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Expedientes en Tramite C.N.C.E\Revisiones\2018_HORNOS_MICROONDAS\040 Cuestionarios\10 Modelo Enviado\Importadores Investigados\"/>
    </mc:Choice>
  </mc:AlternateContent>
  <bookViews>
    <workbookView xWindow="480" yWindow="225" windowWidth="8895" windowHeight="4500" tabRatio="937"/>
  </bookViews>
  <sheets>
    <sheet name="parámetros e instrucciones" sheetId="17" r:id="rId1"/>
    <sheet name="anexo" sheetId="1" r:id="rId2"/>
    <sheet name="1 modelos prod.invest. Microon" sheetId="2" r:id="rId3"/>
    <sheet name="2.1- impo investigadas Microo" sheetId="7" r:id="rId4"/>
    <sheet name="2.2- impo no inv Micro" sheetId="8" r:id="rId5"/>
    <sheet name="3.1.-costos Mec &lt;=20lts" sheetId="9" r:id="rId6"/>
    <sheet name="3.2.-costos Digital &lt;=20lts" sheetId="62" r:id="rId7"/>
    <sheet name="3.3-costos Digital &gt;20lts &lt;=37l" sheetId="63" r:id="rId8"/>
    <sheet name="4.1.-costos Mec &lt;=20lts" sheetId="21" r:id="rId9"/>
    <sheet name="4.2-costos digital &lt;= 20lts" sheetId="64" r:id="rId10"/>
    <sheet name="4.3-costos Digital &gt;20lts &lt;=37l" sheetId="65" r:id="rId11"/>
    <sheet name="5.1.-precios Mec &lt;=20 lts" sheetId="10" r:id="rId12"/>
    <sheet name="5.2-precios Digital &lt;=20 lts" sheetId="66" r:id="rId13"/>
    <sheet name="5.3-precios Dig &gt;20 lt &lt;=37 lts" sheetId="67" r:id="rId14"/>
    <sheet name="6 Compras internas Microondas" sheetId="11" r:id="rId15"/>
    <sheet name="7.reventa Microondas" sheetId="20" r:id="rId16"/>
    <sheet name="8 existencias Microondas" sheetId="19" r:id="rId17"/>
  </sheets>
  <externalReferences>
    <externalReference r:id="rId18"/>
    <externalReference r:id="rId19"/>
  </externalReferences>
  <definedNames>
    <definedName name="al">[1]PARAMETROS!$C$5</definedName>
    <definedName name="año1">'[2]0a_Parámetros'!$H$7</definedName>
    <definedName name="_xlnm.Print_Area" localSheetId="0">'parámetros e instrucciones'!$A$1:$J$10</definedName>
    <definedName name="Print_Area" localSheetId="2">'1 modelos prod.invest. Microon'!$A$1:$F$42</definedName>
    <definedName name="Print_Area" localSheetId="3">'2.1- impo investigadas Microo'!$A$1:$E$61</definedName>
    <definedName name="Print_Area" localSheetId="4">'2.2- impo no inv Micro'!$A$1:$E$62</definedName>
    <definedName name="Print_Area" localSheetId="5">'3.1.-costos Mec &lt;=20lts'!$A$1:$I$43</definedName>
    <definedName name="Print_Area" localSheetId="6">'3.2.-costos Digital &lt;=20lts'!$A$1:$I$43</definedName>
    <definedName name="Print_Area" localSheetId="7">'3.3-costos Digital &gt;20lts &lt;=37l'!$A$1:$I$43</definedName>
    <definedName name="Print_Area" localSheetId="8">'4.1.-costos Mec &lt;=20lts'!$A$1:$I$43</definedName>
    <definedName name="Print_Area" localSheetId="9">'4.2-costos digital &lt;= 20lts'!$A$1:$I$43</definedName>
    <definedName name="Print_Area" localSheetId="10">'4.3-costos Digital &gt;20lts &lt;=37l'!$A$1:$I$43</definedName>
    <definedName name="Print_Area" localSheetId="11">'5.1.-precios Mec &lt;=20 lts'!$A$1:$F$62</definedName>
    <definedName name="Print_Area" localSheetId="12">'5.2-precios Digital &lt;=20 lts'!$A$1:$F$62</definedName>
    <definedName name="Print_Area" localSheetId="13">'5.3-precios Dig &gt;20 lt &lt;=37 lts'!$A$1:$F$62</definedName>
    <definedName name="Print_Area" localSheetId="14">'6 Compras internas Microondas'!$A$1:$C$61</definedName>
    <definedName name="Print_Area" localSheetId="15">'7.reventa Microondas'!$A$1:$I$63</definedName>
    <definedName name="Print_Area" localSheetId="16">'8 existencias Microondas'!$A$1:$F$16</definedName>
    <definedName name="Print_Area" localSheetId="1">anexo!$C$10</definedName>
  </definedNames>
  <calcPr calcId="152511" calcMode="manual"/>
</workbook>
</file>

<file path=xl/calcChain.xml><?xml version="1.0" encoding="utf-8"?>
<calcChain xmlns="http://schemas.openxmlformats.org/spreadsheetml/2006/main">
  <c r="A48" i="11" l="1"/>
  <c r="A48" i="20" s="1"/>
  <c r="D69" i="67"/>
  <c r="C69" i="67"/>
  <c r="D68" i="67"/>
  <c r="C68" i="67"/>
  <c r="D67" i="67"/>
  <c r="C67" i="67"/>
  <c r="D66" i="67"/>
  <c r="C66" i="67"/>
  <c r="D65" i="67"/>
  <c r="C65" i="67"/>
  <c r="B65" i="67"/>
  <c r="B62" i="67"/>
  <c r="B61" i="67"/>
  <c r="B59" i="67"/>
  <c r="B69" i="67" s="1"/>
  <c r="B58" i="67"/>
  <c r="B68" i="67" s="1"/>
  <c r="B57" i="67"/>
  <c r="B56" i="67"/>
  <c r="B67" i="67" s="1"/>
  <c r="B55" i="67"/>
  <c r="B66" i="67" s="1"/>
  <c r="B54" i="67"/>
  <c r="B52" i="67"/>
  <c r="B51" i="67"/>
  <c r="B50" i="67"/>
  <c r="B49" i="67"/>
  <c r="B48" i="67"/>
  <c r="B47" i="67"/>
  <c r="B46" i="67"/>
  <c r="B45" i="67"/>
  <c r="B44" i="67"/>
  <c r="B43" i="67"/>
  <c r="B42" i="67"/>
  <c r="B41" i="67"/>
  <c r="B40" i="67"/>
  <c r="B39" i="67"/>
  <c r="B38" i="67"/>
  <c r="B37" i="67"/>
  <c r="B36" i="67"/>
  <c r="B35" i="67"/>
  <c r="B34" i="67"/>
  <c r="B33" i="67"/>
  <c r="B32" i="67"/>
  <c r="B31" i="67"/>
  <c r="B30" i="67"/>
  <c r="B29" i="67"/>
  <c r="B28" i="67"/>
  <c r="B27" i="67"/>
  <c r="B26" i="67"/>
  <c r="B25" i="67"/>
  <c r="B24" i="67"/>
  <c r="B23" i="67"/>
  <c r="B22" i="67"/>
  <c r="B21" i="67"/>
  <c r="B20" i="67"/>
  <c r="B19" i="67"/>
  <c r="B18" i="67"/>
  <c r="B17" i="67"/>
  <c r="B16" i="67"/>
  <c r="B15" i="67"/>
  <c r="B14" i="67"/>
  <c r="B13" i="67"/>
  <c r="B12" i="67"/>
  <c r="B11" i="67"/>
  <c r="B10" i="67"/>
  <c r="B9" i="67"/>
  <c r="A3" i="66"/>
  <c r="D69" i="66"/>
  <c r="C69" i="66"/>
  <c r="D68" i="66"/>
  <c r="C68" i="66"/>
  <c r="D67" i="66"/>
  <c r="C67" i="66"/>
  <c r="D66" i="66"/>
  <c r="C66" i="66"/>
  <c r="D65" i="66"/>
  <c r="C65" i="66"/>
  <c r="B65" i="66"/>
  <c r="B62" i="66"/>
  <c r="B61" i="66"/>
  <c r="B59" i="66"/>
  <c r="B69" i="66" s="1"/>
  <c r="B58" i="66"/>
  <c r="B68" i="66" s="1"/>
  <c r="B57" i="66"/>
  <c r="B56" i="66"/>
  <c r="B67" i="66" s="1"/>
  <c r="B55" i="66"/>
  <c r="B66" i="66" s="1"/>
  <c r="B54" i="66"/>
  <c r="B52" i="66"/>
  <c r="B51" i="66"/>
  <c r="B50" i="66"/>
  <c r="B49" i="66"/>
  <c r="B48" i="66"/>
  <c r="B47" i="66"/>
  <c r="B46" i="66"/>
  <c r="B45" i="66"/>
  <c r="B44" i="66"/>
  <c r="B43" i="66"/>
  <c r="B42" i="66"/>
  <c r="B41" i="66"/>
  <c r="B40" i="66"/>
  <c r="B39" i="66"/>
  <c r="B38" i="66"/>
  <c r="B37" i="66"/>
  <c r="B36" i="66"/>
  <c r="B35" i="66"/>
  <c r="B34" i="66"/>
  <c r="B33" i="66"/>
  <c r="B32" i="66"/>
  <c r="B31" i="66"/>
  <c r="B30" i="66"/>
  <c r="B29" i="66"/>
  <c r="B28" i="66"/>
  <c r="B27" i="66"/>
  <c r="B26" i="66"/>
  <c r="B25" i="66"/>
  <c r="B24" i="66"/>
  <c r="B23" i="66"/>
  <c r="B22" i="66"/>
  <c r="B21" i="66"/>
  <c r="B20" i="66"/>
  <c r="B19" i="66"/>
  <c r="B18" i="66"/>
  <c r="B17" i="66"/>
  <c r="B16" i="66"/>
  <c r="B15" i="66"/>
  <c r="B14" i="66"/>
  <c r="B13" i="66"/>
  <c r="B12" i="66"/>
  <c r="B11" i="66"/>
  <c r="B10" i="66"/>
  <c r="B9" i="66"/>
  <c r="B49" i="10"/>
  <c r="B50" i="10"/>
  <c r="A49" i="11" s="1"/>
  <c r="A49" i="20" s="1"/>
  <c r="B51" i="10"/>
  <c r="A50" i="11" s="1"/>
  <c r="A50" i="20" s="1"/>
  <c r="B52" i="10"/>
  <c r="A51" i="11" s="1"/>
  <c r="A51" i="20" s="1"/>
  <c r="H7" i="65"/>
  <c r="F7" i="65"/>
  <c r="D7" i="65"/>
  <c r="B7" i="65"/>
  <c r="B50" i="65" s="1"/>
  <c r="H7" i="64"/>
  <c r="F7" i="64"/>
  <c r="D7" i="64"/>
  <c r="B7" i="64"/>
  <c r="B50" i="64" s="1"/>
  <c r="H7" i="21"/>
  <c r="F7" i="21"/>
  <c r="D7" i="21"/>
  <c r="B7" i="21"/>
  <c r="A3" i="65"/>
  <c r="A3" i="67" s="1"/>
  <c r="H51" i="65"/>
  <c r="F51" i="65"/>
  <c r="D51" i="65"/>
  <c r="B51" i="65"/>
  <c r="H50" i="65"/>
  <c r="F50" i="65"/>
  <c r="D50" i="65"/>
  <c r="A3" i="64"/>
  <c r="H51" i="64"/>
  <c r="F51" i="64"/>
  <c r="D51" i="64"/>
  <c r="B51" i="64"/>
  <c r="H50" i="64"/>
  <c r="F50" i="64"/>
  <c r="D50" i="64"/>
  <c r="H51" i="63"/>
  <c r="F51" i="63"/>
  <c r="D51" i="63"/>
  <c r="B51" i="63"/>
  <c r="H50" i="63"/>
  <c r="F50" i="63"/>
  <c r="D50" i="63"/>
  <c r="B50" i="63"/>
  <c r="H51" i="62"/>
  <c r="F51" i="62"/>
  <c r="D51" i="62"/>
  <c r="B51" i="62"/>
  <c r="H50" i="62"/>
  <c r="F50" i="62"/>
  <c r="D50" i="62"/>
  <c r="B50" i="62"/>
  <c r="B62" i="10" l="1"/>
  <c r="B61" i="10"/>
  <c r="B59" i="10"/>
  <c r="B69" i="10" s="1"/>
  <c r="B58" i="10"/>
  <c r="B57" i="10"/>
  <c r="B56" i="10"/>
  <c r="B67" i="10" s="1"/>
  <c r="B55" i="10"/>
  <c r="B66" i="10" s="1"/>
  <c r="B54" i="10"/>
  <c r="B65" i="10"/>
  <c r="B48" i="10"/>
  <c r="B47" i="10"/>
  <c r="A46" i="11" s="1"/>
  <c r="A46" i="20" s="1"/>
  <c r="B46" i="10"/>
  <c r="B45" i="10"/>
  <c r="A44" i="11" s="1"/>
  <c r="B44" i="10"/>
  <c r="B43" i="10"/>
  <c r="A42" i="11" s="1"/>
  <c r="A42" i="20" s="1"/>
  <c r="B42" i="10"/>
  <c r="B41" i="10"/>
  <c r="A40" i="11" s="1"/>
  <c r="A40" i="20" s="1"/>
  <c r="B40" i="10"/>
  <c r="A39" i="11" s="1"/>
  <c r="A39" i="20" s="1"/>
  <c r="B39" i="10"/>
  <c r="A38" i="11" s="1"/>
  <c r="B38" i="10"/>
  <c r="A37" i="11" s="1"/>
  <c r="A37" i="20" s="1"/>
  <c r="B37" i="10"/>
  <c r="A36" i="11"/>
  <c r="B36" i="10"/>
  <c r="B35" i="10"/>
  <c r="A34" i="11" s="1"/>
  <c r="A34" i="20" s="1"/>
  <c r="B34" i="10"/>
  <c r="B33" i="10"/>
  <c r="A32" i="11" s="1"/>
  <c r="A32" i="20" s="1"/>
  <c r="B32" i="10"/>
  <c r="A31" i="11" s="1"/>
  <c r="A31" i="20" s="1"/>
  <c r="B31" i="10"/>
  <c r="A30" i="11" s="1"/>
  <c r="A30" i="20" s="1"/>
  <c r="B30" i="10"/>
  <c r="B29" i="10"/>
  <c r="A28" i="11" s="1"/>
  <c r="B28" i="10"/>
  <c r="A27" i="11" s="1"/>
  <c r="A27" i="20" s="1"/>
  <c r="B27" i="10"/>
  <c r="A26" i="11" s="1"/>
  <c r="B26" i="10"/>
  <c r="B25" i="10"/>
  <c r="A24" i="11" s="1"/>
  <c r="B24" i="10"/>
  <c r="B23" i="10"/>
  <c r="A22" i="11"/>
  <c r="B22" i="10"/>
  <c r="B21" i="10"/>
  <c r="A20" i="11" s="1"/>
  <c r="A20" i="20" s="1"/>
  <c r="B20" i="10"/>
  <c r="B19" i="10"/>
  <c r="A18" i="11" s="1"/>
  <c r="A18" i="20" s="1"/>
  <c r="B18" i="10"/>
  <c r="B17" i="10"/>
  <c r="A16" i="11" s="1"/>
  <c r="A16" i="20" s="1"/>
  <c r="B16" i="10"/>
  <c r="A15" i="11" s="1"/>
  <c r="A15" i="20" s="1"/>
  <c r="B15" i="10"/>
  <c r="A14" i="11" s="1"/>
  <c r="A14" i="20" s="1"/>
  <c r="B14" i="10"/>
  <c r="B13" i="10"/>
  <c r="A12" i="11" s="1"/>
  <c r="A12" i="20" s="1"/>
  <c r="B12" i="10"/>
  <c r="A11" i="11" s="1"/>
  <c r="A11" i="20" s="1"/>
  <c r="B11" i="10"/>
  <c r="A10" i="11" s="1"/>
  <c r="A10" i="20" s="1"/>
  <c r="B10" i="10"/>
  <c r="B9" i="10"/>
  <c r="A8" i="11" s="1"/>
  <c r="A3" i="21"/>
  <c r="A3" i="10"/>
  <c r="B50" i="21"/>
  <c r="D50" i="21"/>
  <c r="F50" i="21"/>
  <c r="H50" i="21"/>
  <c r="B51" i="21"/>
  <c r="D51" i="21"/>
  <c r="F51" i="21"/>
  <c r="H51" i="21"/>
  <c r="A70" i="20"/>
  <c r="A71" i="8"/>
  <c r="A70" i="8"/>
  <c r="A70" i="7"/>
  <c r="A69" i="7"/>
  <c r="A68" i="7"/>
  <c r="A67" i="7"/>
  <c r="A66" i="7"/>
  <c r="A3" i="20"/>
  <c r="A3" i="11"/>
  <c r="A3" i="8"/>
  <c r="A3" i="7"/>
  <c r="C26" i="19"/>
  <c r="C25" i="19"/>
  <c r="C24" i="19"/>
  <c r="C23" i="19"/>
  <c r="C22" i="19"/>
  <c r="C72" i="20"/>
  <c r="D72" i="20"/>
  <c r="E72" i="20"/>
  <c r="F72" i="20"/>
  <c r="G72" i="20"/>
  <c r="H72" i="20"/>
  <c r="I72" i="20"/>
  <c r="C73" i="20"/>
  <c r="D73" i="20"/>
  <c r="E73" i="20"/>
  <c r="F73" i="20"/>
  <c r="G73" i="20"/>
  <c r="H73" i="20"/>
  <c r="I73" i="20"/>
  <c r="B73" i="20"/>
  <c r="B72" i="20"/>
  <c r="B69" i="20"/>
  <c r="C69" i="20"/>
  <c r="D69" i="20"/>
  <c r="E69" i="20"/>
  <c r="F69" i="20"/>
  <c r="G69" i="20"/>
  <c r="H69" i="20"/>
  <c r="I69" i="20"/>
  <c r="B70" i="20"/>
  <c r="C70" i="20"/>
  <c r="D70" i="20"/>
  <c r="E70" i="20"/>
  <c r="F70" i="20"/>
  <c r="G70" i="20"/>
  <c r="H70" i="20"/>
  <c r="I70" i="20"/>
  <c r="B71" i="20"/>
  <c r="C71" i="20"/>
  <c r="D71" i="20"/>
  <c r="E71" i="20"/>
  <c r="F71" i="20"/>
  <c r="G71" i="20"/>
  <c r="H71" i="20"/>
  <c r="I71" i="20"/>
  <c r="C72" i="11"/>
  <c r="C73" i="11"/>
  <c r="B73" i="11"/>
  <c r="B72" i="11"/>
  <c r="D68" i="10"/>
  <c r="D69" i="10"/>
  <c r="C69" i="10"/>
  <c r="C68" i="10"/>
  <c r="D72" i="8"/>
  <c r="D73" i="8"/>
  <c r="C73" i="8"/>
  <c r="C72" i="8"/>
  <c r="D69" i="7"/>
  <c r="D70" i="7"/>
  <c r="C70" i="7"/>
  <c r="C69" i="7"/>
  <c r="C21" i="19"/>
  <c r="A25" i="19"/>
  <c r="A26" i="19"/>
  <c r="B51" i="9"/>
  <c r="H51" i="9"/>
  <c r="F51" i="9"/>
  <c r="D51" i="9"/>
  <c r="H50" i="9"/>
  <c r="F50" i="9"/>
  <c r="D50" i="9"/>
  <c r="B50" i="9"/>
  <c r="C65" i="10"/>
  <c r="D67" i="10"/>
  <c r="C67" i="10"/>
  <c r="D66" i="10"/>
  <c r="C66" i="10"/>
  <c r="D65" i="10"/>
  <c r="B69" i="11"/>
  <c r="C71" i="11"/>
  <c r="B71" i="11"/>
  <c r="C70" i="11"/>
  <c r="B70" i="11"/>
  <c r="C69" i="11"/>
  <c r="A73" i="8"/>
  <c r="D71" i="8"/>
  <c r="C71" i="8"/>
  <c r="D70" i="8"/>
  <c r="C70" i="8"/>
  <c r="D69" i="8"/>
  <c r="C69" i="8"/>
  <c r="C68" i="7"/>
  <c r="D68" i="7"/>
  <c r="D67" i="7"/>
  <c r="C67" i="7"/>
  <c r="D66" i="7"/>
  <c r="C66" i="7"/>
  <c r="F3" i="1"/>
  <c r="A70" i="11"/>
  <c r="A73" i="20"/>
  <c r="A73" i="11"/>
  <c r="A71" i="20"/>
  <c r="A71" i="11"/>
  <c r="B68" i="10"/>
  <c r="A69" i="8"/>
  <c r="A72" i="8"/>
  <c r="A72" i="20"/>
  <c r="A72" i="11"/>
  <c r="A69" i="11"/>
  <c r="A69" i="20"/>
  <c r="A9" i="11"/>
  <c r="A9" i="20" s="1"/>
  <c r="A13" i="11"/>
  <c r="A13" i="20" s="1"/>
  <c r="A17" i="11"/>
  <c r="A17" i="20" s="1"/>
  <c r="A19" i="11"/>
  <c r="A19" i="20" s="1"/>
  <c r="A21" i="11"/>
  <c r="A21" i="20" s="1"/>
  <c r="A23" i="11"/>
  <c r="A23" i="20" s="1"/>
  <c r="A25" i="11"/>
  <c r="A25" i="20" s="1"/>
  <c r="A29" i="11"/>
  <c r="A29" i="20" s="1"/>
  <c r="A33" i="11"/>
  <c r="A33" i="20" s="1"/>
  <c r="A35" i="11"/>
  <c r="A35" i="20" s="1"/>
  <c r="A41" i="11"/>
  <c r="A41" i="20" s="1"/>
  <c r="A43" i="11"/>
  <c r="A43" i="20" s="1"/>
  <c r="A45" i="11"/>
  <c r="A45" i="20" s="1"/>
  <c r="A47" i="11"/>
  <c r="A47" i="20" s="1"/>
  <c r="A36" i="20"/>
  <c r="A44" i="20" l="1"/>
  <c r="A38" i="20"/>
  <c r="A22" i="20"/>
  <c r="A24" i="20"/>
  <c r="A8" i="20"/>
  <c r="A28" i="20"/>
  <c r="A26" i="20"/>
</calcChain>
</file>

<file path=xl/sharedStrings.xml><?xml version="1.0" encoding="utf-8"?>
<sst xmlns="http://schemas.openxmlformats.org/spreadsheetml/2006/main" count="559" uniqueCount="133">
  <si>
    <t>ANEXO ESTADÍSTICO</t>
  </si>
  <si>
    <t>RANKING</t>
  </si>
  <si>
    <t>Características técnicas, físicas, etc.</t>
  </si>
  <si>
    <t>Importaciones de</t>
  </si>
  <si>
    <t>VOLUMEN</t>
  </si>
  <si>
    <t>Despachos Involucrados</t>
  </si>
  <si>
    <t>Unidades</t>
  </si>
  <si>
    <t>(Total)</t>
  </si>
  <si>
    <t>(Fecha y N°) *</t>
  </si>
  <si>
    <t>Costo de nacionalización y determinación del precio de primera venta.</t>
  </si>
  <si>
    <t>CONCEPTO</t>
  </si>
  <si>
    <t>%</t>
  </si>
  <si>
    <t>VALOR FOB</t>
  </si>
  <si>
    <t>FLETE  INTERNAC.(s/FOB)</t>
  </si>
  <si>
    <t>SEGURO INTERNAC.(s/FOB)</t>
  </si>
  <si>
    <t>VALOR CIF</t>
  </si>
  <si>
    <t>DERECHO DE IMPORT.(s/CIF)</t>
  </si>
  <si>
    <t>TASA ESTADÍSTICAS  (s/CIF)</t>
  </si>
  <si>
    <t>APERT.CARTA CRED. (s/FOB)</t>
  </si>
  <si>
    <t>GASTOS DE DESPACHO (s/CIF)</t>
  </si>
  <si>
    <t>GASTOS PORTUARIOS (s/CIF)</t>
  </si>
  <si>
    <t>OTROS (aclarar)  (s/........)</t>
  </si>
  <si>
    <t>FLETE INTERNO (s/Nacionaliz)</t>
  </si>
  <si>
    <t>SEGURO INTERNO (s/Nacionalz.)</t>
  </si>
  <si>
    <t>OTROS (detallar) (s/Nacionaliz.)</t>
  </si>
  <si>
    <t>GS. ADMINISTRACION</t>
  </si>
  <si>
    <t>1-</t>
  </si>
  <si>
    <t>2-</t>
  </si>
  <si>
    <t>GS. COMERCIALIZ.</t>
  </si>
  <si>
    <t>OTROS GASTOS</t>
  </si>
  <si>
    <t>COSTO MEDIO UNITARIO</t>
  </si>
  <si>
    <t>MG. DE UTILIDAD (s/C.M.U.)</t>
  </si>
  <si>
    <t>PRECIO PRIMERA VENTA (1)</t>
  </si>
  <si>
    <t>Ingreso Medio</t>
  </si>
  <si>
    <t>Compras internas de</t>
  </si>
  <si>
    <t>de producción nacional</t>
  </si>
  <si>
    <t>VALOR  NACIONALIZADO</t>
  </si>
  <si>
    <t>Valor FOB</t>
  </si>
  <si>
    <t>Valor CIF</t>
  </si>
  <si>
    <t>CANAL MAYORISTA</t>
  </si>
  <si>
    <t>CANAL MINORISTA</t>
  </si>
  <si>
    <t>OTROS</t>
  </si>
  <si>
    <t>GS. FINANCIEROS DE CAPITAL DE TRABAJO</t>
  </si>
  <si>
    <t>Valor $</t>
  </si>
  <si>
    <t>TIPO DE CAMBIO UTILIZADO ($/U$S)</t>
  </si>
  <si>
    <t>1° tipo</t>
  </si>
  <si>
    <t>2° tipo</t>
  </si>
  <si>
    <t>3° tipo</t>
  </si>
  <si>
    <t>TOTAL</t>
  </si>
  <si>
    <t>originarias de (1)</t>
  </si>
  <si>
    <t>(completar el origen):.....................................................</t>
  </si>
  <si>
    <t>Mes</t>
  </si>
  <si>
    <t>Año</t>
  </si>
  <si>
    <t>CONTROLES CNCE (muestran diferencias entre totales y mensuales)</t>
  </si>
  <si>
    <t>volumen</t>
  </si>
  <si>
    <t>US$ FOB</t>
  </si>
  <si>
    <t>pesos</t>
  </si>
  <si>
    <t>$</t>
  </si>
  <si>
    <t>ÙLTIMO MES ÚLTIMO PERÍODO (1-12)</t>
  </si>
  <si>
    <t>(en el recuadro ingrese el número del mes correspondiente)</t>
  </si>
  <si>
    <t>OCULTE (NO ELIMINE) LAS FILAS DE LOS MESES EXCEDENTES</t>
  </si>
  <si>
    <t>LOS "CONTROLES CNCE" QUEDAN FUERA DEL ÁREA DE IMPRESIÓN Y CON FÓRMULAS PROTEGIDAS</t>
  </si>
  <si>
    <t>EN EL RESUMEN PÚBLICO DE EXPORTACIONES EN US$ FOB ESTA CARGADA LA FÓRMULA, PERO ES NECESARIO QUE LA EMPRESA COMPLETE (EN LA HOJA CONFIDENCIAL)  EL PRIMER MES CON OPERACIONES Y SU MONTO</t>
  </si>
  <si>
    <t xml:space="preserve">Precios en el mercado interno de </t>
  </si>
  <si>
    <t xml:space="preserve">Total </t>
  </si>
  <si>
    <t>Total</t>
  </si>
  <si>
    <t>Facturado (1)</t>
  </si>
  <si>
    <t>(Unidades)(2)</t>
  </si>
  <si>
    <t>Por Ventas</t>
  </si>
  <si>
    <t>CONTROLES CNCE (muestran diferencias entre totales y parciales)</t>
  </si>
  <si>
    <t>COSTO TOTAl</t>
  </si>
  <si>
    <t xml:space="preserve">Reventa al mercado interno de </t>
  </si>
  <si>
    <t>Origen:.............................</t>
  </si>
  <si>
    <t>Valores ($)</t>
  </si>
  <si>
    <t>PRODUCTO NACIONAL</t>
  </si>
  <si>
    <t>Fletes a cargo de los clientes - porcentaje sobre el precio</t>
  </si>
  <si>
    <t xml:space="preserve">                 %</t>
  </si>
  <si>
    <t>Existencias de</t>
  </si>
  <si>
    <t>Origenes no investigados</t>
  </si>
  <si>
    <t>Origen............................</t>
  </si>
  <si>
    <t>CONTROLES CNCE (muestran diferencias entre existencias informadas y teóricas del origen investigado)</t>
  </si>
  <si>
    <t>Agregue todas las filas que le resulten necesarias.</t>
  </si>
  <si>
    <t>SUB-TOTAL (en depósito del importador)</t>
  </si>
  <si>
    <t>….° tipo</t>
  </si>
  <si>
    <t>Otros (Resto)</t>
  </si>
  <si>
    <t>Origen: ___________________</t>
  </si>
  <si>
    <t>8</t>
  </si>
  <si>
    <r>
      <t xml:space="preserve">Modelos de </t>
    </r>
    <r>
      <rPr>
        <b/>
        <i/>
        <u/>
        <sz val="10"/>
        <rFont val="Arial"/>
        <family val="2"/>
      </rPr>
      <t/>
    </r>
  </si>
  <si>
    <t>(1) Completar un cuadro por cada origen desde el que realizó importaciones distinto de China</t>
  </si>
  <si>
    <t>promedio 2015</t>
  </si>
  <si>
    <t>promedio 2016</t>
  </si>
  <si>
    <t>Origen Objeto de Medidas: China</t>
  </si>
  <si>
    <t>unidades</t>
  </si>
  <si>
    <t>(en unidades y valores de primera venta)</t>
  </si>
  <si>
    <t>Origen: CHINA</t>
  </si>
  <si>
    <t>En unidades</t>
  </si>
  <si>
    <t>CHINA</t>
  </si>
  <si>
    <t>Nacional</t>
  </si>
  <si>
    <t>importados de origen China</t>
  </si>
  <si>
    <t>en pesos por unidad</t>
  </si>
  <si>
    <t>originarios de China</t>
  </si>
  <si>
    <t xml:space="preserve">en pesos por unidad </t>
  </si>
  <si>
    <t>Capacidad</t>
  </si>
  <si>
    <t>Peso</t>
  </si>
  <si>
    <t>Otras características…</t>
  </si>
  <si>
    <t>promedio 2017</t>
  </si>
  <si>
    <t>Cuadro Nº 3.1.</t>
  </si>
  <si>
    <t>Cuadro Nº 3.2</t>
  </si>
  <si>
    <t>Cuadro Nº 5.2</t>
  </si>
  <si>
    <t>Cuadro Nº 4.1</t>
  </si>
  <si>
    <t>Cuadro Nº 4.2</t>
  </si>
  <si>
    <t>Microondas</t>
  </si>
  <si>
    <t>Cuadro N° 1</t>
  </si>
  <si>
    <t>Cuadro N° 2.1</t>
  </si>
  <si>
    <t>ene-agos 2017</t>
  </si>
  <si>
    <t>ene-agos 2018</t>
  </si>
  <si>
    <t>de un Microondas mecánico con capacidad inferior o igual a 20 litros</t>
  </si>
  <si>
    <t>indicar tipo/modelo/artículo, etc.:………………….</t>
  </si>
  <si>
    <t>promedio ene-agos 2018</t>
  </si>
  <si>
    <t>de un Microondas digital con capacidad inferior o igual a 20 litros</t>
  </si>
  <si>
    <t>Cuadro Nº 3.3</t>
  </si>
  <si>
    <t>Cuadro Nº 4.3</t>
  </si>
  <si>
    <t>Cuadro Nº 5.1</t>
  </si>
  <si>
    <t>indicar tipo/modelo/artículo, etc.:</t>
  </si>
  <si>
    <t>indicar tipo/modelo/artículo, etc.</t>
  </si>
  <si>
    <t>Cuadro Nº 5.3</t>
  </si>
  <si>
    <t>Cuadro N° 6</t>
  </si>
  <si>
    <t>Cuadro N° 7</t>
  </si>
  <si>
    <t>Microondas importados de todos los orígenes</t>
  </si>
  <si>
    <t>Cuadro N° 8</t>
  </si>
  <si>
    <t>Cuadro N° 2.2</t>
  </si>
  <si>
    <t>Tipo de panel</t>
  </si>
  <si>
    <t>de un Microondas digital con capacidad superior a 20 litros pero inferior o igual a 37 litros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</si>
</sst>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23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u/>
      <sz val="10"/>
      <name val="Arial"/>
      <family val="2"/>
    </font>
    <font>
      <sz val="10"/>
      <name val="MS Sans Serif"/>
      <family val="2"/>
    </font>
    <font>
      <b/>
      <sz val="10"/>
      <name val="MS Sans Serif"/>
    </font>
    <font>
      <sz val="8"/>
      <name val="MS Sans Serif"/>
      <family val="2"/>
    </font>
    <font>
      <b/>
      <sz val="2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u/>
      <sz val="10"/>
      <name val="MS Sans Serif"/>
      <family val="2"/>
    </font>
    <font>
      <b/>
      <sz val="10"/>
      <name val="Arial"/>
      <family val="2"/>
    </font>
    <font>
      <b/>
      <i/>
      <sz val="10"/>
      <name val="MS Sans Serif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MS Sans Serif"/>
    </font>
    <font>
      <b/>
      <sz val="10"/>
      <color rgb="FF0090D0"/>
      <name val="Arial"/>
      <family val="2"/>
    </font>
    <font>
      <b/>
      <sz val="10"/>
      <color rgb="FF0090D0"/>
      <name val="MS Sans Serif"/>
      <family val="2"/>
    </font>
    <font>
      <b/>
      <i/>
      <sz val="10"/>
      <color rgb="FF0090D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3"/>
        <bgColor indexed="64"/>
      </patternFill>
    </fill>
  </fills>
  <borders count="66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1"/>
    <xf numFmtId="0" fontId="3" fillId="0" borderId="2" applyBorder="0"/>
  </cellStyleXfs>
  <cellXfs count="270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3" xfId="0" applyFont="1" applyBorder="1"/>
    <xf numFmtId="0" fontId="12" fillId="0" borderId="0" xfId="0" applyFont="1"/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11" fillId="0" borderId="4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13" fillId="0" borderId="3" xfId="0" applyFont="1" applyBorder="1" applyAlignment="1" applyProtection="1">
      <alignment horizontal="center"/>
      <protection locked="0"/>
    </xf>
    <xf numFmtId="9" fontId="0" fillId="0" borderId="3" xfId="0" applyNumberFormat="1" applyBorder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Fill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17" fontId="13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17" fontId="13" fillId="0" borderId="8" xfId="0" applyNumberFormat="1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7" fontId="13" fillId="0" borderId="10" xfId="0" applyNumberFormat="1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17" fontId="13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7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7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1" fontId="15" fillId="0" borderId="2" xfId="0" applyNumberFormat="1" applyFont="1" applyFill="1" applyBorder="1" applyAlignment="1" applyProtection="1">
      <alignment horizontal="center"/>
      <protection locked="0"/>
    </xf>
    <xf numFmtId="4" fontId="16" fillId="2" borderId="18" xfId="0" applyNumberFormat="1" applyFont="1" applyFill="1" applyBorder="1" applyAlignment="1" applyProtection="1">
      <alignment horizontal="center"/>
    </xf>
    <xf numFmtId="4" fontId="16" fillId="2" borderId="2" xfId="0" applyNumberFormat="1" applyFont="1" applyFill="1" applyBorder="1" applyAlignment="1" applyProtection="1">
      <alignment horizontal="center"/>
    </xf>
    <xf numFmtId="1" fontId="15" fillId="0" borderId="8" xfId="0" applyNumberFormat="1" applyFont="1" applyFill="1" applyBorder="1" applyAlignment="1" applyProtection="1">
      <alignment horizontal="center"/>
      <protection locked="0"/>
    </xf>
    <xf numFmtId="4" fontId="16" fillId="2" borderId="19" xfId="0" applyNumberFormat="1" applyFont="1" applyFill="1" applyBorder="1" applyAlignment="1" applyProtection="1">
      <alignment horizontal="center"/>
    </xf>
    <xf numFmtId="4" fontId="16" fillId="2" borderId="8" xfId="0" applyNumberFormat="1" applyFont="1" applyFill="1" applyBorder="1" applyAlignment="1" applyProtection="1">
      <alignment horizontal="center"/>
    </xf>
    <xf numFmtId="1" fontId="15" fillId="0" borderId="10" xfId="0" applyNumberFormat="1" applyFont="1" applyFill="1" applyBorder="1" applyAlignment="1" applyProtection="1">
      <alignment horizontal="center"/>
      <protection locked="0"/>
    </xf>
    <xf numFmtId="4" fontId="16" fillId="2" borderId="20" xfId="0" applyNumberFormat="1" applyFont="1" applyFill="1" applyBorder="1" applyAlignment="1" applyProtection="1">
      <alignment horizontal="center"/>
    </xf>
    <xf numFmtId="4" fontId="16" fillId="2" borderId="10" xfId="0" applyNumberFormat="1" applyFont="1" applyFill="1" applyBorder="1" applyAlignment="1" applyProtection="1">
      <alignment horizontal="center"/>
    </xf>
    <xf numFmtId="4" fontId="16" fillId="2" borderId="4" xfId="0" applyNumberFormat="1" applyFont="1" applyFill="1" applyBorder="1" applyAlignment="1" applyProtection="1">
      <alignment horizontal="center"/>
    </xf>
    <xf numFmtId="4" fontId="16" fillId="2" borderId="10" xfId="0" quotePrefix="1" applyNumberFormat="1" applyFont="1" applyFill="1" applyBorder="1" applyAlignment="1" applyProtection="1">
      <alignment horizontal="center"/>
    </xf>
    <xf numFmtId="0" fontId="0" fillId="0" borderId="21" xfId="0" applyBorder="1" applyAlignment="1" applyProtection="1">
      <alignment horizontal="center"/>
      <protection locked="0"/>
    </xf>
    <xf numFmtId="1" fontId="13" fillId="0" borderId="2" xfId="0" applyNumberFormat="1" applyFont="1" applyBorder="1" applyAlignment="1" applyProtection="1">
      <alignment horizontal="center"/>
      <protection locked="0"/>
    </xf>
    <xf numFmtId="1" fontId="13" fillId="0" borderId="8" xfId="0" applyNumberFormat="1" applyFont="1" applyBorder="1" applyAlignment="1" applyProtection="1">
      <alignment horizontal="center"/>
      <protection locked="0"/>
    </xf>
    <xf numFmtId="1" fontId="13" fillId="0" borderId="10" xfId="0" applyNumberFormat="1" applyFont="1" applyBorder="1" applyAlignment="1" applyProtection="1">
      <alignment horizontal="center"/>
      <protection locked="0"/>
    </xf>
    <xf numFmtId="17" fontId="13" fillId="0" borderId="21" xfId="0" applyNumberFormat="1" applyFont="1" applyBorder="1" applyAlignment="1" applyProtection="1">
      <alignment horizontal="center"/>
      <protection locked="0"/>
    </xf>
    <xf numFmtId="0" fontId="15" fillId="0" borderId="22" xfId="0" applyFont="1" applyFill="1" applyBorder="1" applyAlignment="1" applyProtection="1">
      <alignment horizontal="center" vertical="center" wrapText="1"/>
      <protection locked="0"/>
    </xf>
    <xf numFmtId="0" fontId="15" fillId="0" borderId="23" xfId="0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Border="1" applyProtection="1">
      <protection locked="0"/>
    </xf>
    <xf numFmtId="0" fontId="15" fillId="0" borderId="25" xfId="0" applyFont="1" applyBorder="1" applyProtection="1">
      <protection locked="0"/>
    </xf>
    <xf numFmtId="49" fontId="15" fillId="0" borderId="3" xfId="0" applyNumberFormat="1" applyFont="1" applyBorder="1" applyAlignment="1" applyProtection="1">
      <alignment horizontal="center"/>
      <protection locked="0"/>
    </xf>
    <xf numFmtId="0" fontId="15" fillId="0" borderId="26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15" fillId="0" borderId="17" xfId="0" applyFont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0" xfId="0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" fontId="16" fillId="2" borderId="21" xfId="0" applyNumberFormat="1" applyFont="1" applyFill="1" applyBorder="1" applyAlignment="1" applyProtection="1">
      <alignment horizontal="center"/>
    </xf>
    <xf numFmtId="0" fontId="15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13" fillId="0" borderId="0" xfId="0" applyFont="1" applyProtection="1">
      <protection locked="0"/>
    </xf>
    <xf numFmtId="0" fontId="0" fillId="0" borderId="21" xfId="0" applyBorder="1" applyProtection="1">
      <protection locked="0"/>
    </xf>
    <xf numFmtId="0" fontId="0" fillId="0" borderId="31" xfId="0" applyBorder="1" applyProtection="1">
      <protection locked="0"/>
    </xf>
    <xf numFmtId="17" fontId="0" fillId="0" borderId="0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3" applyBorder="1" applyProtection="1">
      <protection locked="0"/>
    </xf>
    <xf numFmtId="1" fontId="15" fillId="0" borderId="3" xfId="0" applyNumberFormat="1" applyFont="1" applyFill="1" applyBorder="1" applyAlignment="1" applyProtection="1">
      <alignment horizontal="center"/>
      <protection locked="0"/>
    </xf>
    <xf numFmtId="2" fontId="15" fillId="2" borderId="3" xfId="0" applyNumberFormat="1" applyFont="1" applyFill="1" applyBorder="1" applyAlignment="1" applyProtection="1">
      <alignment horizontal="center"/>
    </xf>
    <xf numFmtId="0" fontId="3" fillId="0" borderId="0" xfId="3" applyBorder="1" applyProtection="1"/>
    <xf numFmtId="0" fontId="7" fillId="0" borderId="0" xfId="0" applyFont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6" fillId="3" borderId="32" xfId="0" applyFont="1" applyFill="1" applyBorder="1" applyAlignment="1" applyProtection="1">
      <alignment horizontal="center" wrapText="1"/>
      <protection locked="0"/>
    </xf>
    <xf numFmtId="0" fontId="6" fillId="3" borderId="33" xfId="0" applyFont="1" applyFill="1" applyBorder="1" applyAlignment="1" applyProtection="1">
      <alignment horizontal="center"/>
      <protection locked="0"/>
    </xf>
    <xf numFmtId="0" fontId="6" fillId="4" borderId="34" xfId="0" applyFont="1" applyFill="1" applyBorder="1" applyAlignment="1" applyProtection="1">
      <alignment horizontal="center"/>
      <protection locked="0"/>
    </xf>
    <xf numFmtId="0" fontId="6" fillId="3" borderId="35" xfId="0" applyFont="1" applyFill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33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7" fillId="0" borderId="31" xfId="0" applyFont="1" applyBorder="1" applyProtection="1">
      <protection locked="0"/>
    </xf>
    <xf numFmtId="0" fontId="6" fillId="0" borderId="36" xfId="0" applyFont="1" applyBorder="1" applyProtection="1">
      <protection locked="0"/>
    </xf>
    <xf numFmtId="0" fontId="6" fillId="0" borderId="37" xfId="0" applyFont="1" applyBorder="1" applyProtection="1">
      <protection locked="0"/>
    </xf>
    <xf numFmtId="0" fontId="6" fillId="0" borderId="38" xfId="0" applyFont="1" applyBorder="1" applyProtection="1">
      <protection locked="0"/>
    </xf>
    <xf numFmtId="0" fontId="6" fillId="0" borderId="39" xfId="0" applyFont="1" applyBorder="1" applyProtection="1">
      <protection locked="0"/>
    </xf>
    <xf numFmtId="0" fontId="6" fillId="0" borderId="40" xfId="0" applyFont="1" applyBorder="1" applyProtection="1">
      <protection locked="0"/>
    </xf>
    <xf numFmtId="9" fontId="6" fillId="0" borderId="33" xfId="0" applyNumberFormat="1" applyFont="1" applyBorder="1" applyProtection="1">
      <protection locked="0"/>
    </xf>
    <xf numFmtId="0" fontId="6" fillId="0" borderId="41" xfId="0" applyFont="1" applyBorder="1" applyProtection="1">
      <protection locked="0"/>
    </xf>
    <xf numFmtId="0" fontId="6" fillId="0" borderId="42" xfId="0" applyFont="1" applyBorder="1" applyProtection="1">
      <protection locked="0"/>
    </xf>
    <xf numFmtId="0" fontId="6" fillId="0" borderId="43" xfId="0" applyFont="1" applyBorder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13" fillId="0" borderId="5" xfId="0" applyFont="1" applyBorder="1" applyAlignment="1" applyProtection="1">
      <alignment horizontal="center"/>
      <protection locked="0"/>
    </xf>
    <xf numFmtId="17" fontId="10" fillId="0" borderId="2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17" fontId="10" fillId="0" borderId="10" xfId="0" applyNumberFormat="1" applyFont="1" applyBorder="1" applyAlignment="1" applyProtection="1">
      <alignment horizontal="center"/>
      <protection locked="0"/>
    </xf>
    <xf numFmtId="0" fontId="10" fillId="0" borderId="10" xfId="0" applyFont="1" applyBorder="1" applyProtection="1">
      <protection locked="0"/>
    </xf>
    <xf numFmtId="0" fontId="13" fillId="0" borderId="0" xfId="0" applyFont="1" applyAlignment="1" applyProtection="1">
      <alignment horizontal="centerContinuous"/>
      <protection locked="0"/>
    </xf>
    <xf numFmtId="14" fontId="13" fillId="0" borderId="2" xfId="0" applyNumberFormat="1" applyFont="1" applyFill="1" applyBorder="1" applyAlignment="1" applyProtection="1">
      <alignment horizontal="center"/>
      <protection locked="0"/>
    </xf>
    <xf numFmtId="14" fontId="13" fillId="0" borderId="8" xfId="0" applyNumberFormat="1" applyFont="1" applyFill="1" applyBorder="1" applyAlignment="1" applyProtection="1">
      <alignment horizontal="center"/>
      <protection locked="0"/>
    </xf>
    <xf numFmtId="14" fontId="13" fillId="0" borderId="21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3" fillId="5" borderId="3" xfId="0" applyFont="1" applyFill="1" applyBorder="1" applyAlignment="1" applyProtection="1">
      <alignment horizontal="centerContinuous"/>
      <protection locked="0"/>
    </xf>
    <xf numFmtId="0" fontId="13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45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44" xfId="0" applyBorder="1" applyProtection="1">
      <protection locked="0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Continuous"/>
      <protection locked="0"/>
    </xf>
    <xf numFmtId="0" fontId="0" fillId="0" borderId="0" xfId="0" applyFill="1" applyAlignment="1" applyProtection="1">
      <alignment horizontal="centerContinuous"/>
      <protection locked="0"/>
    </xf>
    <xf numFmtId="0" fontId="10" fillId="0" borderId="0" xfId="0" applyFont="1" applyFill="1" applyAlignment="1" applyProtection="1">
      <alignment horizontal="centerContinuous"/>
      <protection locked="0"/>
    </xf>
    <xf numFmtId="0" fontId="10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18" fillId="0" borderId="0" xfId="0" applyFont="1" applyFill="1" applyAlignment="1" applyProtection="1">
      <alignment horizontal="centerContinuous"/>
      <protection locked="0"/>
    </xf>
    <xf numFmtId="0" fontId="12" fillId="0" borderId="0" xfId="0" applyFont="1" applyFill="1" applyAlignment="1" applyProtection="1">
      <alignment horizontal="centerContinuous"/>
      <protection locked="0"/>
    </xf>
    <xf numFmtId="0" fontId="6" fillId="0" borderId="33" xfId="0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0" fontId="6" fillId="0" borderId="36" xfId="0" applyFont="1" applyFill="1" applyBorder="1" applyProtection="1">
      <protection locked="0"/>
    </xf>
    <xf numFmtId="0" fontId="6" fillId="0" borderId="47" xfId="0" applyFont="1" applyFill="1" applyBorder="1" applyProtection="1">
      <protection locked="0"/>
    </xf>
    <xf numFmtId="0" fontId="6" fillId="0" borderId="38" xfId="0" applyFont="1" applyFill="1" applyBorder="1" applyProtection="1">
      <protection locked="0"/>
    </xf>
    <xf numFmtId="0" fontId="6" fillId="0" borderId="48" xfId="0" applyFont="1" applyFill="1" applyBorder="1" applyProtection="1">
      <protection locked="0"/>
    </xf>
    <xf numFmtId="0" fontId="6" fillId="0" borderId="40" xfId="0" applyFont="1" applyFill="1" applyBorder="1" applyProtection="1">
      <protection locked="0"/>
    </xf>
    <xf numFmtId="0" fontId="6" fillId="0" borderId="49" xfId="0" applyFont="1" applyFill="1" applyBorder="1" applyProtection="1">
      <protection locked="0"/>
    </xf>
    <xf numFmtId="9" fontId="6" fillId="0" borderId="9" xfId="0" applyNumberFormat="1" applyFont="1" applyFill="1" applyBorder="1" applyProtection="1">
      <protection locked="0"/>
    </xf>
    <xf numFmtId="0" fontId="6" fillId="0" borderId="41" xfId="0" applyFont="1" applyFill="1" applyBorder="1" applyProtection="1">
      <protection locked="0"/>
    </xf>
    <xf numFmtId="0" fontId="6" fillId="0" borderId="50" xfId="0" applyFont="1" applyFill="1" applyBorder="1" applyProtection="1">
      <protection locked="0"/>
    </xf>
    <xf numFmtId="0" fontId="6" fillId="0" borderId="42" xfId="0" applyFont="1" applyFill="1" applyBorder="1" applyProtection="1">
      <protection locked="0"/>
    </xf>
    <xf numFmtId="0" fontId="6" fillId="0" borderId="51" xfId="0" applyFont="1" applyFill="1" applyBorder="1" applyProtection="1">
      <protection locked="0"/>
    </xf>
    <xf numFmtId="0" fontId="6" fillId="0" borderId="43" xfId="0" applyFont="1" applyFill="1" applyBorder="1" applyProtection="1">
      <protection locked="0"/>
    </xf>
    <xf numFmtId="0" fontId="6" fillId="0" borderId="52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3" applyFill="1" applyBorder="1" applyProtection="1">
      <protection locked="0"/>
    </xf>
    <xf numFmtId="0" fontId="6" fillId="0" borderId="0" xfId="0" applyFont="1" applyFill="1"/>
    <xf numFmtId="0" fontId="15" fillId="0" borderId="4" xfId="0" applyFont="1" applyFill="1" applyBorder="1" applyAlignment="1" applyProtection="1">
      <alignment horizontal="center" vertical="center"/>
      <protection locked="0"/>
    </xf>
    <xf numFmtId="2" fontId="15" fillId="0" borderId="3" xfId="0" applyNumberFormat="1" applyFont="1" applyFill="1" applyBorder="1" applyAlignment="1" applyProtection="1">
      <alignment horizontal="center"/>
    </xf>
    <xf numFmtId="0" fontId="7" fillId="0" borderId="31" xfId="0" applyFont="1" applyFill="1" applyBorder="1" applyProtection="1">
      <protection locked="0"/>
    </xf>
    <xf numFmtId="0" fontId="6" fillId="0" borderId="37" xfId="0" applyFont="1" applyFill="1" applyBorder="1" applyProtection="1">
      <protection locked="0"/>
    </xf>
    <xf numFmtId="0" fontId="6" fillId="0" borderId="39" xfId="0" applyFont="1" applyFill="1" applyBorder="1" applyProtection="1">
      <protection locked="0"/>
    </xf>
    <xf numFmtId="0" fontId="7" fillId="0" borderId="19" xfId="0" applyFont="1" applyFill="1" applyBorder="1" applyProtection="1">
      <protection locked="0"/>
    </xf>
    <xf numFmtId="0" fontId="14" fillId="0" borderId="53" xfId="0" applyFont="1" applyFill="1" applyBorder="1" applyProtection="1">
      <protection locked="0"/>
    </xf>
    <xf numFmtId="0" fontId="14" fillId="0" borderId="54" xfId="0" applyFont="1" applyFill="1" applyBorder="1" applyProtection="1">
      <protection locked="0"/>
    </xf>
    <xf numFmtId="0" fontId="14" fillId="0" borderId="55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20" fillId="0" borderId="4" xfId="0" applyFont="1" applyFill="1" applyBorder="1" applyAlignment="1" applyProtection="1">
      <alignment horizontal="center"/>
      <protection locked="0"/>
    </xf>
    <xf numFmtId="0" fontId="20" fillId="0" borderId="17" xfId="0" applyFont="1" applyFill="1" applyBorder="1" applyAlignment="1" applyProtection="1">
      <alignment horizontal="centerContinuous"/>
      <protection locked="0"/>
    </xf>
    <xf numFmtId="0" fontId="19" fillId="0" borderId="30" xfId="0" applyFont="1" applyFill="1" applyBorder="1" applyAlignment="1" applyProtection="1">
      <alignment horizontal="centerContinuous"/>
      <protection locked="0"/>
    </xf>
    <xf numFmtId="0" fontId="20" fillId="0" borderId="6" xfId="0" applyFont="1" applyFill="1" applyBorder="1" applyAlignment="1" applyProtection="1">
      <alignment horizontal="center"/>
      <protection locked="0"/>
    </xf>
    <xf numFmtId="0" fontId="20" fillId="0" borderId="20" xfId="0" applyFont="1" applyFill="1" applyBorder="1" applyAlignment="1" applyProtection="1">
      <alignment horizontal="center"/>
      <protection locked="0"/>
    </xf>
    <xf numFmtId="0" fontId="20" fillId="0" borderId="11" xfId="0" applyFont="1" applyFill="1" applyBorder="1" applyAlignment="1" applyProtection="1">
      <alignment horizontal="center"/>
      <protection locked="0"/>
    </xf>
    <xf numFmtId="0" fontId="20" fillId="0" borderId="56" xfId="0" applyFont="1" applyFill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centerContinuous"/>
      <protection locked="0"/>
    </xf>
    <xf numFmtId="0" fontId="1" fillId="0" borderId="0" xfId="0" applyFont="1" applyFill="1" applyProtection="1">
      <protection locked="0"/>
    </xf>
    <xf numFmtId="0" fontId="19" fillId="0" borderId="57" xfId="0" applyFont="1" applyBorder="1" applyAlignment="1" applyProtection="1">
      <alignment horizontal="center"/>
      <protection locked="0"/>
    </xf>
    <xf numFmtId="0" fontId="19" fillId="0" borderId="24" xfId="0" applyFont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58" xfId="0" applyFont="1" applyBorder="1" applyAlignment="1" applyProtection="1">
      <alignment horizontal="center"/>
      <protection locked="0"/>
    </xf>
    <xf numFmtId="0" fontId="19" fillId="0" borderId="59" xfId="0" applyFont="1" applyBorder="1" applyAlignment="1" applyProtection="1">
      <alignment horizontal="center"/>
      <protection locked="0"/>
    </xf>
    <xf numFmtId="0" fontId="19" fillId="0" borderId="26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28" xfId="0" applyFont="1" applyBorder="1" applyAlignment="1" applyProtection="1">
      <alignment horizontal="center"/>
      <protection locked="0"/>
    </xf>
    <xf numFmtId="0" fontId="19" fillId="0" borderId="24" xfId="0" applyFont="1" applyFill="1" applyBorder="1" applyAlignment="1" applyProtection="1">
      <alignment horizontal="center"/>
      <protection locked="0"/>
    </xf>
    <xf numFmtId="0" fontId="19" fillId="0" borderId="32" xfId="0" applyFont="1" applyFill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1" fontId="13" fillId="0" borderId="14" xfId="0" applyNumberFormat="1" applyFont="1" applyBorder="1" applyAlignment="1" applyProtection="1">
      <alignment horizontal="center"/>
      <protection locked="0"/>
    </xf>
    <xf numFmtId="1" fontId="13" fillId="0" borderId="15" xfId="0" applyNumberFormat="1" applyFont="1" applyBorder="1" applyAlignment="1" applyProtection="1">
      <alignment horizontal="center"/>
      <protection locked="0"/>
    </xf>
    <xf numFmtId="1" fontId="13" fillId="0" borderId="16" xfId="0" applyNumberFormat="1" applyFont="1" applyBorder="1" applyAlignment="1" applyProtection="1">
      <alignment horizontal="center"/>
      <protection locked="0"/>
    </xf>
    <xf numFmtId="17" fontId="13" fillId="0" borderId="60" xfId="0" applyNumberFormat="1" applyFont="1" applyBorder="1" applyAlignment="1" applyProtection="1">
      <alignment horizontal="center"/>
      <protection locked="0"/>
    </xf>
    <xf numFmtId="1" fontId="13" fillId="0" borderId="61" xfId="0" applyNumberFormat="1" applyFont="1" applyBorder="1" applyAlignment="1" applyProtection="1">
      <alignment horizontal="center"/>
      <protection locked="0"/>
    </xf>
    <xf numFmtId="1" fontId="13" fillId="0" borderId="62" xfId="0" applyNumberFormat="1" applyFont="1" applyBorder="1" applyAlignment="1" applyProtection="1">
      <alignment horizontal="center"/>
      <protection locked="0"/>
    </xf>
    <xf numFmtId="0" fontId="0" fillId="0" borderId="60" xfId="0" applyBorder="1" applyProtection="1">
      <protection locked="0"/>
    </xf>
    <xf numFmtId="1" fontId="13" fillId="0" borderId="45" xfId="0" applyNumberFormat="1" applyFont="1" applyBorder="1" applyAlignment="1" applyProtection="1">
      <alignment horizontal="center"/>
      <protection locked="0"/>
    </xf>
    <xf numFmtId="1" fontId="13" fillId="0" borderId="21" xfId="0" applyNumberFormat="1" applyFont="1" applyBorder="1" applyAlignment="1" applyProtection="1">
      <alignment horizontal="center"/>
      <protection locked="0"/>
    </xf>
    <xf numFmtId="17" fontId="10" fillId="0" borderId="60" xfId="0" applyNumberFormat="1" applyFont="1" applyBorder="1" applyAlignment="1" applyProtection="1">
      <alignment horizontal="center"/>
      <protection locked="0"/>
    </xf>
    <xf numFmtId="17" fontId="10" fillId="0" borderId="62" xfId="0" applyNumberFormat="1" applyFont="1" applyBorder="1" applyAlignment="1" applyProtection="1">
      <alignment horizontal="center"/>
      <protection locked="0"/>
    </xf>
    <xf numFmtId="0" fontId="10" fillId="0" borderId="60" xfId="0" applyFont="1" applyBorder="1" applyProtection="1">
      <protection locked="0"/>
    </xf>
    <xf numFmtId="0" fontId="10" fillId="0" borderId="62" xfId="0" applyFont="1" applyBorder="1" applyProtection="1">
      <protection locked="0"/>
    </xf>
    <xf numFmtId="0" fontId="10" fillId="0" borderId="44" xfId="0" applyFont="1" applyBorder="1" applyProtection="1">
      <protection locked="0"/>
    </xf>
    <xf numFmtId="0" fontId="10" fillId="0" borderId="46" xfId="0" applyFont="1" applyBorder="1" applyProtection="1">
      <protection locked="0"/>
    </xf>
    <xf numFmtId="1" fontId="13" fillId="0" borderId="31" xfId="0" applyNumberFormat="1" applyFont="1" applyBorder="1" applyAlignment="1" applyProtection="1">
      <alignment horizontal="center"/>
      <protection locked="0"/>
    </xf>
    <xf numFmtId="17" fontId="13" fillId="0" borderId="36" xfId="0" applyNumberFormat="1" applyFont="1" applyBorder="1" applyAlignment="1" applyProtection="1">
      <alignment horizontal="center"/>
      <protection locked="0"/>
    </xf>
    <xf numFmtId="0" fontId="0" fillId="0" borderId="36" xfId="0" applyBorder="1" applyProtection="1">
      <protection locked="0"/>
    </xf>
    <xf numFmtId="0" fontId="0" fillId="0" borderId="47" xfId="0" applyBorder="1" applyProtection="1">
      <protection locked="0"/>
    </xf>
    <xf numFmtId="1" fontId="13" fillId="0" borderId="46" xfId="0" applyNumberFormat="1" applyFont="1" applyBorder="1" applyAlignment="1" applyProtection="1">
      <alignment horizontal="center"/>
      <protection locked="0"/>
    </xf>
    <xf numFmtId="0" fontId="19" fillId="0" borderId="60" xfId="0" applyFont="1" applyBorder="1" applyAlignment="1" applyProtection="1">
      <alignment horizontal="left"/>
      <protection locked="0"/>
    </xf>
    <xf numFmtId="0" fontId="19" fillId="0" borderId="44" xfId="0" applyFont="1" applyBorder="1" applyAlignment="1" applyProtection="1">
      <alignment horizontal="centerContinuous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63" xfId="0" applyFont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Continuous"/>
      <protection locked="0"/>
    </xf>
    <xf numFmtId="14" fontId="13" fillId="0" borderId="10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Protection="1">
      <protection locked="0"/>
    </xf>
    <xf numFmtId="0" fontId="19" fillId="0" borderId="0" xfId="0" applyFont="1" applyFill="1" applyAlignment="1" applyProtection="1">
      <alignment horizontal="centerContinuous"/>
      <protection locked="0"/>
    </xf>
    <xf numFmtId="0" fontId="21" fillId="0" borderId="3" xfId="0" applyFont="1" applyFill="1" applyBorder="1" applyAlignment="1" applyProtection="1">
      <alignment horizontal="centerContinuous"/>
      <protection locked="0"/>
    </xf>
    <xf numFmtId="0" fontId="21" fillId="0" borderId="29" xfId="0" applyFont="1" applyFill="1" applyBorder="1" applyAlignment="1" applyProtection="1">
      <alignment horizontal="centerContinuous"/>
      <protection locked="0"/>
    </xf>
    <xf numFmtId="0" fontId="21" fillId="0" borderId="30" xfId="0" applyFont="1" applyFill="1" applyBorder="1" applyAlignment="1" applyProtection="1">
      <alignment horizontal="centerContinuous"/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21" fillId="0" borderId="17" xfId="0" applyFont="1" applyFill="1" applyBorder="1" applyAlignment="1" applyProtection="1">
      <alignment horizontal="centerContinuous"/>
      <protection locked="0"/>
    </xf>
    <xf numFmtId="0" fontId="19" fillId="0" borderId="22" xfId="0" applyFont="1" applyFill="1" applyBorder="1" applyProtection="1">
      <protection locked="0"/>
    </xf>
    <xf numFmtId="0" fontId="19" fillId="0" borderId="64" xfId="0" applyFont="1" applyFill="1" applyBorder="1" applyProtection="1">
      <protection locked="0"/>
    </xf>
    <xf numFmtId="0" fontId="19" fillId="0" borderId="23" xfId="0" applyFont="1" applyFill="1" applyBorder="1" applyProtection="1">
      <protection locked="0"/>
    </xf>
    <xf numFmtId="1" fontId="15" fillId="0" borderId="4" xfId="0" applyNumberFormat="1" applyFont="1" applyFill="1" applyBorder="1" applyAlignment="1" applyProtection="1">
      <alignment horizontal="center"/>
      <protection locked="0"/>
    </xf>
    <xf numFmtId="17" fontId="13" fillId="0" borderId="62" xfId="0" applyNumberFormat="1" applyFont="1" applyBorder="1" applyAlignment="1" applyProtection="1">
      <alignment horizontal="center"/>
      <protection locked="0"/>
    </xf>
    <xf numFmtId="0" fontId="0" fillId="0" borderId="62" xfId="0" applyBorder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Continuous"/>
      <protection locked="0"/>
    </xf>
    <xf numFmtId="0" fontId="13" fillId="0" borderId="2" xfId="0" applyFont="1" applyFill="1" applyBorder="1" applyProtection="1"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1" fillId="0" borderId="8" xfId="0" applyFont="1" applyFill="1" applyBorder="1" applyAlignment="1" applyProtection="1">
      <alignment horizontal="centerContinuous"/>
      <protection locked="0"/>
    </xf>
    <xf numFmtId="0" fontId="13" fillId="0" borderId="8" xfId="0" applyFont="1" applyFill="1" applyBorder="1" applyProtection="1">
      <protection locked="0"/>
    </xf>
    <xf numFmtId="0" fontId="10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" wrapText="1"/>
      <protection locked="0"/>
    </xf>
    <xf numFmtId="0" fontId="0" fillId="0" borderId="21" xfId="0" applyFill="1" applyBorder="1" applyAlignment="1" applyProtection="1">
      <alignment horizontal="center"/>
      <protection locked="0"/>
    </xf>
    <xf numFmtId="17" fontId="13" fillId="0" borderId="2" xfId="0" applyNumberFormat="1" applyFont="1" applyFill="1" applyBorder="1" applyAlignment="1" applyProtection="1">
      <alignment horizontal="center"/>
      <protection locked="0"/>
    </xf>
    <xf numFmtId="17" fontId="13" fillId="0" borderId="10" xfId="0" applyNumberFormat="1" applyFont="1" applyFill="1" applyBorder="1" applyAlignment="1" applyProtection="1">
      <alignment horizontal="center"/>
      <protection locked="0"/>
    </xf>
    <xf numFmtId="17" fontId="13" fillId="0" borderId="0" xfId="0" applyNumberFormat="1" applyFont="1" applyFill="1" applyBorder="1" applyAlignment="1" applyProtection="1">
      <alignment horizontal="center"/>
      <protection locked="0"/>
    </xf>
    <xf numFmtId="17" fontId="13" fillId="0" borderId="14" xfId="0" applyNumberFormat="1" applyFont="1" applyFill="1" applyBorder="1" applyAlignment="1" applyProtection="1">
      <alignment horizontal="center"/>
      <protection locked="0"/>
    </xf>
    <xf numFmtId="17" fontId="13" fillId="0" borderId="16" xfId="0" applyNumberFormat="1" applyFont="1" applyFill="1" applyBorder="1" applyAlignment="1" applyProtection="1">
      <alignment horizontal="center"/>
      <protection locked="0"/>
    </xf>
    <xf numFmtId="0" fontId="15" fillId="0" borderId="17" xfId="0" applyFont="1" applyBorder="1" applyAlignment="1" applyProtection="1">
      <alignment wrapText="1"/>
      <protection locked="0"/>
    </xf>
    <xf numFmtId="0" fontId="0" fillId="0" borderId="29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0" fillId="0" borderId="45" xfId="0" applyFont="1" applyBorder="1" applyAlignment="1" applyProtection="1">
      <alignment horizontal="right"/>
      <protection locked="0"/>
    </xf>
    <xf numFmtId="0" fontId="2" fillId="0" borderId="31" xfId="0" applyFont="1" applyBorder="1" applyAlignment="1" applyProtection="1">
      <alignment horizontal="left"/>
      <protection locked="0"/>
    </xf>
    <xf numFmtId="0" fontId="2" fillId="0" borderId="26" xfId="0" applyFont="1" applyBorder="1" applyAlignment="1" applyProtection="1">
      <alignment horizontal="left"/>
      <protection locked="0"/>
    </xf>
    <xf numFmtId="0" fontId="10" fillId="0" borderId="15" xfId="0" applyFont="1" applyBorder="1" applyAlignment="1" applyProtection="1">
      <alignment horizontal="right"/>
      <protection locked="0"/>
    </xf>
    <xf numFmtId="0" fontId="10" fillId="0" borderId="16" xfId="0" applyFont="1" applyBorder="1" applyAlignment="1" applyProtection="1">
      <alignment horizontal="right"/>
      <protection locked="0"/>
    </xf>
    <xf numFmtId="0" fontId="10" fillId="0" borderId="8" xfId="0" applyFont="1" applyBorder="1" applyAlignment="1" applyProtection="1">
      <alignment horizontal="right"/>
      <protection locked="0"/>
    </xf>
    <xf numFmtId="0" fontId="10" fillId="0" borderId="10" xfId="0" applyFont="1" applyBorder="1" applyAlignment="1" applyProtection="1">
      <alignment horizontal="right"/>
      <protection locked="0"/>
    </xf>
    <xf numFmtId="0" fontId="10" fillId="0" borderId="46" xfId="0" applyFont="1" applyBorder="1" applyAlignment="1" applyProtection="1">
      <alignment horizontal="righ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65" xfId="0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right"/>
      <protection locked="0"/>
    </xf>
    <xf numFmtId="0" fontId="10" fillId="0" borderId="2" xfId="0" applyFont="1" applyBorder="1" applyAlignment="1" applyProtection="1">
      <alignment horizontal="right"/>
      <protection locked="0"/>
    </xf>
    <xf numFmtId="0" fontId="10" fillId="0" borderId="44" xfId="0" applyFont="1" applyBorder="1" applyAlignment="1" applyProtection="1">
      <alignment horizontal="right"/>
      <protection locked="0"/>
    </xf>
    <xf numFmtId="0" fontId="22" fillId="0" borderId="31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" wrapText="1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19" fillId="0" borderId="44" xfId="0" applyFont="1" applyFill="1" applyBorder="1" applyAlignment="1" applyProtection="1">
      <alignment horizontal="center" vertical="center"/>
      <protection locked="0"/>
    </xf>
    <xf numFmtId="0" fontId="19" fillId="0" borderId="46" xfId="0" applyFont="1" applyFill="1" applyBorder="1" applyAlignment="1" applyProtection="1">
      <alignment horizontal="center" vertical="center"/>
      <protection locked="0"/>
    </xf>
  </cellXfs>
  <cellStyles count="4">
    <cellStyle name="Euro" xfId="1"/>
    <cellStyle name="julio" xfId="2"/>
    <cellStyle name="Normal" xfId="0" builtinId="0"/>
    <cellStyle name="Normal_9- Costos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85725</xdr:rowOff>
    </xdr:from>
    <xdr:to>
      <xdr:col>3</xdr:col>
      <xdr:colOff>733425</xdr:colOff>
      <xdr:row>2</xdr:row>
      <xdr:rowOff>95250</xdr:rowOff>
    </xdr:to>
    <xdr:sp macro="" textlink="">
      <xdr:nvSpPr>
        <xdr:cNvPr id="1069" name="Line 1"/>
        <xdr:cNvSpPr>
          <a:spLocks noChangeShapeType="1"/>
        </xdr:cNvSpPr>
      </xdr:nvSpPr>
      <xdr:spPr bwMode="auto">
        <a:xfrm>
          <a:off x="2381250" y="466725"/>
          <a:ext cx="695325" cy="95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view="pageBreakPreview" zoomScale="60" zoomScaleNormal="100" workbookViewId="0">
      <selection sqref="A1:J10"/>
    </sheetView>
  </sheetViews>
  <sheetFormatPr baseColWidth="10" defaultRowHeight="12.75" x14ac:dyDescent="0.2"/>
  <cols>
    <col min="1" max="1" width="12.28515625" style="8" bestFit="1" customWidth="1"/>
    <col min="2" max="4" width="11.42578125" style="8"/>
    <col min="5" max="5" width="12.140625" style="8" customWidth="1"/>
    <col min="6" max="6" width="11.5703125" style="8" customWidth="1"/>
    <col min="7" max="7" width="11.42578125" style="8"/>
    <col min="8" max="8" width="12.140625" style="8" customWidth="1"/>
    <col min="9" max="16384" width="11.42578125" style="8"/>
  </cols>
  <sheetData>
    <row r="1" spans="1:8" ht="15" customHeight="1" x14ac:dyDescent="0.2"/>
    <row r="2" spans="1:8" ht="15" customHeight="1" thickBot="1" x14ac:dyDescent="0.25"/>
    <row r="3" spans="1:8" ht="15" customHeight="1" thickBot="1" x14ac:dyDescent="0.25">
      <c r="A3" s="65" t="s">
        <v>58</v>
      </c>
      <c r="B3" s="66"/>
      <c r="C3" s="66"/>
      <c r="D3" s="66"/>
      <c r="E3" s="67" t="s">
        <v>86</v>
      </c>
    </row>
    <row r="4" spans="1:8" ht="15" customHeight="1" thickBot="1" x14ac:dyDescent="0.25">
      <c r="A4" s="68" t="s">
        <v>59</v>
      </c>
      <c r="B4" s="69"/>
      <c r="C4" s="69"/>
      <c r="D4" s="69"/>
      <c r="E4" s="70"/>
    </row>
    <row r="5" spans="1:8" ht="15" customHeight="1" thickBot="1" x14ac:dyDescent="0.25"/>
    <row r="6" spans="1:8" ht="15" customHeight="1" thickBot="1" x14ac:dyDescent="0.25">
      <c r="A6" s="71" t="s">
        <v>60</v>
      </c>
      <c r="B6" s="72"/>
      <c r="C6" s="72"/>
      <c r="D6" s="72"/>
      <c r="E6" s="73"/>
    </row>
    <row r="7" spans="1:8" ht="15" customHeight="1" thickBot="1" x14ac:dyDescent="0.25"/>
    <row r="8" spans="1:8" ht="15" customHeight="1" thickBot="1" x14ac:dyDescent="0.25">
      <c r="A8" s="71" t="s">
        <v>61</v>
      </c>
      <c r="B8" s="72"/>
      <c r="C8" s="72"/>
      <c r="D8" s="72"/>
      <c r="E8" s="72"/>
      <c r="F8" s="72"/>
      <c r="G8" s="72"/>
      <c r="H8" s="73"/>
    </row>
    <row r="9" spans="1:8" ht="15" customHeight="1" thickBot="1" x14ac:dyDescent="0.25"/>
    <row r="10" spans="1:8" ht="41.25" customHeight="1" thickBot="1" x14ac:dyDescent="0.25">
      <c r="A10" s="244" t="s">
        <v>62</v>
      </c>
      <c r="B10" s="245"/>
      <c r="C10" s="245"/>
      <c r="D10" s="245"/>
      <c r="E10" s="245"/>
      <c r="F10" s="245"/>
      <c r="G10" s="245"/>
      <c r="H10" s="246"/>
    </row>
    <row r="11" spans="1:8" ht="13.5" customHeight="1" x14ac:dyDescent="0.2"/>
    <row r="12" spans="1:8" ht="13.5" customHeight="1" x14ac:dyDescent="0.2"/>
    <row r="13" spans="1:8" ht="13.5" customHeight="1" x14ac:dyDescent="0.2"/>
    <row r="14" spans="1:8" ht="13.5" customHeight="1" x14ac:dyDescent="0.2"/>
    <row r="15" spans="1:8" ht="11.25" customHeight="1" x14ac:dyDescent="0.2"/>
    <row r="16" spans="1:8" ht="11.25" customHeight="1" x14ac:dyDescent="0.2"/>
    <row r="17" spans="1:1" ht="11.25" customHeight="1" x14ac:dyDescent="0.2">
      <c r="A17" s="74"/>
    </row>
    <row r="18" spans="1:1" ht="11.25" customHeight="1" x14ac:dyDescent="0.2"/>
    <row r="19" spans="1:1" ht="11.25" customHeight="1" x14ac:dyDescent="0.2"/>
    <row r="20" spans="1:1" ht="11.25" customHeight="1" x14ac:dyDescent="0.2"/>
    <row r="21" spans="1:1" ht="11.25" customHeight="1" x14ac:dyDescent="0.2"/>
    <row r="22" spans="1:1" ht="11.25" customHeight="1" x14ac:dyDescent="0.2"/>
    <row r="23" spans="1:1" ht="11.25" customHeight="1" x14ac:dyDescent="0.2"/>
    <row r="24" spans="1:1" ht="11.25" customHeight="1" x14ac:dyDescent="0.2"/>
    <row r="25" spans="1:1" ht="11.25" customHeight="1" x14ac:dyDescent="0.2"/>
    <row r="26" spans="1:1" ht="11.25" customHeight="1" x14ac:dyDescent="0.2"/>
    <row r="27" spans="1:1" ht="11.25" customHeight="1" x14ac:dyDescent="0.2"/>
    <row r="28" spans="1:1" ht="11.25" customHeight="1" x14ac:dyDescent="0.2"/>
    <row r="29" spans="1:1" ht="11.25" customHeight="1" x14ac:dyDescent="0.2"/>
    <row r="30" spans="1:1" ht="11.25" customHeight="1" x14ac:dyDescent="0.2"/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</sheetData>
  <mergeCells count="1">
    <mergeCell ref="A10:H10"/>
  </mergeCells>
  <phoneticPr fontId="17" type="noConversion"/>
  <pageMargins left="0.74803149606299213" right="0.74803149606299213" top="0.98425196850393704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10"/>
  <sheetViews>
    <sheetView showGridLines="0" view="pageBreakPreview" zoomScale="60" zoomScaleNormal="100" workbookViewId="0">
      <selection activeCell="C15" sqref="C15"/>
    </sheetView>
  </sheetViews>
  <sheetFormatPr baseColWidth="10" defaultRowHeight="12.75" x14ac:dyDescent="0.2"/>
  <cols>
    <col min="3" max="3" width="58" customWidth="1"/>
  </cols>
  <sheetData>
    <row r="3" spans="3:6" x14ac:dyDescent="0.2">
      <c r="F3">
        <f>+A3</f>
        <v>0</v>
      </c>
    </row>
    <row r="9" spans="3:6" ht="13.5" thickBot="1" x14ac:dyDescent="0.25"/>
    <row r="10" spans="3:6" ht="36" thickBot="1" x14ac:dyDescent="0.55000000000000004">
      <c r="C10" s="4" t="s">
        <v>0</v>
      </c>
    </row>
  </sheetData>
  <phoneticPr fontId="0" type="noConversion"/>
  <printOptions horizontalCentered="1" verticalCentered="1" gridLinesSet="0"/>
  <pageMargins left="0.39370078740157483" right="0.39370078740157483" top="0.23622047244094491" bottom="0.98425196850393704" header="0.19685039370078741" footer="0.51181102362204722"/>
  <pageSetup paperSize="9" orientation="landscape" r:id="rId1"/>
  <headerFooter alignWithMargins="0">
    <oddHeader>&amp;R2018 - Año del Centenario de la Reforma Universitaria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view="pageBreakPreview" zoomScale="85" zoomScaleNormal="75" zoomScaleSheetLayoutView="85" workbookViewId="0">
      <selection activeCell="C15" sqref="C15:C16"/>
    </sheetView>
  </sheetViews>
  <sheetFormatPr baseColWidth="10" defaultRowHeight="12.75" x14ac:dyDescent="0.2"/>
  <cols>
    <col min="1" max="1" width="17.85546875" style="8" customWidth="1"/>
    <col min="2" max="2" width="57.28515625" style="8" customWidth="1"/>
    <col min="3" max="6" width="11.28515625" style="8" customWidth="1"/>
    <col min="7" max="16384" width="11.42578125" style="8"/>
  </cols>
  <sheetData>
    <row r="1" spans="1:6" x14ac:dyDescent="0.2">
      <c r="A1" s="115" t="s">
        <v>112</v>
      </c>
      <c r="B1" s="7"/>
      <c r="C1" s="7"/>
      <c r="D1" s="7"/>
      <c r="E1" s="7"/>
      <c r="F1" s="7"/>
    </row>
    <row r="2" spans="1:6" x14ac:dyDescent="0.2">
      <c r="A2" s="130" t="s">
        <v>87</v>
      </c>
      <c r="B2" s="131"/>
      <c r="C2" s="131"/>
      <c r="D2" s="131"/>
      <c r="E2" s="131"/>
      <c r="F2" s="131"/>
    </row>
    <row r="3" spans="1:6" x14ac:dyDescent="0.2">
      <c r="A3" s="130" t="s">
        <v>111</v>
      </c>
      <c r="B3" s="132"/>
      <c r="C3" s="131"/>
      <c r="D3" s="131"/>
      <c r="E3" s="131"/>
      <c r="F3" s="131"/>
    </row>
    <row r="4" spans="1:6" hidden="1" x14ac:dyDescent="0.2">
      <c r="A4" s="6"/>
      <c r="B4" s="7"/>
      <c r="C4" s="7"/>
      <c r="D4" s="7"/>
      <c r="E4" s="7"/>
      <c r="F4" s="7"/>
    </row>
    <row r="5" spans="1:6" hidden="1" x14ac:dyDescent="0.2">
      <c r="A5" s="6"/>
      <c r="B5" s="7"/>
      <c r="C5" s="7"/>
      <c r="D5" s="7"/>
      <c r="E5" s="7"/>
      <c r="F5" s="7"/>
    </row>
    <row r="6" spans="1:6" x14ac:dyDescent="0.2">
      <c r="A6" s="247" t="s">
        <v>98</v>
      </c>
      <c r="B6" s="247"/>
      <c r="C6" s="247"/>
      <c r="D6" s="247"/>
      <c r="E6" s="247"/>
      <c r="F6" s="247"/>
    </row>
    <row r="7" spans="1:6" ht="13.5" thickBot="1" x14ac:dyDescent="0.25">
      <c r="A7" s="7"/>
      <c r="B7" s="6"/>
      <c r="C7" s="7"/>
      <c r="D7" s="7"/>
      <c r="E7" s="7"/>
      <c r="F7" s="7"/>
    </row>
    <row r="8" spans="1:6" ht="28.5" customHeight="1" thickBot="1" x14ac:dyDescent="0.25">
      <c r="A8" s="128" t="s">
        <v>1</v>
      </c>
      <c r="B8" s="128" t="s">
        <v>2</v>
      </c>
      <c r="C8" s="129">
        <v>2015</v>
      </c>
      <c r="D8" s="129">
        <v>2016</v>
      </c>
      <c r="E8" s="129">
        <v>2017</v>
      </c>
      <c r="F8" s="129" t="s">
        <v>115</v>
      </c>
    </row>
    <row r="9" spans="1:6" x14ac:dyDescent="0.2">
      <c r="A9" s="9" t="s">
        <v>45</v>
      </c>
      <c r="B9" s="256" t="s">
        <v>102</v>
      </c>
      <c r="C9" s="258" t="s">
        <v>11</v>
      </c>
      <c r="D9" s="259" t="s">
        <v>11</v>
      </c>
      <c r="E9" s="259" t="s">
        <v>11</v>
      </c>
      <c r="F9" s="260" t="s">
        <v>11</v>
      </c>
    </row>
    <row r="10" spans="1:6" x14ac:dyDescent="0.2">
      <c r="A10" s="10"/>
      <c r="B10" s="257"/>
      <c r="C10" s="251"/>
      <c r="D10" s="253"/>
      <c r="E10" s="253"/>
      <c r="F10" s="248"/>
    </row>
    <row r="11" spans="1:6" x14ac:dyDescent="0.2">
      <c r="A11" s="10"/>
      <c r="B11" s="261" t="s">
        <v>131</v>
      </c>
      <c r="C11" s="251" t="s">
        <v>11</v>
      </c>
      <c r="D11" s="253" t="s">
        <v>11</v>
      </c>
      <c r="E11" s="253" t="s">
        <v>11</v>
      </c>
      <c r="F11" s="248" t="s">
        <v>11</v>
      </c>
    </row>
    <row r="12" spans="1:6" x14ac:dyDescent="0.2">
      <c r="A12" s="10"/>
      <c r="B12" s="257"/>
      <c r="C12" s="251"/>
      <c r="D12" s="253"/>
      <c r="E12" s="253"/>
      <c r="F12" s="248"/>
    </row>
    <row r="13" spans="1:6" x14ac:dyDescent="0.2">
      <c r="A13" s="10"/>
      <c r="B13" s="249" t="s">
        <v>104</v>
      </c>
      <c r="C13" s="251" t="s">
        <v>11</v>
      </c>
      <c r="D13" s="253" t="s">
        <v>11</v>
      </c>
      <c r="E13" s="253" t="s">
        <v>11</v>
      </c>
      <c r="F13" s="248" t="s">
        <v>11</v>
      </c>
    </row>
    <row r="14" spans="1:6" ht="13.5" thickBot="1" x14ac:dyDescent="0.25">
      <c r="A14" s="11"/>
      <c r="B14" s="250"/>
      <c r="C14" s="252"/>
      <c r="D14" s="254"/>
      <c r="E14" s="254"/>
      <c r="F14" s="255"/>
    </row>
    <row r="15" spans="1:6" x14ac:dyDescent="0.2">
      <c r="A15" s="9" t="s">
        <v>46</v>
      </c>
      <c r="B15" s="256" t="s">
        <v>102</v>
      </c>
      <c r="C15" s="258" t="s">
        <v>11</v>
      </c>
      <c r="D15" s="259" t="s">
        <v>11</v>
      </c>
      <c r="E15" s="259" t="s">
        <v>11</v>
      </c>
      <c r="F15" s="260" t="s">
        <v>11</v>
      </c>
    </row>
    <row r="16" spans="1:6" x14ac:dyDescent="0.2">
      <c r="A16" s="10"/>
      <c r="B16" s="257"/>
      <c r="C16" s="251"/>
      <c r="D16" s="253"/>
      <c r="E16" s="253"/>
      <c r="F16" s="248"/>
    </row>
    <row r="17" spans="1:6" x14ac:dyDescent="0.2">
      <c r="A17" s="10"/>
      <c r="B17" s="249" t="s">
        <v>103</v>
      </c>
      <c r="C17" s="251" t="s">
        <v>11</v>
      </c>
      <c r="D17" s="253" t="s">
        <v>11</v>
      </c>
      <c r="E17" s="253" t="s">
        <v>11</v>
      </c>
      <c r="F17" s="248" t="s">
        <v>11</v>
      </c>
    </row>
    <row r="18" spans="1:6" x14ac:dyDescent="0.2">
      <c r="A18" s="10"/>
      <c r="B18" s="257"/>
      <c r="C18" s="251"/>
      <c r="D18" s="253"/>
      <c r="E18" s="253"/>
      <c r="F18" s="248"/>
    </row>
    <row r="19" spans="1:6" x14ac:dyDescent="0.2">
      <c r="A19" s="10"/>
      <c r="B19" s="249" t="s">
        <v>104</v>
      </c>
      <c r="C19" s="251" t="s">
        <v>11</v>
      </c>
      <c r="D19" s="253" t="s">
        <v>11</v>
      </c>
      <c r="E19" s="253" t="s">
        <v>11</v>
      </c>
      <c r="F19" s="248" t="s">
        <v>11</v>
      </c>
    </row>
    <row r="20" spans="1:6" ht="13.5" thickBot="1" x14ac:dyDescent="0.25">
      <c r="A20" s="11"/>
      <c r="B20" s="250"/>
      <c r="C20" s="252"/>
      <c r="D20" s="254"/>
      <c r="E20" s="254"/>
      <c r="F20" s="255"/>
    </row>
    <row r="21" spans="1:6" x14ac:dyDescent="0.2">
      <c r="A21" s="9" t="s">
        <v>47</v>
      </c>
      <c r="B21" s="256" t="s">
        <v>102</v>
      </c>
      <c r="C21" s="258" t="s">
        <v>11</v>
      </c>
      <c r="D21" s="259" t="s">
        <v>11</v>
      </c>
      <c r="E21" s="259" t="s">
        <v>11</v>
      </c>
      <c r="F21" s="260" t="s">
        <v>11</v>
      </c>
    </row>
    <row r="22" spans="1:6" x14ac:dyDescent="0.2">
      <c r="A22" s="10"/>
      <c r="B22" s="257"/>
      <c r="C22" s="251"/>
      <c r="D22" s="253"/>
      <c r="E22" s="253"/>
      <c r="F22" s="248"/>
    </row>
    <row r="23" spans="1:6" x14ac:dyDescent="0.2">
      <c r="A23" s="10"/>
      <c r="B23" s="261" t="s">
        <v>131</v>
      </c>
      <c r="C23" s="251" t="s">
        <v>11</v>
      </c>
      <c r="D23" s="253" t="s">
        <v>11</v>
      </c>
      <c r="E23" s="253" t="s">
        <v>11</v>
      </c>
      <c r="F23" s="248" t="s">
        <v>11</v>
      </c>
    </row>
    <row r="24" spans="1:6" x14ac:dyDescent="0.2">
      <c r="A24" s="10"/>
      <c r="B24" s="257"/>
      <c r="C24" s="251"/>
      <c r="D24" s="253"/>
      <c r="E24" s="253"/>
      <c r="F24" s="248"/>
    </row>
    <row r="25" spans="1:6" x14ac:dyDescent="0.2">
      <c r="A25" s="10"/>
      <c r="B25" s="249" t="s">
        <v>104</v>
      </c>
      <c r="C25" s="251" t="s">
        <v>11</v>
      </c>
      <c r="D25" s="253" t="s">
        <v>11</v>
      </c>
      <c r="E25" s="253" t="s">
        <v>11</v>
      </c>
      <c r="F25" s="248" t="s">
        <v>11</v>
      </c>
    </row>
    <row r="26" spans="1:6" ht="13.5" thickBot="1" x14ac:dyDescent="0.25">
      <c r="A26" s="11"/>
      <c r="B26" s="250"/>
      <c r="C26" s="252"/>
      <c r="D26" s="254"/>
      <c r="E26" s="254"/>
      <c r="F26" s="255"/>
    </row>
    <row r="27" spans="1:6" x14ac:dyDescent="0.2">
      <c r="A27" s="9" t="s">
        <v>83</v>
      </c>
      <c r="B27" s="256" t="s">
        <v>102</v>
      </c>
      <c r="C27" s="258" t="s">
        <v>11</v>
      </c>
      <c r="D27" s="259" t="s">
        <v>11</v>
      </c>
      <c r="E27" s="259" t="s">
        <v>11</v>
      </c>
      <c r="F27" s="260" t="s">
        <v>11</v>
      </c>
    </row>
    <row r="28" spans="1:6" x14ac:dyDescent="0.2">
      <c r="A28" s="10"/>
      <c r="B28" s="257"/>
      <c r="C28" s="251"/>
      <c r="D28" s="253"/>
      <c r="E28" s="253"/>
      <c r="F28" s="248"/>
    </row>
    <row r="29" spans="1:6" x14ac:dyDescent="0.2">
      <c r="A29" s="10"/>
      <c r="B29" s="249" t="s">
        <v>103</v>
      </c>
      <c r="C29" s="251" t="s">
        <v>11</v>
      </c>
      <c r="D29" s="253" t="s">
        <v>11</v>
      </c>
      <c r="E29" s="253" t="s">
        <v>11</v>
      </c>
      <c r="F29" s="248" t="s">
        <v>11</v>
      </c>
    </row>
    <row r="30" spans="1:6" x14ac:dyDescent="0.2">
      <c r="A30" s="10"/>
      <c r="B30" s="257"/>
      <c r="C30" s="251"/>
      <c r="D30" s="253"/>
      <c r="E30" s="253"/>
      <c r="F30" s="248"/>
    </row>
    <row r="31" spans="1:6" x14ac:dyDescent="0.2">
      <c r="A31" s="10"/>
      <c r="B31" s="249" t="s">
        <v>104</v>
      </c>
      <c r="C31" s="251" t="s">
        <v>11</v>
      </c>
      <c r="D31" s="253" t="s">
        <v>11</v>
      </c>
      <c r="E31" s="253" t="s">
        <v>11</v>
      </c>
      <c r="F31" s="248" t="s">
        <v>11</v>
      </c>
    </row>
    <row r="32" spans="1:6" ht="13.5" thickBot="1" x14ac:dyDescent="0.25">
      <c r="A32" s="11"/>
      <c r="B32" s="250"/>
      <c r="C32" s="252"/>
      <c r="D32" s="254"/>
      <c r="E32" s="254"/>
      <c r="F32" s="255"/>
    </row>
    <row r="33" spans="1:6" x14ac:dyDescent="0.2">
      <c r="A33" s="9" t="s">
        <v>84</v>
      </c>
      <c r="B33" s="256" t="s">
        <v>102</v>
      </c>
      <c r="C33" s="258" t="s">
        <v>11</v>
      </c>
      <c r="D33" s="259" t="s">
        <v>11</v>
      </c>
      <c r="E33" s="259" t="s">
        <v>11</v>
      </c>
      <c r="F33" s="260" t="s">
        <v>11</v>
      </c>
    </row>
    <row r="34" spans="1:6" x14ac:dyDescent="0.2">
      <c r="A34" s="10"/>
      <c r="B34" s="257"/>
      <c r="C34" s="251"/>
      <c r="D34" s="253"/>
      <c r="E34" s="253"/>
      <c r="F34" s="248"/>
    </row>
    <row r="35" spans="1:6" x14ac:dyDescent="0.2">
      <c r="A35" s="10"/>
      <c r="B35" s="261" t="s">
        <v>131</v>
      </c>
      <c r="C35" s="251" t="s">
        <v>11</v>
      </c>
      <c r="D35" s="253" t="s">
        <v>11</v>
      </c>
      <c r="E35" s="253" t="s">
        <v>11</v>
      </c>
      <c r="F35" s="248" t="s">
        <v>11</v>
      </c>
    </row>
    <row r="36" spans="1:6" x14ac:dyDescent="0.2">
      <c r="A36" s="10"/>
      <c r="B36" s="257"/>
      <c r="C36" s="251"/>
      <c r="D36" s="253"/>
      <c r="E36" s="253"/>
      <c r="F36" s="248"/>
    </row>
    <row r="37" spans="1:6" x14ac:dyDescent="0.2">
      <c r="A37" s="10"/>
      <c r="B37" s="249" t="s">
        <v>104</v>
      </c>
      <c r="C37" s="251" t="s">
        <v>11</v>
      </c>
      <c r="D37" s="253" t="s">
        <v>11</v>
      </c>
      <c r="E37" s="253" t="s">
        <v>11</v>
      </c>
      <c r="F37" s="248" t="s">
        <v>11</v>
      </c>
    </row>
    <row r="38" spans="1:6" ht="13.5" thickBot="1" x14ac:dyDescent="0.25">
      <c r="A38" s="12"/>
      <c r="B38" s="250"/>
      <c r="C38" s="252"/>
      <c r="D38" s="254"/>
      <c r="E38" s="254"/>
      <c r="F38" s="255"/>
    </row>
    <row r="39" spans="1:6" ht="13.5" thickBot="1" x14ac:dyDescent="0.25">
      <c r="B39" s="13" t="s">
        <v>48</v>
      </c>
      <c r="C39" s="14">
        <v>1</v>
      </c>
      <c r="D39" s="14">
        <v>1</v>
      </c>
      <c r="E39" s="14">
        <v>1</v>
      </c>
      <c r="F39" s="14">
        <v>1</v>
      </c>
    </row>
    <row r="41" spans="1:6" x14ac:dyDescent="0.2">
      <c r="A41" s="8" t="s">
        <v>81</v>
      </c>
    </row>
  </sheetData>
  <mergeCells count="76">
    <mergeCell ref="F9:F10"/>
    <mergeCell ref="B11:B12"/>
    <mergeCell ref="C11:C12"/>
    <mergeCell ref="D11:D12"/>
    <mergeCell ref="E11:E12"/>
    <mergeCell ref="F11:F12"/>
    <mergeCell ref="B9:B10"/>
    <mergeCell ref="C9:C10"/>
    <mergeCell ref="D9:D10"/>
    <mergeCell ref="E9:E10"/>
    <mergeCell ref="F23:F24"/>
    <mergeCell ref="B21:B22"/>
    <mergeCell ref="C21:C22"/>
    <mergeCell ref="D21:D22"/>
    <mergeCell ref="E21:E22"/>
    <mergeCell ref="F13:F14"/>
    <mergeCell ref="B15:B16"/>
    <mergeCell ref="C15:C16"/>
    <mergeCell ref="D15:D16"/>
    <mergeCell ref="E15:E16"/>
    <mergeCell ref="F15:F16"/>
    <mergeCell ref="B13:B14"/>
    <mergeCell ref="C13:C14"/>
    <mergeCell ref="D13:D14"/>
    <mergeCell ref="E13:E14"/>
    <mergeCell ref="F27:F28"/>
    <mergeCell ref="B25:B26"/>
    <mergeCell ref="C25:C26"/>
    <mergeCell ref="D25:D26"/>
    <mergeCell ref="E25:E26"/>
    <mergeCell ref="F17:F18"/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F31:F32"/>
    <mergeCell ref="B29:B30"/>
    <mergeCell ref="C29:C30"/>
    <mergeCell ref="D29:D30"/>
    <mergeCell ref="E29:E30"/>
    <mergeCell ref="F33:F34"/>
    <mergeCell ref="B35:B36"/>
    <mergeCell ref="C35:C36"/>
    <mergeCell ref="D35:D36"/>
    <mergeCell ref="E35:E36"/>
    <mergeCell ref="F35:F36"/>
    <mergeCell ref="B33:B34"/>
    <mergeCell ref="C33:C34"/>
    <mergeCell ref="D33:D34"/>
    <mergeCell ref="E33:E34"/>
    <mergeCell ref="F37:F38"/>
    <mergeCell ref="B37:B38"/>
    <mergeCell ref="C37:C38"/>
    <mergeCell ref="D37:D38"/>
    <mergeCell ref="E37:E38"/>
    <mergeCell ref="A6:F6"/>
    <mergeCell ref="F29:F30"/>
    <mergeCell ref="B31:B32"/>
    <mergeCell ref="C31:C32"/>
    <mergeCell ref="D31:D32"/>
    <mergeCell ref="E31:E32"/>
    <mergeCell ref="F25:F26"/>
    <mergeCell ref="B27:B28"/>
    <mergeCell ref="C27:C28"/>
    <mergeCell ref="D27:D28"/>
    <mergeCell ref="E27:E28"/>
    <mergeCell ref="F21:F22"/>
    <mergeCell ref="B23:B24"/>
    <mergeCell ref="C23:C24"/>
    <mergeCell ref="D23:D24"/>
    <mergeCell ref="E23:E24"/>
  </mergeCells>
  <phoneticPr fontId="0" type="noConversion"/>
  <printOptions horizontalCentered="1" verticalCentered="1" gridLinesSet="0"/>
  <pageMargins left="0.39370078740157483" right="0.39370078740157483" top="0.23622047244094491" bottom="0.98425196850393704" header="0.19685039370078741" footer="0.51181102362204722"/>
  <pageSetup paperSize="9" orientation="landscape" r:id="rId1"/>
  <headerFooter alignWithMargins="0">
    <oddHeader>&amp;R2018 - Año del Centenario de la Reforma Universitaria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showGridLines="0" view="pageBreakPreview" zoomScale="60" zoomScaleNormal="75" workbookViewId="0">
      <selection sqref="A1:E61"/>
    </sheetView>
  </sheetViews>
  <sheetFormatPr baseColWidth="10" defaultRowHeight="12.75" x14ac:dyDescent="0.2"/>
  <cols>
    <col min="1" max="1" width="18.140625" style="8" customWidth="1"/>
    <col min="2" max="2" width="27.7109375" style="8" customWidth="1"/>
    <col min="3" max="3" width="16.140625" style="8" customWidth="1"/>
    <col min="4" max="5" width="11.42578125" style="8"/>
    <col min="6" max="6" width="14.140625" customWidth="1"/>
    <col min="7" max="9" width="2.85546875" style="8" customWidth="1"/>
    <col min="10" max="16384" width="11.42578125" style="8"/>
  </cols>
  <sheetData>
    <row r="1" spans="1:8" x14ac:dyDescent="0.2">
      <c r="A1" s="262" t="s">
        <v>113</v>
      </c>
      <c r="B1" s="262"/>
      <c r="C1" s="262"/>
      <c r="D1" s="262"/>
      <c r="E1" s="262"/>
      <c r="F1" s="15"/>
      <c r="G1" s="15"/>
      <c r="H1" s="15"/>
    </row>
    <row r="2" spans="1:8" x14ac:dyDescent="0.2">
      <c r="A2" s="263" t="s">
        <v>3</v>
      </c>
      <c r="B2" s="263"/>
      <c r="C2" s="263"/>
      <c r="D2" s="263"/>
      <c r="E2" s="263"/>
      <c r="F2" s="7"/>
    </row>
    <row r="3" spans="1:8" x14ac:dyDescent="0.2">
      <c r="A3" s="247" t="str">
        <f>+'1 modelos prod.invest. Microon'!A3</f>
        <v>Microondas</v>
      </c>
      <c r="B3" s="247"/>
      <c r="C3" s="247"/>
      <c r="D3" s="247"/>
      <c r="E3" s="247"/>
      <c r="F3" s="132"/>
      <c r="G3" s="16"/>
    </row>
    <row r="4" spans="1:8" x14ac:dyDescent="0.2">
      <c r="A4" s="262" t="s">
        <v>100</v>
      </c>
      <c r="B4" s="262"/>
      <c r="C4" s="262"/>
      <c r="D4" s="262"/>
      <c r="E4" s="262"/>
      <c r="F4" s="7"/>
    </row>
    <row r="5" spans="1:8" ht="13.5" thickBot="1" x14ac:dyDescent="0.25">
      <c r="A5" s="6"/>
      <c r="B5" s="7"/>
      <c r="C5" s="7"/>
      <c r="D5" s="7"/>
      <c r="E5" s="7"/>
      <c r="F5" s="7"/>
    </row>
    <row r="6" spans="1:8" ht="12.75" customHeight="1" x14ac:dyDescent="0.2">
      <c r="A6" s="17" t="s">
        <v>51</v>
      </c>
      <c r="B6" s="17" t="s">
        <v>5</v>
      </c>
      <c r="C6" s="17" t="s">
        <v>4</v>
      </c>
      <c r="D6" s="17" t="s">
        <v>37</v>
      </c>
      <c r="E6" s="17" t="s">
        <v>38</v>
      </c>
    </row>
    <row r="7" spans="1:8" ht="13.5" thickBot="1" x14ac:dyDescent="0.25">
      <c r="A7" s="110" t="s">
        <v>52</v>
      </c>
      <c r="B7" s="18" t="s">
        <v>8</v>
      </c>
      <c r="C7" s="18" t="s">
        <v>6</v>
      </c>
      <c r="D7" s="18" t="s">
        <v>7</v>
      </c>
      <c r="E7" s="18" t="s">
        <v>7</v>
      </c>
    </row>
    <row r="8" spans="1:8" x14ac:dyDescent="0.2">
      <c r="A8" s="19">
        <v>42005</v>
      </c>
      <c r="B8" s="123"/>
      <c r="C8" s="21"/>
      <c r="D8" s="22"/>
      <c r="E8" s="21"/>
    </row>
    <row r="9" spans="1:8" x14ac:dyDescent="0.2">
      <c r="A9" s="23">
        <v>42036</v>
      </c>
      <c r="B9" s="124"/>
      <c r="C9" s="25"/>
      <c r="D9" s="26"/>
      <c r="E9" s="25"/>
    </row>
    <row r="10" spans="1:8" x14ac:dyDescent="0.2">
      <c r="A10" s="23">
        <v>42064</v>
      </c>
      <c r="B10" s="124"/>
      <c r="C10" s="25"/>
      <c r="D10" s="26"/>
      <c r="E10" s="25"/>
    </row>
    <row r="11" spans="1:8" x14ac:dyDescent="0.2">
      <c r="A11" s="23">
        <v>42095</v>
      </c>
      <c r="B11" s="124"/>
      <c r="C11" s="25"/>
      <c r="D11" s="26"/>
      <c r="E11" s="25"/>
    </row>
    <row r="12" spans="1:8" x14ac:dyDescent="0.2">
      <c r="A12" s="23">
        <v>42125</v>
      </c>
      <c r="B12" s="125"/>
      <c r="C12" s="25"/>
      <c r="D12" s="26"/>
      <c r="E12" s="25"/>
    </row>
    <row r="13" spans="1:8" x14ac:dyDescent="0.2">
      <c r="A13" s="23">
        <v>42156</v>
      </c>
      <c r="B13" s="124"/>
      <c r="C13" s="25"/>
      <c r="D13" s="26"/>
      <c r="E13" s="25"/>
    </row>
    <row r="14" spans="1:8" x14ac:dyDescent="0.2">
      <c r="A14" s="23">
        <v>42186</v>
      </c>
      <c r="B14" s="125"/>
      <c r="C14" s="25"/>
      <c r="D14" s="26"/>
      <c r="E14" s="25"/>
    </row>
    <row r="15" spans="1:8" x14ac:dyDescent="0.2">
      <c r="A15" s="23">
        <v>42217</v>
      </c>
      <c r="B15" s="125"/>
      <c r="C15" s="25"/>
      <c r="D15" s="26"/>
      <c r="E15" s="25"/>
    </row>
    <row r="16" spans="1:8" x14ac:dyDescent="0.2">
      <c r="A16" s="23">
        <v>42248</v>
      </c>
      <c r="B16" s="125"/>
      <c r="C16" s="25"/>
      <c r="D16" s="26"/>
      <c r="E16" s="25"/>
    </row>
    <row r="17" spans="1:5" x14ac:dyDescent="0.2">
      <c r="A17" s="23">
        <v>42278</v>
      </c>
      <c r="B17" s="125"/>
      <c r="C17" s="25"/>
      <c r="D17" s="26"/>
      <c r="E17" s="25"/>
    </row>
    <row r="18" spans="1:5" x14ac:dyDescent="0.2">
      <c r="A18" s="23">
        <v>42309</v>
      </c>
      <c r="B18" s="125"/>
      <c r="C18" s="25"/>
      <c r="D18" s="26"/>
      <c r="E18" s="25"/>
    </row>
    <row r="19" spans="1:5" ht="13.5" thickBot="1" x14ac:dyDescent="0.25">
      <c r="A19" s="27">
        <v>42339</v>
      </c>
      <c r="B19" s="126"/>
      <c r="C19" s="28"/>
      <c r="D19" s="29"/>
      <c r="E19" s="28"/>
    </row>
    <row r="20" spans="1:5" x14ac:dyDescent="0.2">
      <c r="A20" s="19">
        <v>42370</v>
      </c>
      <c r="B20" s="127"/>
      <c r="C20" s="21"/>
      <c r="D20" s="26"/>
      <c r="E20" s="21"/>
    </row>
    <row r="21" spans="1:5" x14ac:dyDescent="0.2">
      <c r="A21" s="23">
        <v>42401</v>
      </c>
      <c r="B21" s="125"/>
      <c r="C21" s="25"/>
      <c r="D21" s="30"/>
      <c r="E21" s="25"/>
    </row>
    <row r="22" spans="1:5" x14ac:dyDescent="0.2">
      <c r="A22" s="23">
        <v>42430</v>
      </c>
      <c r="B22" s="125"/>
      <c r="C22" s="25"/>
      <c r="D22" s="26"/>
      <c r="E22" s="25"/>
    </row>
    <row r="23" spans="1:5" x14ac:dyDescent="0.2">
      <c r="A23" s="23">
        <v>42461</v>
      </c>
      <c r="B23" s="125"/>
      <c r="C23" s="25"/>
      <c r="D23" s="26"/>
      <c r="E23" s="25"/>
    </row>
    <row r="24" spans="1:5" x14ac:dyDescent="0.2">
      <c r="A24" s="23">
        <v>42491</v>
      </c>
      <c r="B24" s="125"/>
      <c r="C24" s="25"/>
      <c r="D24" s="26"/>
      <c r="E24" s="25"/>
    </row>
    <row r="25" spans="1:5" x14ac:dyDescent="0.2">
      <c r="A25" s="23">
        <v>42522</v>
      </c>
      <c r="B25" s="125"/>
      <c r="C25" s="25"/>
      <c r="D25" s="26"/>
      <c r="E25" s="25"/>
    </row>
    <row r="26" spans="1:5" x14ac:dyDescent="0.2">
      <c r="A26" s="23">
        <v>42552</v>
      </c>
      <c r="B26" s="125"/>
      <c r="C26" s="25"/>
      <c r="D26" s="26"/>
      <c r="E26" s="25"/>
    </row>
    <row r="27" spans="1:5" x14ac:dyDescent="0.2">
      <c r="A27" s="23">
        <v>42583</v>
      </c>
      <c r="B27" s="125"/>
      <c r="C27" s="25"/>
      <c r="D27" s="26"/>
      <c r="E27" s="25"/>
    </row>
    <row r="28" spans="1:5" x14ac:dyDescent="0.2">
      <c r="A28" s="23">
        <v>42614</v>
      </c>
      <c r="B28" s="125"/>
      <c r="C28" s="25"/>
      <c r="D28" s="26"/>
      <c r="E28" s="25"/>
    </row>
    <row r="29" spans="1:5" x14ac:dyDescent="0.2">
      <c r="A29" s="23">
        <v>42644</v>
      </c>
      <c r="B29" s="125"/>
      <c r="C29" s="25"/>
      <c r="D29" s="26"/>
      <c r="E29" s="25"/>
    </row>
    <row r="30" spans="1:5" x14ac:dyDescent="0.2">
      <c r="A30" s="23">
        <v>42675</v>
      </c>
      <c r="B30" s="125"/>
      <c r="C30" s="25"/>
      <c r="D30" s="26"/>
      <c r="E30" s="25"/>
    </row>
    <row r="31" spans="1:5" ht="13.5" thickBot="1" x14ac:dyDescent="0.25">
      <c r="A31" s="27">
        <v>42705</v>
      </c>
      <c r="B31" s="126"/>
      <c r="C31" s="28"/>
      <c r="D31" s="31"/>
      <c r="E31" s="28"/>
    </row>
    <row r="32" spans="1:5" x14ac:dyDescent="0.2">
      <c r="A32" s="19">
        <v>42736</v>
      </c>
      <c r="B32" s="127"/>
      <c r="C32" s="32"/>
      <c r="D32" s="20"/>
      <c r="E32" s="21"/>
    </row>
    <row r="33" spans="1:5" x14ac:dyDescent="0.2">
      <c r="A33" s="23">
        <v>42767</v>
      </c>
      <c r="B33" s="125"/>
      <c r="C33" s="33"/>
      <c r="D33" s="24"/>
      <c r="E33" s="25"/>
    </row>
    <row r="34" spans="1:5" x14ac:dyDescent="0.2">
      <c r="A34" s="23">
        <v>42795</v>
      </c>
      <c r="B34" s="125"/>
      <c r="C34" s="33"/>
      <c r="D34" s="24"/>
      <c r="E34" s="25"/>
    </row>
    <row r="35" spans="1:5" x14ac:dyDescent="0.2">
      <c r="A35" s="23">
        <v>42826</v>
      </c>
      <c r="B35" s="125"/>
      <c r="C35" s="33"/>
      <c r="D35" s="24"/>
      <c r="E35" s="25"/>
    </row>
    <row r="36" spans="1:5" x14ac:dyDescent="0.2">
      <c r="A36" s="23">
        <v>42856</v>
      </c>
      <c r="B36" s="125"/>
      <c r="C36" s="33"/>
      <c r="D36" s="24"/>
      <c r="E36" s="25"/>
    </row>
    <row r="37" spans="1:5" x14ac:dyDescent="0.2">
      <c r="A37" s="23">
        <v>42887</v>
      </c>
      <c r="B37" s="125"/>
      <c r="C37" s="33"/>
      <c r="D37" s="24"/>
      <c r="E37" s="25"/>
    </row>
    <row r="38" spans="1:5" x14ac:dyDescent="0.2">
      <c r="A38" s="23">
        <v>42917</v>
      </c>
      <c r="B38" s="125"/>
      <c r="C38" s="33"/>
      <c r="D38" s="24"/>
      <c r="E38" s="25"/>
    </row>
    <row r="39" spans="1:5" x14ac:dyDescent="0.2">
      <c r="A39" s="23">
        <v>42948</v>
      </c>
      <c r="B39" s="125"/>
      <c r="C39" s="33"/>
      <c r="D39" s="24"/>
      <c r="E39" s="25"/>
    </row>
    <row r="40" spans="1:5" x14ac:dyDescent="0.2">
      <c r="A40" s="23">
        <v>42979</v>
      </c>
      <c r="B40" s="125"/>
      <c r="C40" s="33"/>
      <c r="D40" s="24"/>
      <c r="E40" s="25"/>
    </row>
    <row r="41" spans="1:5" x14ac:dyDescent="0.2">
      <c r="A41" s="23">
        <v>43009</v>
      </c>
      <c r="B41" s="125"/>
      <c r="C41" s="33"/>
      <c r="D41" s="24"/>
      <c r="E41" s="25"/>
    </row>
    <row r="42" spans="1:5" x14ac:dyDescent="0.2">
      <c r="A42" s="23">
        <v>43040</v>
      </c>
      <c r="B42" s="125"/>
      <c r="C42" s="33"/>
      <c r="D42" s="24"/>
      <c r="E42" s="25"/>
    </row>
    <row r="43" spans="1:5" ht="13.5" thickBot="1" x14ac:dyDescent="0.25">
      <c r="A43" s="27">
        <v>43070</v>
      </c>
      <c r="B43" s="126"/>
      <c r="C43" s="34"/>
      <c r="D43" s="35"/>
      <c r="E43" s="28"/>
    </row>
    <row r="44" spans="1:5" x14ac:dyDescent="0.2">
      <c r="A44" s="19">
        <v>43101</v>
      </c>
      <c r="B44" s="21"/>
      <c r="C44" s="21"/>
      <c r="D44" s="20"/>
      <c r="E44" s="21"/>
    </row>
    <row r="45" spans="1:5" x14ac:dyDescent="0.2">
      <c r="A45" s="23">
        <v>43132</v>
      </c>
      <c r="B45" s="25"/>
      <c r="C45" s="25"/>
      <c r="D45" s="24"/>
      <c r="E45" s="25"/>
    </row>
    <row r="46" spans="1:5" x14ac:dyDescent="0.2">
      <c r="A46" s="23">
        <v>43160</v>
      </c>
      <c r="B46" s="25"/>
      <c r="C46" s="25"/>
      <c r="D46" s="24"/>
      <c r="E46" s="25"/>
    </row>
    <row r="47" spans="1:5" x14ac:dyDescent="0.2">
      <c r="A47" s="23">
        <v>43191</v>
      </c>
      <c r="B47" s="25"/>
      <c r="C47" s="25"/>
      <c r="D47" s="24"/>
      <c r="E47" s="25"/>
    </row>
    <row r="48" spans="1:5" x14ac:dyDescent="0.2">
      <c r="A48" s="23">
        <v>43221</v>
      </c>
      <c r="B48" s="25"/>
      <c r="C48" s="25"/>
      <c r="D48" s="24"/>
      <c r="E48" s="25"/>
    </row>
    <row r="49" spans="1:5" x14ac:dyDescent="0.2">
      <c r="A49" s="23">
        <v>43252</v>
      </c>
      <c r="B49" s="25"/>
      <c r="C49" s="25"/>
      <c r="D49" s="24"/>
      <c r="E49" s="25"/>
    </row>
    <row r="50" spans="1:5" x14ac:dyDescent="0.2">
      <c r="A50" s="23">
        <v>43282</v>
      </c>
      <c r="B50" s="25"/>
      <c r="C50" s="25"/>
      <c r="D50" s="24"/>
      <c r="E50" s="25"/>
    </row>
    <row r="51" spans="1:5" ht="13.5" thickBot="1" x14ac:dyDescent="0.25">
      <c r="A51" s="27">
        <v>43313</v>
      </c>
      <c r="B51" s="28"/>
      <c r="C51" s="28"/>
      <c r="D51" s="35"/>
      <c r="E51" s="28"/>
    </row>
    <row r="52" spans="1:5" ht="13.5" thickBot="1" x14ac:dyDescent="0.25">
      <c r="A52" s="36"/>
      <c r="B52" s="37"/>
      <c r="C52" s="37"/>
      <c r="D52" s="38"/>
      <c r="E52" s="37"/>
    </row>
    <row r="53" spans="1:5" x14ac:dyDescent="0.2">
      <c r="A53" s="59">
        <v>2012</v>
      </c>
      <c r="B53" s="21"/>
      <c r="C53" s="21"/>
      <c r="D53" s="21"/>
      <c r="E53" s="21"/>
    </row>
    <row r="54" spans="1:5" x14ac:dyDescent="0.2">
      <c r="A54" s="195">
        <v>2013</v>
      </c>
      <c r="B54" s="81"/>
      <c r="C54" s="81"/>
      <c r="D54" s="81"/>
      <c r="E54" s="81"/>
    </row>
    <row r="55" spans="1:5" ht="13.5" thickBot="1" x14ac:dyDescent="0.25">
      <c r="A55" s="61">
        <v>2014</v>
      </c>
      <c r="B55" s="28"/>
      <c r="C55" s="28"/>
      <c r="D55" s="28"/>
      <c r="E55" s="28"/>
    </row>
    <row r="56" spans="1:5" x14ac:dyDescent="0.2">
      <c r="A56" s="59">
        <v>2015</v>
      </c>
      <c r="B56" s="21"/>
      <c r="C56" s="21"/>
      <c r="D56" s="21"/>
      <c r="E56" s="21"/>
    </row>
    <row r="57" spans="1:5" x14ac:dyDescent="0.2">
      <c r="A57" s="60">
        <v>2016</v>
      </c>
      <c r="B57" s="25"/>
      <c r="C57" s="25"/>
      <c r="D57" s="25"/>
      <c r="E57" s="25"/>
    </row>
    <row r="58" spans="1:5" ht="13.5" thickBot="1" x14ac:dyDescent="0.25">
      <c r="A58" s="61">
        <v>2017</v>
      </c>
      <c r="B58" s="28"/>
      <c r="C58" s="28"/>
      <c r="D58" s="28"/>
      <c r="E58" s="28"/>
    </row>
    <row r="59" spans="1:5" ht="8.25" customHeight="1" thickBot="1" x14ac:dyDescent="0.25">
      <c r="A59" s="36"/>
      <c r="B59" s="37"/>
      <c r="C59" s="37"/>
      <c r="D59" s="37"/>
      <c r="E59" s="37"/>
    </row>
    <row r="60" spans="1:5" x14ac:dyDescent="0.2">
      <c r="A60" s="239" t="s">
        <v>114</v>
      </c>
      <c r="B60" s="21"/>
      <c r="C60" s="21"/>
      <c r="D60" s="21"/>
      <c r="E60" s="21"/>
    </row>
    <row r="61" spans="1:5" ht="13.5" thickBot="1" x14ac:dyDescent="0.25">
      <c r="A61" s="240" t="s">
        <v>115</v>
      </c>
      <c r="B61" s="28"/>
      <c r="C61" s="28"/>
      <c r="D61" s="28"/>
      <c r="E61" s="28"/>
    </row>
    <row r="62" spans="1:5" x14ac:dyDescent="0.2">
      <c r="B62" s="37"/>
      <c r="C62" s="37"/>
      <c r="D62" s="37"/>
      <c r="E62" s="37"/>
    </row>
    <row r="63" spans="1:5" hidden="1" x14ac:dyDescent="0.2">
      <c r="A63" s="41" t="s">
        <v>53</v>
      </c>
      <c r="B63" s="42"/>
      <c r="C63" s="43"/>
    </row>
    <row r="64" spans="1:5" ht="13.5" hidden="1" thickBot="1" x14ac:dyDescent="0.25">
      <c r="A64" s="43"/>
      <c r="B64" s="43"/>
      <c r="C64" s="43"/>
    </row>
    <row r="65" spans="1:4" ht="13.5" hidden="1" thickBot="1" x14ac:dyDescent="0.25">
      <c r="A65" s="44" t="s">
        <v>52</v>
      </c>
      <c r="C65" s="45" t="s">
        <v>54</v>
      </c>
      <c r="D65" s="46" t="s">
        <v>55</v>
      </c>
    </row>
    <row r="66" spans="1:4" hidden="1" x14ac:dyDescent="0.2">
      <c r="A66" s="47" t="e">
        <f>+#REF!</f>
        <v>#REF!</v>
      </c>
      <c r="C66" s="48" t="e">
        <f>+#REF!-SUM(C8:C19)</f>
        <v>#REF!</v>
      </c>
      <c r="D66" s="49" t="e">
        <f>+#REF!-SUM(D8:D19)</f>
        <v>#REF!</v>
      </c>
    </row>
    <row r="67" spans="1:4" hidden="1" x14ac:dyDescent="0.2">
      <c r="A67" s="50">
        <f>+A53</f>
        <v>2012</v>
      </c>
      <c r="C67" s="51">
        <f>+C53-SUM(C20:C31)</f>
        <v>0</v>
      </c>
      <c r="D67" s="52">
        <f>+D53-SUM(D20:D31)</f>
        <v>0</v>
      </c>
    </row>
    <row r="68" spans="1:4" ht="13.5" hidden="1" thickBot="1" x14ac:dyDescent="0.25">
      <c r="A68" s="53">
        <f>+A55</f>
        <v>2014</v>
      </c>
      <c r="C68" s="54">
        <f>+C55-SUM(C32:C43)</f>
        <v>0</v>
      </c>
      <c r="D68" s="55">
        <f>+D55-SUM(D32:D43)</f>
        <v>0</v>
      </c>
    </row>
    <row r="69" spans="1:4" hidden="1" x14ac:dyDescent="0.2">
      <c r="A69" s="47">
        <f>+A57</f>
        <v>2016</v>
      </c>
      <c r="C69" s="56">
        <f>+C57-(SUM(C32:INDEX(C32:C43,'parámetros e instrucciones'!$E$3)))</f>
        <v>0</v>
      </c>
      <c r="D69" s="56">
        <f>+D57-(SUM(D32:INDEX(D32:D43,'parámetros e instrucciones'!$E$3)))</f>
        <v>0</v>
      </c>
    </row>
    <row r="70" spans="1:4" ht="13.5" hidden="1" thickBot="1" x14ac:dyDescent="0.25">
      <c r="A70" s="53">
        <f>+A58</f>
        <v>2017</v>
      </c>
      <c r="C70" s="57" t="e">
        <f>+C58-(SUM(C44:INDEX(C44:C47,'parámetros e instrucciones'!$E$3)))</f>
        <v>#REF!</v>
      </c>
      <c r="D70" s="57" t="e">
        <f>+D58-(SUM(D44:INDEX(D44:D47,'parámetros e instrucciones'!$E$3)))</f>
        <v>#REF!</v>
      </c>
    </row>
    <row r="71" spans="1:4" hidden="1" x14ac:dyDescent="0.2"/>
    <row r="72" spans="1:4" hidden="1" x14ac:dyDescent="0.2"/>
    <row r="73" spans="1:4" hidden="1" x14ac:dyDescent="0.2"/>
    <row r="74" spans="1:4" hidden="1" x14ac:dyDescent="0.2"/>
  </sheetData>
  <mergeCells count="4">
    <mergeCell ref="A1:E1"/>
    <mergeCell ref="A2:E2"/>
    <mergeCell ref="A3:E3"/>
    <mergeCell ref="A4:E4"/>
  </mergeCells>
  <phoneticPr fontId="0" type="noConversion"/>
  <printOptions horizontalCentered="1" verticalCentered="1"/>
  <pageMargins left="0.39370078740157483" right="0.39370078740157483" top="0.62992125984251968" bottom="0.98425196850393704" header="0.19685039370078741" footer="0.51181102362204722"/>
  <pageSetup paperSize="9" scale="95" orientation="portrait" r:id="rId1"/>
  <headerFooter alignWithMargins="0">
    <oddHeader>&amp;R2018 - Año del Centenario de la Reforma Universitaria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showGridLines="0" view="pageBreakPreview" zoomScale="60" zoomScaleNormal="75" workbookViewId="0">
      <selection sqref="A1:E62"/>
    </sheetView>
  </sheetViews>
  <sheetFormatPr baseColWidth="10" defaultRowHeight="12.75" x14ac:dyDescent="0.2"/>
  <cols>
    <col min="1" max="1" width="19" style="8" customWidth="1"/>
    <col min="2" max="2" width="28.140625" style="8" customWidth="1"/>
    <col min="3" max="3" width="16.140625" style="8" customWidth="1"/>
    <col min="4" max="5" width="11.42578125" style="8"/>
    <col min="6" max="6" width="14.140625" style="8" customWidth="1"/>
    <col min="7" max="9" width="2.85546875" style="8" customWidth="1"/>
    <col min="10" max="16384" width="11.42578125" style="8"/>
  </cols>
  <sheetData>
    <row r="1" spans="1:8" x14ac:dyDescent="0.2">
      <c r="A1" s="262" t="s">
        <v>130</v>
      </c>
      <c r="B1" s="262"/>
      <c r="C1" s="262"/>
      <c r="D1" s="262"/>
      <c r="E1" s="262"/>
      <c r="F1" s="15"/>
      <c r="G1" s="15"/>
      <c r="H1" s="15"/>
    </row>
    <row r="2" spans="1:8" x14ac:dyDescent="0.2">
      <c r="A2" s="263" t="s">
        <v>3</v>
      </c>
      <c r="B2" s="263"/>
      <c r="C2" s="263"/>
      <c r="D2" s="263"/>
      <c r="E2" s="263"/>
      <c r="F2" s="7"/>
    </row>
    <row r="3" spans="1:8" s="133" customFormat="1" x14ac:dyDescent="0.2">
      <c r="A3" s="247" t="str">
        <f>+'1 modelos prod.invest. Microon'!A3</f>
        <v>Microondas</v>
      </c>
      <c r="B3" s="247"/>
      <c r="C3" s="247"/>
      <c r="D3" s="247"/>
      <c r="E3" s="247"/>
      <c r="F3" s="132"/>
    </row>
    <row r="4" spans="1:8" x14ac:dyDescent="0.2">
      <c r="A4" s="263" t="s">
        <v>49</v>
      </c>
      <c r="B4" s="263"/>
      <c r="C4" s="263"/>
      <c r="D4" s="263"/>
      <c r="E4" s="263"/>
      <c r="F4" s="7"/>
    </row>
    <row r="5" spans="1:8" ht="13.5" thickBot="1" x14ac:dyDescent="0.25">
      <c r="A5" s="6" t="s">
        <v>50</v>
      </c>
      <c r="B5" s="7"/>
      <c r="C5" s="7"/>
      <c r="D5" s="7"/>
      <c r="E5" s="7"/>
      <c r="F5" s="7"/>
    </row>
    <row r="6" spans="1:8" ht="12.75" customHeight="1" x14ac:dyDescent="0.2">
      <c r="A6" s="17" t="s">
        <v>51</v>
      </c>
      <c r="B6" s="17" t="s">
        <v>5</v>
      </c>
      <c r="C6" s="17" t="s">
        <v>4</v>
      </c>
      <c r="D6" s="17" t="s">
        <v>37</v>
      </c>
      <c r="E6" s="17" t="s">
        <v>38</v>
      </c>
      <c r="F6"/>
    </row>
    <row r="7" spans="1:8" ht="13.5" thickBot="1" x14ac:dyDescent="0.25">
      <c r="A7" s="110" t="s">
        <v>52</v>
      </c>
      <c r="B7" s="18" t="s">
        <v>8</v>
      </c>
      <c r="C7" s="18" t="s">
        <v>6</v>
      </c>
      <c r="D7" s="18" t="s">
        <v>7</v>
      </c>
      <c r="E7" s="18" t="s">
        <v>7</v>
      </c>
      <c r="F7"/>
    </row>
    <row r="8" spans="1:8" x14ac:dyDescent="0.2">
      <c r="A8" s="19">
        <v>42005</v>
      </c>
      <c r="B8" s="123"/>
      <c r="C8" s="21"/>
      <c r="D8" s="22"/>
      <c r="E8" s="21"/>
      <c r="F8"/>
    </row>
    <row r="9" spans="1:8" x14ac:dyDescent="0.2">
      <c r="A9" s="23">
        <v>42036</v>
      </c>
      <c r="B9" s="124"/>
      <c r="C9" s="25"/>
      <c r="D9" s="26"/>
      <c r="E9" s="25"/>
      <c r="F9"/>
    </row>
    <row r="10" spans="1:8" x14ac:dyDescent="0.2">
      <c r="A10" s="23">
        <v>42064</v>
      </c>
      <c r="B10" s="124"/>
      <c r="C10" s="25"/>
      <c r="D10" s="26"/>
      <c r="E10" s="25"/>
      <c r="F10"/>
    </row>
    <row r="11" spans="1:8" x14ac:dyDescent="0.2">
      <c r="A11" s="23">
        <v>42095</v>
      </c>
      <c r="B11" s="124"/>
      <c r="C11" s="25"/>
      <c r="D11" s="26"/>
      <c r="E11" s="25"/>
      <c r="F11"/>
    </row>
    <row r="12" spans="1:8" x14ac:dyDescent="0.2">
      <c r="A12" s="23">
        <v>42125</v>
      </c>
      <c r="B12" s="125"/>
      <c r="C12" s="25"/>
      <c r="D12" s="26"/>
      <c r="E12" s="25"/>
      <c r="F12"/>
    </row>
    <row r="13" spans="1:8" x14ac:dyDescent="0.2">
      <c r="A13" s="23">
        <v>42156</v>
      </c>
      <c r="B13" s="124"/>
      <c r="C13" s="25"/>
      <c r="D13" s="26"/>
      <c r="E13" s="25"/>
      <c r="F13"/>
    </row>
    <row r="14" spans="1:8" x14ac:dyDescent="0.2">
      <c r="A14" s="23">
        <v>42186</v>
      </c>
      <c r="B14" s="125"/>
      <c r="C14" s="25"/>
      <c r="D14" s="26"/>
      <c r="E14" s="25"/>
      <c r="F14"/>
    </row>
    <row r="15" spans="1:8" x14ac:dyDescent="0.2">
      <c r="A15" s="23">
        <v>42217</v>
      </c>
      <c r="B15" s="125"/>
      <c r="C15" s="25"/>
      <c r="D15" s="26"/>
      <c r="E15" s="25"/>
      <c r="F15"/>
    </row>
    <row r="16" spans="1:8" x14ac:dyDescent="0.2">
      <c r="A16" s="23">
        <v>42248</v>
      </c>
      <c r="B16" s="125"/>
      <c r="C16" s="25"/>
      <c r="D16" s="26"/>
      <c r="E16" s="25"/>
      <c r="F16"/>
    </row>
    <row r="17" spans="1:6" x14ac:dyDescent="0.2">
      <c r="A17" s="23">
        <v>42278</v>
      </c>
      <c r="B17" s="125"/>
      <c r="C17" s="25"/>
      <c r="D17" s="26"/>
      <c r="E17" s="25"/>
      <c r="F17"/>
    </row>
    <row r="18" spans="1:6" x14ac:dyDescent="0.2">
      <c r="A18" s="23">
        <v>42309</v>
      </c>
      <c r="B18" s="125"/>
      <c r="C18" s="25"/>
      <c r="D18" s="26"/>
      <c r="E18" s="25"/>
      <c r="F18"/>
    </row>
    <row r="19" spans="1:6" ht="13.5" thickBot="1" x14ac:dyDescent="0.25">
      <c r="A19" s="27">
        <v>42339</v>
      </c>
      <c r="B19" s="126"/>
      <c r="C19" s="28"/>
      <c r="D19" s="29"/>
      <c r="E19" s="28"/>
      <c r="F19"/>
    </row>
    <row r="20" spans="1:6" x14ac:dyDescent="0.2">
      <c r="A20" s="19">
        <v>42370</v>
      </c>
      <c r="B20" s="127"/>
      <c r="C20" s="21"/>
      <c r="D20" s="26"/>
      <c r="E20" s="21"/>
      <c r="F20"/>
    </row>
    <row r="21" spans="1:6" x14ac:dyDescent="0.2">
      <c r="A21" s="23">
        <v>42401</v>
      </c>
      <c r="B21" s="125"/>
      <c r="C21" s="25"/>
      <c r="D21" s="30"/>
      <c r="E21" s="25"/>
      <c r="F21"/>
    </row>
    <row r="22" spans="1:6" x14ac:dyDescent="0.2">
      <c r="A22" s="23">
        <v>42430</v>
      </c>
      <c r="B22" s="125"/>
      <c r="C22" s="25"/>
      <c r="D22" s="26"/>
      <c r="E22" s="25"/>
      <c r="F22"/>
    </row>
    <row r="23" spans="1:6" x14ac:dyDescent="0.2">
      <c r="A23" s="23">
        <v>42461</v>
      </c>
      <c r="B23" s="125"/>
      <c r="C23" s="25"/>
      <c r="D23" s="26"/>
      <c r="E23" s="25"/>
      <c r="F23"/>
    </row>
    <row r="24" spans="1:6" x14ac:dyDescent="0.2">
      <c r="A24" s="23">
        <v>42491</v>
      </c>
      <c r="B24" s="125"/>
      <c r="C24" s="25"/>
      <c r="D24" s="26"/>
      <c r="E24" s="25"/>
      <c r="F24"/>
    </row>
    <row r="25" spans="1:6" x14ac:dyDescent="0.2">
      <c r="A25" s="23">
        <v>42522</v>
      </c>
      <c r="B25" s="125"/>
      <c r="C25" s="25"/>
      <c r="D25" s="26"/>
      <c r="E25" s="25"/>
      <c r="F25"/>
    </row>
    <row r="26" spans="1:6" x14ac:dyDescent="0.2">
      <c r="A26" s="23">
        <v>42552</v>
      </c>
      <c r="B26" s="125"/>
      <c r="C26" s="25"/>
      <c r="D26" s="26"/>
      <c r="E26" s="25"/>
      <c r="F26"/>
    </row>
    <row r="27" spans="1:6" x14ac:dyDescent="0.2">
      <c r="A27" s="23">
        <v>42583</v>
      </c>
      <c r="B27" s="125"/>
      <c r="C27" s="25"/>
      <c r="D27" s="26"/>
      <c r="E27" s="25"/>
      <c r="F27"/>
    </row>
    <row r="28" spans="1:6" x14ac:dyDescent="0.2">
      <c r="A28" s="23">
        <v>42614</v>
      </c>
      <c r="B28" s="125"/>
      <c r="C28" s="25"/>
      <c r="D28" s="26"/>
      <c r="E28" s="25"/>
      <c r="F28"/>
    </row>
    <row r="29" spans="1:6" x14ac:dyDescent="0.2">
      <c r="A29" s="23">
        <v>42644</v>
      </c>
      <c r="B29" s="125"/>
      <c r="C29" s="25"/>
      <c r="D29" s="26"/>
      <c r="E29" s="25"/>
      <c r="F29"/>
    </row>
    <row r="30" spans="1:6" x14ac:dyDescent="0.2">
      <c r="A30" s="23">
        <v>42675</v>
      </c>
      <c r="B30" s="125"/>
      <c r="C30" s="25"/>
      <c r="D30" s="26"/>
      <c r="E30" s="25"/>
      <c r="F30"/>
    </row>
    <row r="31" spans="1:6" ht="13.5" thickBot="1" x14ac:dyDescent="0.25">
      <c r="A31" s="27">
        <v>42705</v>
      </c>
      <c r="B31" s="126"/>
      <c r="C31" s="28"/>
      <c r="D31" s="31"/>
      <c r="E31" s="28"/>
      <c r="F31"/>
    </row>
    <row r="32" spans="1:6" x14ac:dyDescent="0.2">
      <c r="A32" s="19">
        <v>42736</v>
      </c>
      <c r="B32" s="127"/>
      <c r="C32" s="32"/>
      <c r="D32" s="20"/>
      <c r="E32" s="21"/>
      <c r="F32"/>
    </row>
    <row r="33" spans="1:6" x14ac:dyDescent="0.2">
      <c r="A33" s="23">
        <v>42767</v>
      </c>
      <c r="B33" s="125"/>
      <c r="C33" s="33"/>
      <c r="D33" s="24"/>
      <c r="E33" s="25"/>
      <c r="F33"/>
    </row>
    <row r="34" spans="1:6" x14ac:dyDescent="0.2">
      <c r="A34" s="23">
        <v>42795</v>
      </c>
      <c r="B34" s="125"/>
      <c r="C34" s="33"/>
      <c r="D34" s="24"/>
      <c r="E34" s="25"/>
      <c r="F34"/>
    </row>
    <row r="35" spans="1:6" x14ac:dyDescent="0.2">
      <c r="A35" s="23">
        <v>42826</v>
      </c>
      <c r="B35" s="125"/>
      <c r="C35" s="33"/>
      <c r="D35" s="24"/>
      <c r="E35" s="25"/>
      <c r="F35"/>
    </row>
    <row r="36" spans="1:6" x14ac:dyDescent="0.2">
      <c r="A36" s="23">
        <v>42856</v>
      </c>
      <c r="B36" s="125"/>
      <c r="C36" s="33"/>
      <c r="D36" s="24"/>
      <c r="E36" s="25"/>
      <c r="F36"/>
    </row>
    <row r="37" spans="1:6" x14ac:dyDescent="0.2">
      <c r="A37" s="23">
        <v>42887</v>
      </c>
      <c r="B37" s="125"/>
      <c r="C37" s="33"/>
      <c r="D37" s="24"/>
      <c r="E37" s="25"/>
      <c r="F37"/>
    </row>
    <row r="38" spans="1:6" x14ac:dyDescent="0.2">
      <c r="A38" s="23">
        <v>42917</v>
      </c>
      <c r="B38" s="125"/>
      <c r="C38" s="33"/>
      <c r="D38" s="24"/>
      <c r="E38" s="25"/>
      <c r="F38"/>
    </row>
    <row r="39" spans="1:6" x14ac:dyDescent="0.2">
      <c r="A39" s="23">
        <v>42948</v>
      </c>
      <c r="B39" s="125"/>
      <c r="C39" s="33"/>
      <c r="D39" s="24"/>
      <c r="E39" s="25"/>
      <c r="F39"/>
    </row>
    <row r="40" spans="1:6" x14ac:dyDescent="0.2">
      <c r="A40" s="23">
        <v>42979</v>
      </c>
      <c r="B40" s="125"/>
      <c r="C40" s="33"/>
      <c r="D40" s="24"/>
      <c r="E40" s="25"/>
      <c r="F40"/>
    </row>
    <row r="41" spans="1:6" x14ac:dyDescent="0.2">
      <c r="A41" s="23">
        <v>43009</v>
      </c>
      <c r="B41" s="125"/>
      <c r="C41" s="33"/>
      <c r="D41" s="24"/>
      <c r="E41" s="25"/>
      <c r="F41"/>
    </row>
    <row r="42" spans="1:6" x14ac:dyDescent="0.2">
      <c r="A42" s="23">
        <v>43040</v>
      </c>
      <c r="B42" s="125"/>
      <c r="C42" s="33"/>
      <c r="D42" s="24"/>
      <c r="E42" s="25"/>
      <c r="F42"/>
    </row>
    <row r="43" spans="1:6" ht="13.5" thickBot="1" x14ac:dyDescent="0.25">
      <c r="A43" s="27">
        <v>43070</v>
      </c>
      <c r="B43" s="126"/>
      <c r="C43" s="34"/>
      <c r="D43" s="35"/>
      <c r="E43" s="28"/>
      <c r="F43"/>
    </row>
    <row r="44" spans="1:6" x14ac:dyDescent="0.2">
      <c r="A44" s="19">
        <v>43101</v>
      </c>
      <c r="B44" s="21"/>
      <c r="C44" s="21"/>
      <c r="D44" s="20"/>
      <c r="E44" s="21"/>
      <c r="F44"/>
    </row>
    <row r="45" spans="1:6" x14ac:dyDescent="0.2">
      <c r="A45" s="23">
        <v>43132</v>
      </c>
      <c r="B45" s="25"/>
      <c r="C45" s="25"/>
      <c r="D45" s="24"/>
      <c r="E45" s="25"/>
      <c r="F45"/>
    </row>
    <row r="46" spans="1:6" x14ac:dyDescent="0.2">
      <c r="A46" s="23">
        <v>43160</v>
      </c>
      <c r="B46" s="25"/>
      <c r="C46" s="25"/>
      <c r="D46" s="24"/>
      <c r="E46" s="25"/>
      <c r="F46"/>
    </row>
    <row r="47" spans="1:6" x14ac:dyDescent="0.2">
      <c r="A47" s="23">
        <v>43191</v>
      </c>
      <c r="B47" s="25"/>
      <c r="C47" s="25"/>
      <c r="D47" s="24"/>
      <c r="E47" s="25"/>
      <c r="F47"/>
    </row>
    <row r="48" spans="1:6" x14ac:dyDescent="0.2">
      <c r="A48" s="23">
        <v>43221</v>
      </c>
      <c r="B48" s="25"/>
      <c r="C48" s="25"/>
      <c r="D48" s="24"/>
      <c r="E48" s="25"/>
      <c r="F48"/>
    </row>
    <row r="49" spans="1:6" x14ac:dyDescent="0.2">
      <c r="A49" s="23">
        <v>43252</v>
      </c>
      <c r="B49" s="25"/>
      <c r="C49" s="25"/>
      <c r="D49" s="24"/>
      <c r="E49" s="25"/>
      <c r="F49"/>
    </row>
    <row r="50" spans="1:6" x14ac:dyDescent="0.2">
      <c r="A50" s="23">
        <v>43282</v>
      </c>
      <c r="B50" s="25"/>
      <c r="C50" s="25"/>
      <c r="D50" s="24"/>
      <c r="E50" s="25"/>
      <c r="F50"/>
    </row>
    <row r="51" spans="1:6" ht="13.5" thickBot="1" x14ac:dyDescent="0.25">
      <c r="A51" s="27">
        <v>43313</v>
      </c>
      <c r="B51" s="28"/>
      <c r="C51" s="28"/>
      <c r="D51" s="35"/>
      <c r="E51" s="28"/>
      <c r="F51"/>
    </row>
    <row r="52" spans="1:6" ht="13.5" thickBot="1" x14ac:dyDescent="0.25">
      <c r="A52" s="36"/>
      <c r="B52" s="37"/>
      <c r="C52" s="37"/>
      <c r="D52" s="38"/>
      <c r="E52" s="37"/>
      <c r="F52"/>
    </row>
    <row r="53" spans="1:6" x14ac:dyDescent="0.2">
      <c r="A53" s="59">
        <v>2012</v>
      </c>
      <c r="B53" s="21"/>
      <c r="C53" s="21"/>
      <c r="D53" s="21"/>
      <c r="E53" s="21"/>
      <c r="F53"/>
    </row>
    <row r="54" spans="1:6" x14ac:dyDescent="0.2">
      <c r="A54" s="195">
        <v>2013</v>
      </c>
      <c r="B54" s="81"/>
      <c r="C54" s="81"/>
      <c r="D54" s="81"/>
      <c r="E54" s="81"/>
      <c r="F54"/>
    </row>
    <row r="55" spans="1:6" ht="13.5" thickBot="1" x14ac:dyDescent="0.25">
      <c r="A55" s="61">
        <v>2014</v>
      </c>
      <c r="B55" s="28"/>
      <c r="C55" s="28"/>
      <c r="D55" s="28"/>
      <c r="E55" s="28"/>
      <c r="F55"/>
    </row>
    <row r="56" spans="1:6" x14ac:dyDescent="0.2">
      <c r="A56" s="59">
        <v>2015</v>
      </c>
      <c r="B56" s="21"/>
      <c r="C56" s="21"/>
      <c r="D56" s="21"/>
      <c r="E56" s="21"/>
      <c r="F56"/>
    </row>
    <row r="57" spans="1:6" x14ac:dyDescent="0.2">
      <c r="A57" s="60">
        <v>2016</v>
      </c>
      <c r="B57" s="25"/>
      <c r="C57" s="25"/>
      <c r="D57" s="25"/>
      <c r="E57" s="25"/>
      <c r="F57"/>
    </row>
    <row r="58" spans="1:6" ht="13.5" thickBot="1" x14ac:dyDescent="0.25">
      <c r="A58" s="61">
        <v>2017</v>
      </c>
      <c r="B58" s="28"/>
      <c r="C58" s="28"/>
      <c r="D58" s="28"/>
      <c r="E58" s="28"/>
      <c r="F58"/>
    </row>
    <row r="59" spans="1:6" ht="13.5" thickBot="1" x14ac:dyDescent="0.25">
      <c r="A59" s="36"/>
      <c r="B59" s="37"/>
      <c r="C59" s="37"/>
      <c r="D59" s="37"/>
      <c r="E59" s="37"/>
      <c r="F59"/>
    </row>
    <row r="60" spans="1:6" x14ac:dyDescent="0.2">
      <c r="A60" s="239" t="s">
        <v>114</v>
      </c>
      <c r="B60" s="21"/>
      <c r="C60" s="21"/>
      <c r="D60" s="21"/>
      <c r="E60" s="21"/>
      <c r="F60"/>
    </row>
    <row r="61" spans="1:6" ht="13.5" thickBot="1" x14ac:dyDescent="0.25">
      <c r="A61" s="240" t="s">
        <v>115</v>
      </c>
      <c r="B61" s="28"/>
      <c r="C61" s="28"/>
      <c r="D61" s="28"/>
      <c r="E61" s="28"/>
      <c r="F61"/>
    </row>
    <row r="62" spans="1:6" x14ac:dyDescent="0.2">
      <c r="A62" s="39" t="s">
        <v>88</v>
      </c>
      <c r="B62" s="37"/>
      <c r="C62" s="37"/>
      <c r="D62" s="37"/>
      <c r="E62" s="37"/>
      <c r="F62" s="37"/>
    </row>
    <row r="63" spans="1:6" x14ac:dyDescent="0.2">
      <c r="A63" s="40"/>
      <c r="B63" s="37"/>
      <c r="C63" s="37"/>
      <c r="D63" s="37"/>
      <c r="E63" s="37"/>
      <c r="F63" s="37"/>
    </row>
    <row r="64" spans="1:6" x14ac:dyDescent="0.2">
      <c r="A64" s="40"/>
      <c r="B64" s="37"/>
      <c r="C64" s="37"/>
      <c r="D64" s="37"/>
      <c r="E64" s="37"/>
      <c r="F64" s="37"/>
    </row>
    <row r="65" spans="1:6" hidden="1" x14ac:dyDescent="0.2">
      <c r="B65" s="37"/>
      <c r="C65" s="37"/>
      <c r="D65" s="37"/>
      <c r="E65" s="37"/>
      <c r="F65" s="37"/>
    </row>
    <row r="66" spans="1:6" ht="12" hidden="1" customHeight="1" x14ac:dyDescent="0.2">
      <c r="A66" s="41" t="s">
        <v>53</v>
      </c>
      <c r="B66" s="42"/>
      <c r="C66" s="43"/>
    </row>
    <row r="67" spans="1:6" ht="13.5" hidden="1" thickBot="1" x14ac:dyDescent="0.25">
      <c r="A67" s="43"/>
      <c r="B67" s="43"/>
      <c r="C67" s="43"/>
    </row>
    <row r="68" spans="1:6" ht="13.5" hidden="1" thickBot="1" x14ac:dyDescent="0.25">
      <c r="A68" s="44" t="s">
        <v>52</v>
      </c>
      <c r="C68" s="45" t="s">
        <v>54</v>
      </c>
      <c r="D68" s="46" t="s">
        <v>55</v>
      </c>
    </row>
    <row r="69" spans="1:6" hidden="1" x14ac:dyDescent="0.2">
      <c r="A69" s="47" t="e">
        <f>+#REF!</f>
        <v>#REF!</v>
      </c>
      <c r="C69" s="48" t="e">
        <f>+#REF!-SUM(#REF!)</f>
        <v>#REF!</v>
      </c>
      <c r="D69" s="49" t="e">
        <f>+#REF!-SUM(#REF!)</f>
        <v>#REF!</v>
      </c>
    </row>
    <row r="70" spans="1:6" hidden="1" x14ac:dyDescent="0.2">
      <c r="A70" s="50" t="e">
        <f>+#REF!</f>
        <v>#REF!</v>
      </c>
      <c r="C70" s="51" t="e">
        <f>+#REF!-SUM(#REF!)</f>
        <v>#REF!</v>
      </c>
      <c r="D70" s="52" t="e">
        <f>+#REF!-SUM(#REF!)</f>
        <v>#REF!</v>
      </c>
    </row>
    <row r="71" spans="1:6" ht="13.5" hidden="1" thickBot="1" x14ac:dyDescent="0.25">
      <c r="A71" s="53" t="e">
        <f>+#REF!</f>
        <v>#REF!</v>
      </c>
      <c r="C71" s="54" t="e">
        <f>+#REF!-SUM(#REF!)</f>
        <v>#REF!</v>
      </c>
      <c r="D71" s="55" t="e">
        <f>+#REF!-SUM(#REF!)</f>
        <v>#REF!</v>
      </c>
    </row>
    <row r="72" spans="1:6" hidden="1" x14ac:dyDescent="0.2">
      <c r="A72" s="47" t="e">
        <f>+#REF!</f>
        <v>#REF!</v>
      </c>
      <c r="C72" s="56" t="e">
        <f>+#REF!-(SUM(#REF!:INDEX(#REF!,'parámetros e instrucciones'!$E$3)))</f>
        <v>#REF!</v>
      </c>
      <c r="D72" s="56" t="e">
        <f>+#REF!-(SUM(#REF!:INDEX(#REF!,'parámetros e instrucciones'!$E$3)))</f>
        <v>#REF!</v>
      </c>
    </row>
    <row r="73" spans="1:6" ht="13.5" hidden="1" thickBot="1" x14ac:dyDescent="0.25">
      <c r="A73" s="53" t="e">
        <f>+#REF!</f>
        <v>#REF!</v>
      </c>
      <c r="C73" s="57" t="e">
        <f>+#REF!-(SUM(#REF!:INDEX(#REF!,'parámetros e instrucciones'!$E$3)))</f>
        <v>#REF!</v>
      </c>
      <c r="D73" s="57" t="e">
        <f>+#REF!-(SUM(#REF!:INDEX(#REF!,'parámetros e instrucciones'!$E$3)))</f>
        <v>#REF!</v>
      </c>
    </row>
    <row r="74" spans="1:6" hidden="1" x14ac:dyDescent="0.2"/>
  </sheetData>
  <mergeCells count="4">
    <mergeCell ref="A1:E1"/>
    <mergeCell ref="A2:E2"/>
    <mergeCell ref="A3:E3"/>
    <mergeCell ref="A4:E4"/>
  </mergeCells>
  <phoneticPr fontId="0" type="noConversion"/>
  <printOptions horizontalCentered="1" verticalCentered="1"/>
  <pageMargins left="0.39370078740157483" right="0.39370078740157483" top="0.62992125984251968" bottom="0.98425196850393704" header="0.19685039370078741" footer="0.51181102362204722"/>
  <pageSetup paperSize="9" scale="93" orientation="portrait" r:id="rId1"/>
  <headerFooter alignWithMargins="0">
    <oddHeader>&amp;R2018 - Año del Centenario de la Reforma Universitaria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view="pageBreakPreview" zoomScale="60" zoomScaleNormal="75" workbookViewId="0">
      <selection activeCell="C15" sqref="C15"/>
    </sheetView>
  </sheetViews>
  <sheetFormatPr baseColWidth="10" defaultRowHeight="12.75" x14ac:dyDescent="0.2"/>
  <cols>
    <col min="1" max="1" width="47.85546875" style="2" customWidth="1"/>
    <col min="2" max="2" width="16.85546875" style="2" bestFit="1" customWidth="1"/>
    <col min="3" max="3" width="8.28515625" style="2" customWidth="1"/>
    <col min="4" max="4" width="16.85546875" style="2" bestFit="1" customWidth="1"/>
    <col min="5" max="5" width="8.28515625" style="2" customWidth="1"/>
    <col min="6" max="6" width="11.42578125" style="2"/>
    <col min="7" max="7" width="17.7109375" style="2" customWidth="1"/>
    <col min="8" max="8" width="19.42578125" style="155" customWidth="1"/>
    <col min="9" max="9" width="13.5703125" style="155" customWidth="1"/>
    <col min="10" max="16384" width="11.42578125" style="2"/>
  </cols>
  <sheetData>
    <row r="1" spans="1:9" x14ac:dyDescent="0.2">
      <c r="A1" s="134" t="s">
        <v>106</v>
      </c>
      <c r="B1" s="135"/>
      <c r="C1" s="135"/>
      <c r="D1" s="135"/>
      <c r="E1" s="135"/>
      <c r="F1" s="135"/>
      <c r="G1" s="135"/>
      <c r="H1" s="135"/>
      <c r="I1" s="135"/>
    </row>
    <row r="2" spans="1:9" x14ac:dyDescent="0.2">
      <c r="A2" s="134" t="s">
        <v>9</v>
      </c>
      <c r="B2" s="135"/>
      <c r="C2" s="135"/>
      <c r="D2" s="135"/>
      <c r="E2" s="135"/>
      <c r="F2" s="135"/>
      <c r="G2" s="135"/>
      <c r="H2" s="135"/>
      <c r="I2" s="135"/>
    </row>
    <row r="3" spans="1:9" x14ac:dyDescent="0.2">
      <c r="A3" s="134" t="s">
        <v>116</v>
      </c>
      <c r="B3" s="136"/>
      <c r="C3" s="136"/>
      <c r="D3" s="136"/>
      <c r="E3" s="136"/>
      <c r="F3" s="136"/>
      <c r="G3" s="136"/>
      <c r="H3" s="135"/>
      <c r="I3" s="135"/>
    </row>
    <row r="4" spans="1:9" s="5" customFormat="1" x14ac:dyDescent="0.2">
      <c r="A4" s="134" t="s">
        <v>99</v>
      </c>
      <c r="B4" s="136"/>
      <c r="C4" s="136"/>
      <c r="D4" s="136"/>
      <c r="E4" s="136"/>
      <c r="F4" s="136"/>
      <c r="G4" s="136"/>
      <c r="H4" s="137"/>
      <c r="I4" s="137"/>
    </row>
    <row r="5" spans="1:9" s="5" customFormat="1" x14ac:dyDescent="0.2">
      <c r="A5" s="134" t="s">
        <v>117</v>
      </c>
      <c r="B5" s="136"/>
      <c r="C5" s="136"/>
      <c r="D5" s="136"/>
      <c r="E5" s="136"/>
      <c r="F5" s="136"/>
      <c r="G5" s="136"/>
      <c r="H5" s="137"/>
      <c r="I5" s="137"/>
    </row>
    <row r="6" spans="1:9" ht="13.5" thickBot="1" x14ac:dyDescent="0.25">
      <c r="A6" s="134" t="s">
        <v>91</v>
      </c>
      <c r="B6" s="135"/>
      <c r="C6" s="135"/>
      <c r="D6" s="135"/>
      <c r="E6" s="135"/>
      <c r="F6" s="135"/>
      <c r="G6" s="135"/>
      <c r="H6" s="135"/>
      <c r="I6" s="135"/>
    </row>
    <row r="7" spans="1:9" ht="13.5" thickBot="1" x14ac:dyDescent="0.25">
      <c r="A7" s="166" t="s">
        <v>10</v>
      </c>
      <c r="B7" s="167" t="s">
        <v>89</v>
      </c>
      <c r="C7" s="168"/>
      <c r="D7" s="167" t="s">
        <v>90</v>
      </c>
      <c r="E7" s="168"/>
      <c r="F7" s="167" t="s">
        <v>105</v>
      </c>
      <c r="G7" s="168"/>
      <c r="H7" s="167" t="s">
        <v>118</v>
      </c>
      <c r="I7" s="168"/>
    </row>
    <row r="8" spans="1:9" s="3" customFormat="1" ht="13.5" thickBot="1" x14ac:dyDescent="0.25">
      <c r="A8" s="169"/>
      <c r="B8" s="170" t="s">
        <v>43</v>
      </c>
      <c r="C8" s="171" t="s">
        <v>11</v>
      </c>
      <c r="D8" s="172" t="s">
        <v>43</v>
      </c>
      <c r="E8" s="171" t="s">
        <v>11</v>
      </c>
      <c r="F8" s="172" t="s">
        <v>43</v>
      </c>
      <c r="G8" s="171" t="s">
        <v>11</v>
      </c>
      <c r="H8" s="172" t="s">
        <v>43</v>
      </c>
      <c r="I8" s="171" t="s">
        <v>11</v>
      </c>
    </row>
    <row r="9" spans="1:9" s="3" customFormat="1" x14ac:dyDescent="0.2">
      <c r="A9" s="91" t="s">
        <v>44</v>
      </c>
      <c r="B9" s="92"/>
      <c r="C9" s="93"/>
      <c r="D9" s="94"/>
      <c r="E9" s="93"/>
      <c r="F9" s="94"/>
      <c r="G9" s="93"/>
      <c r="H9" s="94"/>
      <c r="I9" s="93"/>
    </row>
    <row r="10" spans="1:9" x14ac:dyDescent="0.2">
      <c r="A10" s="95" t="s">
        <v>12</v>
      </c>
      <c r="B10" s="96"/>
      <c r="C10" s="96"/>
      <c r="D10" s="96"/>
      <c r="E10" s="96"/>
      <c r="F10" s="96"/>
      <c r="G10" s="96"/>
      <c r="H10" s="138"/>
      <c r="I10" s="139"/>
    </row>
    <row r="11" spans="1:9" x14ac:dyDescent="0.2">
      <c r="A11" s="97" t="s">
        <v>13</v>
      </c>
      <c r="B11" s="96"/>
      <c r="C11" s="96"/>
      <c r="D11" s="96"/>
      <c r="E11" s="96"/>
      <c r="F11" s="96"/>
      <c r="G11" s="96"/>
      <c r="H11" s="138"/>
      <c r="I11" s="139"/>
    </row>
    <row r="12" spans="1:9" x14ac:dyDescent="0.2">
      <c r="A12" s="97" t="s">
        <v>14</v>
      </c>
      <c r="B12" s="96"/>
      <c r="C12" s="96"/>
      <c r="D12" s="96"/>
      <c r="E12" s="96"/>
      <c r="F12" s="96"/>
      <c r="G12" s="96"/>
      <c r="H12" s="138"/>
      <c r="I12" s="139"/>
    </row>
    <row r="13" spans="1:9" x14ac:dyDescent="0.2">
      <c r="A13" s="95" t="s">
        <v>15</v>
      </c>
      <c r="B13" s="96"/>
      <c r="C13" s="96"/>
      <c r="D13" s="96"/>
      <c r="E13" s="96"/>
      <c r="F13" s="96"/>
      <c r="G13" s="96"/>
      <c r="H13" s="138"/>
      <c r="I13" s="139"/>
    </row>
    <row r="14" spans="1:9" x14ac:dyDescent="0.2">
      <c r="A14" s="97" t="s">
        <v>16</v>
      </c>
      <c r="B14" s="96"/>
      <c r="C14" s="96"/>
      <c r="D14" s="96"/>
      <c r="E14" s="96"/>
      <c r="F14" s="96"/>
      <c r="G14" s="96"/>
      <c r="H14" s="138"/>
      <c r="I14" s="139"/>
    </row>
    <row r="15" spans="1:9" x14ac:dyDescent="0.2">
      <c r="A15" s="97" t="s">
        <v>17</v>
      </c>
      <c r="B15" s="96"/>
      <c r="C15" s="96"/>
      <c r="D15" s="96"/>
      <c r="E15" s="96"/>
      <c r="F15" s="96"/>
      <c r="G15" s="96"/>
      <c r="H15" s="138"/>
      <c r="I15" s="139"/>
    </row>
    <row r="16" spans="1:9" x14ac:dyDescent="0.2">
      <c r="A16" s="97" t="s">
        <v>18</v>
      </c>
      <c r="B16" s="96"/>
      <c r="C16" s="96"/>
      <c r="D16" s="96"/>
      <c r="E16" s="96"/>
      <c r="F16" s="96"/>
      <c r="G16" s="96"/>
      <c r="H16" s="138"/>
      <c r="I16" s="139"/>
    </row>
    <row r="17" spans="1:9" x14ac:dyDescent="0.2">
      <c r="A17" s="97" t="s">
        <v>19</v>
      </c>
      <c r="B17" s="96"/>
      <c r="C17" s="96"/>
      <c r="D17" s="96"/>
      <c r="E17" s="96"/>
      <c r="F17" s="96"/>
      <c r="G17" s="96"/>
      <c r="H17" s="138"/>
      <c r="I17" s="139"/>
    </row>
    <row r="18" spans="1:9" x14ac:dyDescent="0.2">
      <c r="A18" s="97" t="s">
        <v>20</v>
      </c>
      <c r="B18" s="96"/>
      <c r="C18" s="96"/>
      <c r="D18" s="96"/>
      <c r="E18" s="96"/>
      <c r="F18" s="96"/>
      <c r="G18" s="96"/>
      <c r="H18" s="138"/>
      <c r="I18" s="139"/>
    </row>
    <row r="19" spans="1:9" x14ac:dyDescent="0.2">
      <c r="A19" s="97" t="s">
        <v>21</v>
      </c>
      <c r="B19" s="96"/>
      <c r="C19" s="96"/>
      <c r="D19" s="96"/>
      <c r="E19" s="96"/>
      <c r="F19" s="96"/>
      <c r="G19" s="96"/>
      <c r="H19" s="138"/>
      <c r="I19" s="139"/>
    </row>
    <row r="20" spans="1:9" x14ac:dyDescent="0.2">
      <c r="A20" s="95" t="s">
        <v>36</v>
      </c>
      <c r="B20" s="96"/>
      <c r="C20" s="96"/>
      <c r="D20" s="96"/>
      <c r="E20" s="96"/>
      <c r="F20" s="96"/>
      <c r="G20" s="96"/>
      <c r="H20" s="138"/>
      <c r="I20" s="139"/>
    </row>
    <row r="21" spans="1:9" x14ac:dyDescent="0.2">
      <c r="A21" s="97" t="s">
        <v>22</v>
      </c>
      <c r="B21" s="96"/>
      <c r="C21" s="96"/>
      <c r="D21" s="96"/>
      <c r="E21" s="96"/>
      <c r="F21" s="96"/>
      <c r="G21" s="96"/>
      <c r="H21" s="138"/>
      <c r="I21" s="139"/>
    </row>
    <row r="22" spans="1:9" x14ac:dyDescent="0.2">
      <c r="A22" s="97" t="s">
        <v>23</v>
      </c>
      <c r="B22" s="96"/>
      <c r="C22" s="96"/>
      <c r="D22" s="96"/>
      <c r="E22" s="96"/>
      <c r="F22" s="96"/>
      <c r="G22" s="96"/>
      <c r="H22" s="138"/>
      <c r="I22" s="139"/>
    </row>
    <row r="23" spans="1:9" x14ac:dyDescent="0.2">
      <c r="A23" s="97" t="s">
        <v>24</v>
      </c>
      <c r="B23" s="96"/>
      <c r="C23" s="96"/>
      <c r="D23" s="96"/>
      <c r="E23" s="96"/>
      <c r="F23" s="96"/>
      <c r="G23" s="96"/>
      <c r="H23" s="138"/>
      <c r="I23" s="139"/>
    </row>
    <row r="24" spans="1:9" x14ac:dyDescent="0.2">
      <c r="A24" s="95" t="s">
        <v>82</v>
      </c>
      <c r="B24" s="96"/>
      <c r="C24" s="96"/>
      <c r="D24" s="96"/>
      <c r="E24" s="96"/>
      <c r="F24" s="96"/>
      <c r="G24" s="96"/>
      <c r="H24" s="138"/>
      <c r="I24" s="139"/>
    </row>
    <row r="25" spans="1:9" x14ac:dyDescent="0.2">
      <c r="A25" s="98" t="s">
        <v>25</v>
      </c>
      <c r="B25" s="99"/>
      <c r="C25" s="99"/>
      <c r="D25" s="99"/>
      <c r="E25" s="99"/>
      <c r="F25" s="99"/>
      <c r="G25" s="99"/>
      <c r="H25" s="140"/>
      <c r="I25" s="141"/>
    </row>
    <row r="26" spans="1:9" x14ac:dyDescent="0.2">
      <c r="A26" s="100" t="s">
        <v>26</v>
      </c>
      <c r="B26" s="101"/>
      <c r="C26" s="101"/>
      <c r="D26" s="101"/>
      <c r="E26" s="101"/>
      <c r="F26" s="101"/>
      <c r="G26" s="101"/>
      <c r="H26" s="142"/>
      <c r="I26" s="143"/>
    </row>
    <row r="27" spans="1:9" x14ac:dyDescent="0.2">
      <c r="A27" s="102" t="s">
        <v>27</v>
      </c>
      <c r="B27" s="103"/>
      <c r="C27" s="103"/>
      <c r="D27" s="103"/>
      <c r="E27" s="103"/>
      <c r="F27" s="103"/>
      <c r="G27" s="103"/>
      <c r="H27" s="144"/>
      <c r="I27" s="145"/>
    </row>
    <row r="28" spans="1:9" x14ac:dyDescent="0.2">
      <c r="A28" s="98" t="s">
        <v>28</v>
      </c>
      <c r="B28" s="99"/>
      <c r="C28" s="99"/>
      <c r="D28" s="99"/>
      <c r="E28" s="99"/>
      <c r="F28" s="99"/>
      <c r="G28" s="99"/>
      <c r="H28" s="140"/>
      <c r="I28" s="141"/>
    </row>
    <row r="29" spans="1:9" x14ac:dyDescent="0.2">
      <c r="A29" s="100" t="s">
        <v>26</v>
      </c>
      <c r="B29" s="101"/>
      <c r="C29" s="101"/>
      <c r="D29" s="101"/>
      <c r="E29" s="101"/>
      <c r="F29" s="101"/>
      <c r="G29" s="101"/>
      <c r="H29" s="142"/>
      <c r="I29" s="143"/>
    </row>
    <row r="30" spans="1:9" x14ac:dyDescent="0.2">
      <c r="A30" s="102" t="s">
        <v>27</v>
      </c>
      <c r="B30" s="103"/>
      <c r="C30" s="103"/>
      <c r="D30" s="103"/>
      <c r="E30" s="103"/>
      <c r="F30" s="103"/>
      <c r="G30" s="103"/>
      <c r="H30" s="144"/>
      <c r="I30" s="145"/>
    </row>
    <row r="31" spans="1:9" x14ac:dyDescent="0.2">
      <c r="A31" s="158" t="s">
        <v>42</v>
      </c>
      <c r="B31" s="99"/>
      <c r="C31" s="99"/>
      <c r="D31" s="99"/>
      <c r="E31" s="99"/>
      <c r="F31" s="99"/>
      <c r="G31" s="99"/>
      <c r="H31" s="140"/>
      <c r="I31" s="141"/>
    </row>
    <row r="32" spans="1:9" x14ac:dyDescent="0.2">
      <c r="A32" s="159" t="s">
        <v>26</v>
      </c>
      <c r="B32" s="101"/>
      <c r="C32" s="101"/>
      <c r="D32" s="101"/>
      <c r="E32" s="101"/>
      <c r="F32" s="101"/>
      <c r="G32" s="101"/>
      <c r="H32" s="142"/>
      <c r="I32" s="143"/>
    </row>
    <row r="33" spans="1:9" x14ac:dyDescent="0.2">
      <c r="A33" s="160" t="s">
        <v>27</v>
      </c>
      <c r="B33" s="103"/>
      <c r="C33" s="103"/>
      <c r="D33" s="103"/>
      <c r="E33" s="103"/>
      <c r="F33" s="103"/>
      <c r="G33" s="103"/>
      <c r="H33" s="144"/>
      <c r="I33" s="145"/>
    </row>
    <row r="34" spans="1:9" x14ac:dyDescent="0.2">
      <c r="A34" s="158" t="s">
        <v>29</v>
      </c>
      <c r="B34" s="99"/>
      <c r="C34" s="99"/>
      <c r="D34" s="99"/>
      <c r="E34" s="99"/>
      <c r="F34" s="99"/>
      <c r="G34" s="99"/>
      <c r="H34" s="140"/>
      <c r="I34" s="141"/>
    </row>
    <row r="35" spans="1:9" x14ac:dyDescent="0.2">
      <c r="A35" s="159" t="s">
        <v>26</v>
      </c>
      <c r="B35" s="101"/>
      <c r="C35" s="101"/>
      <c r="D35" s="101"/>
      <c r="E35" s="101"/>
      <c r="F35" s="101"/>
      <c r="G35" s="101"/>
      <c r="H35" s="142"/>
      <c r="I35" s="143"/>
    </row>
    <row r="36" spans="1:9" x14ac:dyDescent="0.2">
      <c r="A36" s="160" t="s">
        <v>27</v>
      </c>
      <c r="B36" s="103"/>
      <c r="C36" s="103"/>
      <c r="D36" s="103"/>
      <c r="E36" s="103"/>
      <c r="F36" s="103"/>
      <c r="G36" s="103"/>
      <c r="H36" s="144"/>
      <c r="I36" s="145"/>
    </row>
    <row r="37" spans="1:9" x14ac:dyDescent="0.2">
      <c r="A37" s="161" t="s">
        <v>30</v>
      </c>
      <c r="B37" s="96"/>
      <c r="C37" s="104">
        <v>1</v>
      </c>
      <c r="D37" s="96"/>
      <c r="E37" s="104">
        <v>1</v>
      </c>
      <c r="F37" s="96"/>
      <c r="G37" s="104">
        <v>1</v>
      </c>
      <c r="H37" s="138"/>
      <c r="I37" s="146">
        <v>1</v>
      </c>
    </row>
    <row r="38" spans="1:9" x14ac:dyDescent="0.2">
      <c r="A38" s="161" t="s">
        <v>31</v>
      </c>
      <c r="B38" s="96"/>
      <c r="C38" s="96"/>
      <c r="D38" s="96"/>
      <c r="E38" s="96"/>
      <c r="F38" s="96"/>
      <c r="G38" s="96"/>
      <c r="H38" s="138"/>
      <c r="I38" s="139"/>
    </row>
    <row r="39" spans="1:9" ht="13.5" thickBot="1" x14ac:dyDescent="0.25">
      <c r="A39" s="158" t="s">
        <v>32</v>
      </c>
      <c r="B39" s="99"/>
      <c r="C39" s="99"/>
      <c r="D39" s="99"/>
      <c r="E39" s="99"/>
      <c r="F39" s="99"/>
      <c r="G39" s="99"/>
      <c r="H39" s="140"/>
      <c r="I39" s="141"/>
    </row>
    <row r="40" spans="1:9" x14ac:dyDescent="0.2">
      <c r="A40" s="162" t="s">
        <v>39</v>
      </c>
      <c r="B40" s="105"/>
      <c r="C40" s="105"/>
      <c r="D40" s="105"/>
      <c r="E40" s="105"/>
      <c r="F40" s="105"/>
      <c r="G40" s="105"/>
      <c r="H40" s="147"/>
      <c r="I40" s="148"/>
    </row>
    <row r="41" spans="1:9" x14ac:dyDescent="0.2">
      <c r="A41" s="163" t="s">
        <v>40</v>
      </c>
      <c r="B41" s="106"/>
      <c r="C41" s="106"/>
      <c r="D41" s="106"/>
      <c r="E41" s="106"/>
      <c r="F41" s="106"/>
      <c r="G41" s="106"/>
      <c r="H41" s="149"/>
      <c r="I41" s="150"/>
    </row>
    <row r="42" spans="1:9" ht="13.5" thickBot="1" x14ac:dyDescent="0.25">
      <c r="A42" s="164" t="s">
        <v>41</v>
      </c>
      <c r="B42" s="107"/>
      <c r="C42" s="107"/>
      <c r="D42" s="107"/>
      <c r="E42" s="107"/>
      <c r="F42" s="107"/>
      <c r="G42" s="107"/>
      <c r="H42" s="151"/>
      <c r="I42" s="152"/>
    </row>
    <row r="43" spans="1:9" x14ac:dyDescent="0.2">
      <c r="A43" s="165"/>
      <c r="B43" s="8"/>
      <c r="C43" s="108"/>
      <c r="D43" s="108"/>
      <c r="E43" s="108"/>
      <c r="F43" s="108"/>
      <c r="G43" s="108"/>
      <c r="H43" s="153"/>
      <c r="I43" s="153"/>
    </row>
    <row r="44" spans="1:9" x14ac:dyDescent="0.2">
      <c r="A44" s="153"/>
      <c r="B44" s="108"/>
      <c r="C44" s="108"/>
      <c r="D44" s="108"/>
      <c r="E44" s="108"/>
      <c r="F44" s="108"/>
      <c r="G44" s="108"/>
      <c r="H44" s="153"/>
      <c r="I44" s="153"/>
    </row>
    <row r="45" spans="1:9" x14ac:dyDescent="0.2">
      <c r="A45" s="108"/>
      <c r="B45" s="108"/>
      <c r="C45" s="108"/>
      <c r="D45" s="108"/>
      <c r="E45" s="108"/>
      <c r="F45" s="108"/>
      <c r="G45" s="108"/>
      <c r="H45" s="153"/>
      <c r="I45" s="153"/>
    </row>
    <row r="46" spans="1:9" x14ac:dyDescent="0.2">
      <c r="A46" s="108"/>
      <c r="B46" s="108"/>
      <c r="C46" s="108"/>
      <c r="D46" s="108"/>
      <c r="E46" s="108"/>
      <c r="F46" s="108"/>
      <c r="G46" s="108"/>
      <c r="H46" s="153"/>
      <c r="I46" s="153"/>
    </row>
    <row r="47" spans="1:9" x14ac:dyDescent="0.2">
      <c r="A47" s="108"/>
      <c r="B47" s="108"/>
      <c r="C47" s="108"/>
      <c r="D47" s="108"/>
      <c r="E47" s="108"/>
      <c r="F47" s="108"/>
      <c r="G47" s="108"/>
      <c r="H47" s="153"/>
      <c r="I47" s="153"/>
    </row>
    <row r="48" spans="1:9" hidden="1" x14ac:dyDescent="0.2">
      <c r="A48" s="108"/>
      <c r="B48" s="108"/>
      <c r="C48" s="108"/>
      <c r="D48" s="108"/>
      <c r="E48" s="108"/>
      <c r="F48" s="108"/>
      <c r="G48" s="108"/>
      <c r="H48" s="153"/>
      <c r="I48" s="153"/>
    </row>
    <row r="49" spans="1:8" ht="13.5" hidden="1" thickBot="1" x14ac:dyDescent="0.25">
      <c r="A49" s="41" t="s">
        <v>69</v>
      </c>
      <c r="B49" s="85"/>
      <c r="C49" s="85"/>
      <c r="D49" s="85"/>
      <c r="E49" s="85"/>
      <c r="F49" s="85"/>
      <c r="G49" s="85"/>
      <c r="H49" s="154"/>
    </row>
    <row r="50" spans="1:8" ht="13.5" hidden="1" thickBot="1" x14ac:dyDescent="0.25">
      <c r="A50" s="44" t="s">
        <v>52</v>
      </c>
      <c r="B50" s="44" t="str">
        <f>+B7</f>
        <v>promedio 2015</v>
      </c>
      <c r="C50" s="85"/>
      <c r="D50" s="44" t="str">
        <f>+D7</f>
        <v>promedio 2016</v>
      </c>
      <c r="E50" s="85"/>
      <c r="F50" s="44" t="str">
        <f>+F7</f>
        <v>promedio 2017</v>
      </c>
      <c r="G50" s="85"/>
      <c r="H50" s="156" t="str">
        <f>+H7</f>
        <v>promedio ene-agos 2018</v>
      </c>
    </row>
    <row r="51" spans="1:8" ht="13.5" hidden="1" thickBot="1" x14ac:dyDescent="0.25">
      <c r="A51" s="86" t="s">
        <v>70</v>
      </c>
      <c r="B51" s="87">
        <f>+B37-SUM(B10,B10:B12,B14:B19,B21:B24,B26:B27,B29:B30,B32:B33,B35:B36)</f>
        <v>0</v>
      </c>
      <c r="C51" s="88"/>
      <c r="D51" s="87">
        <f>+D37-SUM(D10,D10:D12,D14:D19,D21:D24,D26:D27,D29:D30,D32:D33,D35:D36)</f>
        <v>0</v>
      </c>
      <c r="E51" s="88"/>
      <c r="F51" s="87">
        <f>+F37-SUM(F10,F10:F12,F14:F19,F21:F24,F26:F27,F29:F30,F32:F33,F35:F36)</f>
        <v>0</v>
      </c>
      <c r="G51" s="88"/>
      <c r="H51" s="157">
        <f>+H37-SUM(H10,H10:H12,H14:H19,H21:H24,H26:H27,H29:H30,H32:H33,H35:H36)</f>
        <v>0</v>
      </c>
    </row>
    <row r="52" spans="1:8" hidden="1" x14ac:dyDescent="0.2"/>
  </sheetData>
  <phoneticPr fontId="0" type="noConversion"/>
  <printOptions horizontalCentered="1" verticalCentered="1"/>
  <pageMargins left="0.39370078740157483" right="0.39370078740157483" top="0.23622047244094491" bottom="0.98425196850393704" header="0.19685039370078741" footer="0.51181102362204722"/>
  <pageSetup paperSize="9" scale="88" orientation="landscape" r:id="rId1"/>
  <headerFooter alignWithMargins="0">
    <oddHeader>&amp;R2018 - Año del Centenario de la Reforma Universitaria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view="pageBreakPreview" zoomScale="60" zoomScaleNormal="75" workbookViewId="0">
      <selection activeCell="C15" sqref="C15"/>
    </sheetView>
  </sheetViews>
  <sheetFormatPr baseColWidth="10" defaultRowHeight="12.75" x14ac:dyDescent="0.2"/>
  <cols>
    <col min="1" max="1" width="47.85546875" style="2" customWidth="1"/>
    <col min="2" max="2" width="16.85546875" style="2" bestFit="1" customWidth="1"/>
    <col min="3" max="3" width="8.28515625" style="2" customWidth="1"/>
    <col min="4" max="4" width="16.85546875" style="2" bestFit="1" customWidth="1"/>
    <col min="5" max="5" width="8.28515625" style="2" customWidth="1"/>
    <col min="6" max="6" width="11.42578125" style="2"/>
    <col min="7" max="7" width="17.7109375" style="2" customWidth="1"/>
    <col min="8" max="8" width="19.42578125" style="155" customWidth="1"/>
    <col min="9" max="9" width="13.5703125" style="155" customWidth="1"/>
    <col min="10" max="16384" width="11.42578125" style="2"/>
  </cols>
  <sheetData>
    <row r="1" spans="1:9" x14ac:dyDescent="0.2">
      <c r="A1" s="134" t="s">
        <v>107</v>
      </c>
      <c r="B1" s="135"/>
      <c r="C1" s="135"/>
      <c r="D1" s="135"/>
      <c r="E1" s="135"/>
      <c r="F1" s="135"/>
      <c r="G1" s="135"/>
      <c r="H1" s="135"/>
      <c r="I1" s="135"/>
    </row>
    <row r="2" spans="1:9" x14ac:dyDescent="0.2">
      <c r="A2" s="134" t="s">
        <v>9</v>
      </c>
      <c r="B2" s="135"/>
      <c r="C2" s="135"/>
      <c r="D2" s="135"/>
      <c r="E2" s="135"/>
      <c r="F2" s="135"/>
      <c r="G2" s="135"/>
      <c r="H2" s="135"/>
      <c r="I2" s="135"/>
    </row>
    <row r="3" spans="1:9" x14ac:dyDescent="0.2">
      <c r="A3" s="134" t="s">
        <v>119</v>
      </c>
      <c r="B3" s="136"/>
      <c r="C3" s="136"/>
      <c r="D3" s="136"/>
      <c r="E3" s="136"/>
      <c r="F3" s="136"/>
      <c r="G3" s="136"/>
      <c r="H3" s="135"/>
      <c r="I3" s="135"/>
    </row>
    <row r="4" spans="1:9" s="5" customFormat="1" x14ac:dyDescent="0.2">
      <c r="A4" s="134" t="s">
        <v>99</v>
      </c>
      <c r="B4" s="136"/>
      <c r="C4" s="136"/>
      <c r="D4" s="136"/>
      <c r="E4" s="136"/>
      <c r="F4" s="136"/>
      <c r="G4" s="136"/>
      <c r="H4" s="137"/>
      <c r="I4" s="137"/>
    </row>
    <row r="5" spans="1:9" s="5" customFormat="1" x14ac:dyDescent="0.2">
      <c r="A5" s="134" t="s">
        <v>117</v>
      </c>
      <c r="B5" s="136"/>
      <c r="C5" s="136"/>
      <c r="D5" s="136"/>
      <c r="E5" s="136"/>
      <c r="F5" s="136"/>
      <c r="G5" s="136"/>
      <c r="H5" s="137"/>
      <c r="I5" s="137"/>
    </row>
    <row r="6" spans="1:9" ht="13.5" thickBot="1" x14ac:dyDescent="0.25">
      <c r="A6" s="134" t="s">
        <v>91</v>
      </c>
      <c r="B6" s="135"/>
      <c r="C6" s="135"/>
      <c r="D6" s="135"/>
      <c r="E6" s="135"/>
      <c r="F6" s="135"/>
      <c r="G6" s="135"/>
      <c r="H6" s="135"/>
      <c r="I6" s="135"/>
    </row>
    <row r="7" spans="1:9" ht="13.5" thickBot="1" x14ac:dyDescent="0.25">
      <c r="A7" s="166" t="s">
        <v>10</v>
      </c>
      <c r="B7" s="167" t="s">
        <v>89</v>
      </c>
      <c r="C7" s="168"/>
      <c r="D7" s="167" t="s">
        <v>90</v>
      </c>
      <c r="E7" s="168"/>
      <c r="F7" s="167" t="s">
        <v>105</v>
      </c>
      <c r="G7" s="168"/>
      <c r="H7" s="167" t="s">
        <v>118</v>
      </c>
      <c r="I7" s="168"/>
    </row>
    <row r="8" spans="1:9" s="3" customFormat="1" ht="13.5" thickBot="1" x14ac:dyDescent="0.25">
      <c r="A8" s="169"/>
      <c r="B8" s="170" t="s">
        <v>43</v>
      </c>
      <c r="C8" s="171" t="s">
        <v>11</v>
      </c>
      <c r="D8" s="172" t="s">
        <v>43</v>
      </c>
      <c r="E8" s="171" t="s">
        <v>11</v>
      </c>
      <c r="F8" s="172" t="s">
        <v>43</v>
      </c>
      <c r="G8" s="171" t="s">
        <v>11</v>
      </c>
      <c r="H8" s="172" t="s">
        <v>43</v>
      </c>
      <c r="I8" s="171" t="s">
        <v>11</v>
      </c>
    </row>
    <row r="9" spans="1:9" s="3" customFormat="1" x14ac:dyDescent="0.2">
      <c r="A9" s="91" t="s">
        <v>44</v>
      </c>
      <c r="B9" s="92"/>
      <c r="C9" s="93"/>
      <c r="D9" s="94"/>
      <c r="E9" s="93"/>
      <c r="F9" s="94"/>
      <c r="G9" s="93"/>
      <c r="H9" s="94"/>
      <c r="I9" s="93"/>
    </row>
    <row r="10" spans="1:9" x14ac:dyDescent="0.2">
      <c r="A10" s="95" t="s">
        <v>12</v>
      </c>
      <c r="B10" s="96"/>
      <c r="C10" s="96"/>
      <c r="D10" s="96"/>
      <c r="E10" s="96"/>
      <c r="F10" s="96"/>
      <c r="G10" s="96"/>
      <c r="H10" s="138"/>
      <c r="I10" s="139"/>
    </row>
    <row r="11" spans="1:9" x14ac:dyDescent="0.2">
      <c r="A11" s="97" t="s">
        <v>13</v>
      </c>
      <c r="B11" s="96"/>
      <c r="C11" s="96"/>
      <c r="D11" s="96"/>
      <c r="E11" s="96"/>
      <c r="F11" s="96"/>
      <c r="G11" s="96"/>
      <c r="H11" s="138"/>
      <c r="I11" s="139"/>
    </row>
    <row r="12" spans="1:9" x14ac:dyDescent="0.2">
      <c r="A12" s="97" t="s">
        <v>14</v>
      </c>
      <c r="B12" s="96"/>
      <c r="C12" s="96"/>
      <c r="D12" s="96"/>
      <c r="E12" s="96"/>
      <c r="F12" s="96"/>
      <c r="G12" s="96"/>
      <c r="H12" s="138"/>
      <c r="I12" s="139"/>
    </row>
    <row r="13" spans="1:9" x14ac:dyDescent="0.2">
      <c r="A13" s="95" t="s">
        <v>15</v>
      </c>
      <c r="B13" s="96"/>
      <c r="C13" s="96"/>
      <c r="D13" s="96"/>
      <c r="E13" s="96"/>
      <c r="F13" s="96"/>
      <c r="G13" s="96"/>
      <c r="H13" s="138"/>
      <c r="I13" s="139"/>
    </row>
    <row r="14" spans="1:9" x14ac:dyDescent="0.2">
      <c r="A14" s="97" t="s">
        <v>16</v>
      </c>
      <c r="B14" s="96"/>
      <c r="C14" s="96"/>
      <c r="D14" s="96"/>
      <c r="E14" s="96"/>
      <c r="F14" s="96"/>
      <c r="G14" s="96"/>
      <c r="H14" s="138"/>
      <c r="I14" s="139"/>
    </row>
    <row r="15" spans="1:9" x14ac:dyDescent="0.2">
      <c r="A15" s="97" t="s">
        <v>17</v>
      </c>
      <c r="B15" s="96"/>
      <c r="C15" s="96"/>
      <c r="D15" s="96"/>
      <c r="E15" s="96"/>
      <c r="F15" s="96"/>
      <c r="G15" s="96"/>
      <c r="H15" s="138"/>
      <c r="I15" s="139"/>
    </row>
    <row r="16" spans="1:9" x14ac:dyDescent="0.2">
      <c r="A16" s="97" t="s">
        <v>18</v>
      </c>
      <c r="B16" s="96"/>
      <c r="C16" s="96"/>
      <c r="D16" s="96"/>
      <c r="E16" s="96"/>
      <c r="F16" s="96"/>
      <c r="G16" s="96"/>
      <c r="H16" s="138"/>
      <c r="I16" s="139"/>
    </row>
    <row r="17" spans="1:9" x14ac:dyDescent="0.2">
      <c r="A17" s="97" t="s">
        <v>19</v>
      </c>
      <c r="B17" s="96"/>
      <c r="C17" s="96"/>
      <c r="D17" s="96"/>
      <c r="E17" s="96"/>
      <c r="F17" s="96"/>
      <c r="G17" s="96"/>
      <c r="H17" s="138"/>
      <c r="I17" s="139"/>
    </row>
    <row r="18" spans="1:9" x14ac:dyDescent="0.2">
      <c r="A18" s="97" t="s">
        <v>20</v>
      </c>
      <c r="B18" s="96"/>
      <c r="C18" s="96"/>
      <c r="D18" s="96"/>
      <c r="E18" s="96"/>
      <c r="F18" s="96"/>
      <c r="G18" s="96"/>
      <c r="H18" s="138"/>
      <c r="I18" s="139"/>
    </row>
    <row r="19" spans="1:9" x14ac:dyDescent="0.2">
      <c r="A19" s="97" t="s">
        <v>21</v>
      </c>
      <c r="B19" s="96"/>
      <c r="C19" s="96"/>
      <c r="D19" s="96"/>
      <c r="E19" s="96"/>
      <c r="F19" s="96"/>
      <c r="G19" s="96"/>
      <c r="H19" s="138"/>
      <c r="I19" s="139"/>
    </row>
    <row r="20" spans="1:9" x14ac:dyDescent="0.2">
      <c r="A20" s="95" t="s">
        <v>36</v>
      </c>
      <c r="B20" s="96"/>
      <c r="C20" s="96"/>
      <c r="D20" s="96"/>
      <c r="E20" s="96"/>
      <c r="F20" s="96"/>
      <c r="G20" s="96"/>
      <c r="H20" s="138"/>
      <c r="I20" s="139"/>
    </row>
    <row r="21" spans="1:9" x14ac:dyDescent="0.2">
      <c r="A21" s="97" t="s">
        <v>22</v>
      </c>
      <c r="B21" s="96"/>
      <c r="C21" s="96"/>
      <c r="D21" s="96"/>
      <c r="E21" s="96"/>
      <c r="F21" s="96"/>
      <c r="G21" s="96"/>
      <c r="H21" s="138"/>
      <c r="I21" s="139"/>
    </row>
    <row r="22" spans="1:9" x14ac:dyDescent="0.2">
      <c r="A22" s="97" t="s">
        <v>23</v>
      </c>
      <c r="B22" s="96"/>
      <c r="C22" s="96"/>
      <c r="D22" s="96"/>
      <c r="E22" s="96"/>
      <c r="F22" s="96"/>
      <c r="G22" s="96"/>
      <c r="H22" s="138"/>
      <c r="I22" s="139"/>
    </row>
    <row r="23" spans="1:9" x14ac:dyDescent="0.2">
      <c r="A23" s="97" t="s">
        <v>24</v>
      </c>
      <c r="B23" s="96"/>
      <c r="C23" s="96"/>
      <c r="D23" s="96"/>
      <c r="E23" s="96"/>
      <c r="F23" s="96"/>
      <c r="G23" s="96"/>
      <c r="H23" s="138"/>
      <c r="I23" s="139"/>
    </row>
    <row r="24" spans="1:9" x14ac:dyDescent="0.2">
      <c r="A24" s="95" t="s">
        <v>82</v>
      </c>
      <c r="B24" s="96"/>
      <c r="C24" s="96"/>
      <c r="D24" s="96"/>
      <c r="E24" s="96"/>
      <c r="F24" s="96"/>
      <c r="G24" s="96"/>
      <c r="H24" s="138"/>
      <c r="I24" s="139"/>
    </row>
    <row r="25" spans="1:9" x14ac:dyDescent="0.2">
      <c r="A25" s="98" t="s">
        <v>25</v>
      </c>
      <c r="B25" s="99"/>
      <c r="C25" s="99"/>
      <c r="D25" s="99"/>
      <c r="E25" s="99"/>
      <c r="F25" s="99"/>
      <c r="G25" s="99"/>
      <c r="H25" s="140"/>
      <c r="I25" s="141"/>
    </row>
    <row r="26" spans="1:9" x14ac:dyDescent="0.2">
      <c r="A26" s="100" t="s">
        <v>26</v>
      </c>
      <c r="B26" s="101"/>
      <c r="C26" s="101"/>
      <c r="D26" s="101"/>
      <c r="E26" s="101"/>
      <c r="F26" s="101"/>
      <c r="G26" s="101"/>
      <c r="H26" s="142"/>
      <c r="I26" s="143"/>
    </row>
    <row r="27" spans="1:9" x14ac:dyDescent="0.2">
      <c r="A27" s="102" t="s">
        <v>27</v>
      </c>
      <c r="B27" s="103"/>
      <c r="C27" s="103"/>
      <c r="D27" s="103"/>
      <c r="E27" s="103"/>
      <c r="F27" s="103"/>
      <c r="G27" s="103"/>
      <c r="H27" s="144"/>
      <c r="I27" s="145"/>
    </row>
    <row r="28" spans="1:9" x14ac:dyDescent="0.2">
      <c r="A28" s="98" t="s">
        <v>28</v>
      </c>
      <c r="B28" s="99"/>
      <c r="C28" s="99"/>
      <c r="D28" s="99"/>
      <c r="E28" s="99"/>
      <c r="F28" s="99"/>
      <c r="G28" s="99"/>
      <c r="H28" s="140"/>
      <c r="I28" s="141"/>
    </row>
    <row r="29" spans="1:9" x14ac:dyDescent="0.2">
      <c r="A29" s="100" t="s">
        <v>26</v>
      </c>
      <c r="B29" s="101"/>
      <c r="C29" s="101"/>
      <c r="D29" s="101"/>
      <c r="E29" s="101"/>
      <c r="F29" s="101"/>
      <c r="G29" s="101"/>
      <c r="H29" s="142"/>
      <c r="I29" s="143"/>
    </row>
    <row r="30" spans="1:9" x14ac:dyDescent="0.2">
      <c r="A30" s="102" t="s">
        <v>27</v>
      </c>
      <c r="B30" s="103"/>
      <c r="C30" s="103"/>
      <c r="D30" s="103"/>
      <c r="E30" s="103"/>
      <c r="F30" s="103"/>
      <c r="G30" s="103"/>
      <c r="H30" s="144"/>
      <c r="I30" s="145"/>
    </row>
    <row r="31" spans="1:9" x14ac:dyDescent="0.2">
      <c r="A31" s="158" t="s">
        <v>42</v>
      </c>
      <c r="B31" s="99"/>
      <c r="C31" s="99"/>
      <c r="D31" s="99"/>
      <c r="E31" s="99"/>
      <c r="F31" s="99"/>
      <c r="G31" s="99"/>
      <c r="H31" s="140"/>
      <c r="I31" s="141"/>
    </row>
    <row r="32" spans="1:9" x14ac:dyDescent="0.2">
      <c r="A32" s="159" t="s">
        <v>26</v>
      </c>
      <c r="B32" s="101"/>
      <c r="C32" s="101"/>
      <c r="D32" s="101"/>
      <c r="E32" s="101"/>
      <c r="F32" s="101"/>
      <c r="G32" s="101"/>
      <c r="H32" s="142"/>
      <c r="I32" s="143"/>
    </row>
    <row r="33" spans="1:9" x14ac:dyDescent="0.2">
      <c r="A33" s="160" t="s">
        <v>27</v>
      </c>
      <c r="B33" s="103"/>
      <c r="C33" s="103"/>
      <c r="D33" s="103"/>
      <c r="E33" s="103"/>
      <c r="F33" s="103"/>
      <c r="G33" s="103"/>
      <c r="H33" s="144"/>
      <c r="I33" s="145"/>
    </row>
    <row r="34" spans="1:9" x14ac:dyDescent="0.2">
      <c r="A34" s="158" t="s">
        <v>29</v>
      </c>
      <c r="B34" s="99"/>
      <c r="C34" s="99"/>
      <c r="D34" s="99"/>
      <c r="E34" s="99"/>
      <c r="F34" s="99"/>
      <c r="G34" s="99"/>
      <c r="H34" s="140"/>
      <c r="I34" s="141"/>
    </row>
    <row r="35" spans="1:9" x14ac:dyDescent="0.2">
      <c r="A35" s="159" t="s">
        <v>26</v>
      </c>
      <c r="B35" s="101"/>
      <c r="C35" s="101"/>
      <c r="D35" s="101"/>
      <c r="E35" s="101"/>
      <c r="F35" s="101"/>
      <c r="G35" s="101"/>
      <c r="H35" s="142"/>
      <c r="I35" s="143"/>
    </row>
    <row r="36" spans="1:9" x14ac:dyDescent="0.2">
      <c r="A36" s="160" t="s">
        <v>27</v>
      </c>
      <c r="B36" s="103"/>
      <c r="C36" s="103"/>
      <c r="D36" s="103"/>
      <c r="E36" s="103"/>
      <c r="F36" s="103"/>
      <c r="G36" s="103"/>
      <c r="H36" s="144"/>
      <c r="I36" s="145"/>
    </row>
    <row r="37" spans="1:9" x14ac:dyDescent="0.2">
      <c r="A37" s="161" t="s">
        <v>30</v>
      </c>
      <c r="B37" s="96"/>
      <c r="C37" s="104">
        <v>1</v>
      </c>
      <c r="D37" s="96"/>
      <c r="E37" s="104">
        <v>1</v>
      </c>
      <c r="F37" s="96"/>
      <c r="G37" s="104">
        <v>1</v>
      </c>
      <c r="H37" s="138"/>
      <c r="I37" s="146">
        <v>1</v>
      </c>
    </row>
    <row r="38" spans="1:9" x14ac:dyDescent="0.2">
      <c r="A38" s="161" t="s">
        <v>31</v>
      </c>
      <c r="B38" s="96"/>
      <c r="C38" s="96"/>
      <c r="D38" s="96"/>
      <c r="E38" s="96"/>
      <c r="F38" s="96"/>
      <c r="G38" s="96"/>
      <c r="H38" s="138"/>
      <c r="I38" s="139"/>
    </row>
    <row r="39" spans="1:9" ht="13.5" thickBot="1" x14ac:dyDescent="0.25">
      <c r="A39" s="158" t="s">
        <v>32</v>
      </c>
      <c r="B39" s="99"/>
      <c r="C39" s="99"/>
      <c r="D39" s="99"/>
      <c r="E39" s="99"/>
      <c r="F39" s="99"/>
      <c r="G39" s="99"/>
      <c r="H39" s="140"/>
      <c r="I39" s="141"/>
    </row>
    <row r="40" spans="1:9" x14ac:dyDescent="0.2">
      <c r="A40" s="162" t="s">
        <v>39</v>
      </c>
      <c r="B40" s="105"/>
      <c r="C40" s="105"/>
      <c r="D40" s="105"/>
      <c r="E40" s="105"/>
      <c r="F40" s="105"/>
      <c r="G40" s="105"/>
      <c r="H40" s="147"/>
      <c r="I40" s="148"/>
    </row>
    <row r="41" spans="1:9" x14ac:dyDescent="0.2">
      <c r="A41" s="163" t="s">
        <v>40</v>
      </c>
      <c r="B41" s="106"/>
      <c r="C41" s="106"/>
      <c r="D41" s="106"/>
      <c r="E41" s="106"/>
      <c r="F41" s="106"/>
      <c r="G41" s="106"/>
      <c r="H41" s="149"/>
      <c r="I41" s="150"/>
    </row>
    <row r="42" spans="1:9" ht="13.5" thickBot="1" x14ac:dyDescent="0.25">
      <c r="A42" s="164" t="s">
        <v>41</v>
      </c>
      <c r="B42" s="107"/>
      <c r="C42" s="107"/>
      <c r="D42" s="107"/>
      <c r="E42" s="107"/>
      <c r="F42" s="107"/>
      <c r="G42" s="107"/>
      <c r="H42" s="151"/>
      <c r="I42" s="152"/>
    </row>
    <row r="43" spans="1:9" x14ac:dyDescent="0.2">
      <c r="A43" s="165"/>
      <c r="B43" s="8"/>
      <c r="C43" s="108"/>
      <c r="D43" s="108"/>
      <c r="E43" s="108"/>
      <c r="F43" s="108"/>
      <c r="G43" s="108"/>
      <c r="H43" s="153"/>
      <c r="I43" s="153"/>
    </row>
    <row r="44" spans="1:9" x14ac:dyDescent="0.2">
      <c r="A44" s="153"/>
      <c r="B44" s="108"/>
      <c r="C44" s="108"/>
      <c r="D44" s="108"/>
      <c r="E44" s="108"/>
      <c r="F44" s="108"/>
      <c r="G44" s="108"/>
      <c r="H44" s="153"/>
      <c r="I44" s="153"/>
    </row>
    <row r="45" spans="1:9" x14ac:dyDescent="0.2">
      <c r="A45" s="108"/>
      <c r="B45" s="108"/>
      <c r="C45" s="108"/>
      <c r="D45" s="108"/>
      <c r="E45" s="108"/>
      <c r="F45" s="108"/>
      <c r="G45" s="108"/>
      <c r="H45" s="153"/>
      <c r="I45" s="153"/>
    </row>
    <row r="46" spans="1:9" x14ac:dyDescent="0.2">
      <c r="A46" s="108"/>
      <c r="B46" s="108"/>
      <c r="C46" s="108"/>
      <c r="D46" s="108"/>
      <c r="E46" s="108"/>
      <c r="F46" s="108"/>
      <c r="G46" s="108"/>
      <c r="H46" s="153"/>
      <c r="I46" s="153"/>
    </row>
    <row r="47" spans="1:9" hidden="1" x14ac:dyDescent="0.2">
      <c r="A47" s="108"/>
      <c r="B47" s="108"/>
      <c r="C47" s="108"/>
      <c r="D47" s="108"/>
      <c r="E47" s="108"/>
      <c r="F47" s="108"/>
      <c r="G47" s="108"/>
      <c r="H47" s="153"/>
      <c r="I47" s="153"/>
    </row>
    <row r="48" spans="1:9" hidden="1" x14ac:dyDescent="0.2">
      <c r="A48" s="108"/>
      <c r="B48" s="108"/>
      <c r="C48" s="108"/>
      <c r="D48" s="108"/>
      <c r="E48" s="108"/>
      <c r="F48" s="108"/>
      <c r="G48" s="108"/>
      <c r="H48" s="153"/>
      <c r="I48" s="153"/>
    </row>
    <row r="49" spans="1:8" ht="13.5" hidden="1" thickBot="1" x14ac:dyDescent="0.25">
      <c r="A49" s="41" t="s">
        <v>69</v>
      </c>
      <c r="B49" s="85"/>
      <c r="C49" s="85"/>
      <c r="D49" s="85"/>
      <c r="E49" s="85"/>
      <c r="F49" s="85"/>
      <c r="G49" s="85"/>
      <c r="H49" s="154"/>
    </row>
    <row r="50" spans="1:8" ht="13.5" hidden="1" thickBot="1" x14ac:dyDescent="0.25">
      <c r="A50" s="44" t="s">
        <v>52</v>
      </c>
      <c r="B50" s="44" t="str">
        <f>+B7</f>
        <v>promedio 2015</v>
      </c>
      <c r="C50" s="85"/>
      <c r="D50" s="44" t="str">
        <f>+D7</f>
        <v>promedio 2016</v>
      </c>
      <c r="E50" s="85"/>
      <c r="F50" s="44" t="str">
        <f>+F7</f>
        <v>promedio 2017</v>
      </c>
      <c r="G50" s="85"/>
      <c r="H50" s="156" t="str">
        <f>+H7</f>
        <v>promedio ene-agos 2018</v>
      </c>
    </row>
    <row r="51" spans="1:8" ht="13.5" hidden="1" thickBot="1" x14ac:dyDescent="0.25">
      <c r="A51" s="86" t="s">
        <v>70</v>
      </c>
      <c r="B51" s="87">
        <f>+B37-SUM(B10,B10:B12,B14:B19,B21:B24,B26:B27,B29:B30,B32:B33,B35:B36)</f>
        <v>0</v>
      </c>
      <c r="C51" s="88"/>
      <c r="D51" s="87">
        <f>+D37-SUM(D10,D10:D12,D14:D19,D21:D24,D26:D27,D29:D30,D32:D33,D35:D36)</f>
        <v>0</v>
      </c>
      <c r="E51" s="88"/>
      <c r="F51" s="87">
        <f>+F37-SUM(F10,F10:F12,F14:F19,F21:F24,F26:F27,F29:F30,F32:F33,F35:F36)</f>
        <v>0</v>
      </c>
      <c r="G51" s="88"/>
      <c r="H51" s="157">
        <f>+H37-SUM(H10,H10:H12,H14:H19,H21:H24,H26:H27,H29:H30,H32:H33,H35:H36)</f>
        <v>0</v>
      </c>
    </row>
    <row r="52" spans="1:8" hidden="1" x14ac:dyDescent="0.2"/>
  </sheetData>
  <printOptions horizontalCentered="1" verticalCentered="1"/>
  <pageMargins left="0.39370078740157483" right="0.39370078740157483" top="0.23622047244094491" bottom="0.98425196850393704" header="0.19685039370078741" footer="0.51181102362204722"/>
  <pageSetup paperSize="9" scale="88" orientation="landscape" r:id="rId1"/>
  <headerFooter alignWithMargins="0">
    <oddHeader>&amp;R2018 - Año del Centenario de la Reforma Universitaria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view="pageBreakPreview" zoomScale="60" zoomScaleNormal="75" workbookViewId="0">
      <selection activeCell="C15" sqref="C15"/>
    </sheetView>
  </sheetViews>
  <sheetFormatPr baseColWidth="10" defaultRowHeight="12.75" x14ac:dyDescent="0.2"/>
  <cols>
    <col min="1" max="1" width="47.85546875" style="2" customWidth="1"/>
    <col min="2" max="2" width="16.85546875" style="2" bestFit="1" customWidth="1"/>
    <col min="3" max="3" width="8.28515625" style="2" customWidth="1"/>
    <col min="4" max="4" width="16.85546875" style="2" bestFit="1" customWidth="1"/>
    <col min="5" max="5" width="8.28515625" style="2" customWidth="1"/>
    <col min="6" max="6" width="11.42578125" style="2"/>
    <col min="7" max="7" width="17.7109375" style="2" customWidth="1"/>
    <col min="8" max="8" width="19.42578125" style="155" customWidth="1"/>
    <col min="9" max="9" width="13.5703125" style="155" customWidth="1"/>
    <col min="10" max="16384" width="11.42578125" style="2"/>
  </cols>
  <sheetData>
    <row r="1" spans="1:9" x14ac:dyDescent="0.2">
      <c r="A1" s="134" t="s">
        <v>120</v>
      </c>
      <c r="B1" s="135"/>
      <c r="C1" s="135"/>
      <c r="D1" s="135"/>
      <c r="E1" s="135"/>
      <c r="F1" s="135"/>
      <c r="G1" s="135"/>
      <c r="H1" s="135"/>
      <c r="I1" s="135"/>
    </row>
    <row r="2" spans="1:9" x14ac:dyDescent="0.2">
      <c r="A2" s="134" t="s">
        <v>9</v>
      </c>
      <c r="B2" s="135"/>
      <c r="C2" s="135"/>
      <c r="D2" s="135"/>
      <c r="E2" s="135"/>
      <c r="F2" s="135"/>
      <c r="G2" s="135"/>
      <c r="H2" s="135"/>
      <c r="I2" s="135"/>
    </row>
    <row r="3" spans="1:9" x14ac:dyDescent="0.2">
      <c r="A3" s="134" t="s">
        <v>132</v>
      </c>
      <c r="B3" s="136"/>
      <c r="C3" s="136"/>
      <c r="D3" s="136"/>
      <c r="E3" s="136"/>
      <c r="F3" s="136"/>
      <c r="G3" s="136"/>
      <c r="H3" s="135"/>
      <c r="I3" s="135"/>
    </row>
    <row r="4" spans="1:9" s="5" customFormat="1" x14ac:dyDescent="0.2">
      <c r="A4" s="134" t="s">
        <v>99</v>
      </c>
      <c r="B4" s="136"/>
      <c r="C4" s="136"/>
      <c r="D4" s="136"/>
      <c r="E4" s="136"/>
      <c r="F4" s="136"/>
      <c r="G4" s="136"/>
      <c r="H4" s="137"/>
      <c r="I4" s="137"/>
    </row>
    <row r="5" spans="1:9" s="5" customFormat="1" x14ac:dyDescent="0.2">
      <c r="A5" s="134" t="s">
        <v>117</v>
      </c>
      <c r="B5" s="136"/>
      <c r="C5" s="136"/>
      <c r="D5" s="136"/>
      <c r="E5" s="136"/>
      <c r="F5" s="136"/>
      <c r="G5" s="136"/>
      <c r="H5" s="137"/>
      <c r="I5" s="137"/>
    </row>
    <row r="6" spans="1:9" ht="13.5" thickBot="1" x14ac:dyDescent="0.25">
      <c r="A6" s="134" t="s">
        <v>91</v>
      </c>
      <c r="B6" s="135"/>
      <c r="C6" s="135"/>
      <c r="D6" s="135"/>
      <c r="E6" s="135"/>
      <c r="F6" s="135"/>
      <c r="G6" s="135"/>
      <c r="H6" s="135"/>
      <c r="I6" s="135"/>
    </row>
    <row r="7" spans="1:9" ht="13.5" thickBot="1" x14ac:dyDescent="0.25">
      <c r="A7" s="166" t="s">
        <v>10</v>
      </c>
      <c r="B7" s="167" t="s">
        <v>89</v>
      </c>
      <c r="C7" s="168"/>
      <c r="D7" s="167" t="s">
        <v>90</v>
      </c>
      <c r="E7" s="168"/>
      <c r="F7" s="167" t="s">
        <v>105</v>
      </c>
      <c r="G7" s="168"/>
      <c r="H7" s="167" t="s">
        <v>118</v>
      </c>
      <c r="I7" s="168"/>
    </row>
    <row r="8" spans="1:9" s="3" customFormat="1" ht="13.5" thickBot="1" x14ac:dyDescent="0.25">
      <c r="A8" s="169"/>
      <c r="B8" s="170" t="s">
        <v>43</v>
      </c>
      <c r="C8" s="171" t="s">
        <v>11</v>
      </c>
      <c r="D8" s="172" t="s">
        <v>43</v>
      </c>
      <c r="E8" s="171" t="s">
        <v>11</v>
      </c>
      <c r="F8" s="172" t="s">
        <v>43</v>
      </c>
      <c r="G8" s="171" t="s">
        <v>11</v>
      </c>
      <c r="H8" s="172" t="s">
        <v>43</v>
      </c>
      <c r="I8" s="171" t="s">
        <v>11</v>
      </c>
    </row>
    <row r="9" spans="1:9" s="3" customFormat="1" x14ac:dyDescent="0.2">
      <c r="A9" s="91" t="s">
        <v>44</v>
      </c>
      <c r="B9" s="92"/>
      <c r="C9" s="93"/>
      <c r="D9" s="94"/>
      <c r="E9" s="93"/>
      <c r="F9" s="94"/>
      <c r="G9" s="93"/>
      <c r="H9" s="94"/>
      <c r="I9" s="93"/>
    </row>
    <row r="10" spans="1:9" x14ac:dyDescent="0.2">
      <c r="A10" s="95" t="s">
        <v>12</v>
      </c>
      <c r="B10" s="96"/>
      <c r="C10" s="96"/>
      <c r="D10" s="96"/>
      <c r="E10" s="96"/>
      <c r="F10" s="96"/>
      <c r="G10" s="96"/>
      <c r="H10" s="138"/>
      <c r="I10" s="139"/>
    </row>
    <row r="11" spans="1:9" x14ac:dyDescent="0.2">
      <c r="A11" s="97" t="s">
        <v>13</v>
      </c>
      <c r="B11" s="96"/>
      <c r="C11" s="96"/>
      <c r="D11" s="96"/>
      <c r="E11" s="96"/>
      <c r="F11" s="96"/>
      <c r="G11" s="96"/>
      <c r="H11" s="138"/>
      <c r="I11" s="139"/>
    </row>
    <row r="12" spans="1:9" x14ac:dyDescent="0.2">
      <c r="A12" s="97" t="s">
        <v>14</v>
      </c>
      <c r="B12" s="96"/>
      <c r="C12" s="96"/>
      <c r="D12" s="96"/>
      <c r="E12" s="96"/>
      <c r="F12" s="96"/>
      <c r="G12" s="96"/>
      <c r="H12" s="138"/>
      <c r="I12" s="139"/>
    </row>
    <row r="13" spans="1:9" x14ac:dyDescent="0.2">
      <c r="A13" s="95" t="s">
        <v>15</v>
      </c>
      <c r="B13" s="96"/>
      <c r="C13" s="96"/>
      <c r="D13" s="96"/>
      <c r="E13" s="96"/>
      <c r="F13" s="96"/>
      <c r="G13" s="96"/>
      <c r="H13" s="138"/>
      <c r="I13" s="139"/>
    </row>
    <row r="14" spans="1:9" x14ac:dyDescent="0.2">
      <c r="A14" s="97" t="s">
        <v>16</v>
      </c>
      <c r="B14" s="96"/>
      <c r="C14" s="96"/>
      <c r="D14" s="96"/>
      <c r="E14" s="96"/>
      <c r="F14" s="96"/>
      <c r="G14" s="96"/>
      <c r="H14" s="138"/>
      <c r="I14" s="139"/>
    </row>
    <row r="15" spans="1:9" x14ac:dyDescent="0.2">
      <c r="A15" s="97" t="s">
        <v>17</v>
      </c>
      <c r="B15" s="96"/>
      <c r="C15" s="96"/>
      <c r="D15" s="96"/>
      <c r="E15" s="96"/>
      <c r="F15" s="96"/>
      <c r="G15" s="96"/>
      <c r="H15" s="138"/>
      <c r="I15" s="139"/>
    </row>
    <row r="16" spans="1:9" x14ac:dyDescent="0.2">
      <c r="A16" s="97" t="s">
        <v>18</v>
      </c>
      <c r="B16" s="96"/>
      <c r="C16" s="96"/>
      <c r="D16" s="96"/>
      <c r="E16" s="96"/>
      <c r="F16" s="96"/>
      <c r="G16" s="96"/>
      <c r="H16" s="138"/>
      <c r="I16" s="139"/>
    </row>
    <row r="17" spans="1:9" x14ac:dyDescent="0.2">
      <c r="A17" s="97" t="s">
        <v>19</v>
      </c>
      <c r="B17" s="96"/>
      <c r="C17" s="96"/>
      <c r="D17" s="96"/>
      <c r="E17" s="96"/>
      <c r="F17" s="96"/>
      <c r="G17" s="96"/>
      <c r="H17" s="138"/>
      <c r="I17" s="139"/>
    </row>
    <row r="18" spans="1:9" x14ac:dyDescent="0.2">
      <c r="A18" s="97" t="s">
        <v>20</v>
      </c>
      <c r="B18" s="96"/>
      <c r="C18" s="96"/>
      <c r="D18" s="96"/>
      <c r="E18" s="96"/>
      <c r="F18" s="96"/>
      <c r="G18" s="96"/>
      <c r="H18" s="138"/>
      <c r="I18" s="139"/>
    </row>
    <row r="19" spans="1:9" x14ac:dyDescent="0.2">
      <c r="A19" s="97" t="s">
        <v>21</v>
      </c>
      <c r="B19" s="96"/>
      <c r="C19" s="96"/>
      <c r="D19" s="96"/>
      <c r="E19" s="96"/>
      <c r="F19" s="96"/>
      <c r="G19" s="96"/>
      <c r="H19" s="138"/>
      <c r="I19" s="139"/>
    </row>
    <row r="20" spans="1:9" x14ac:dyDescent="0.2">
      <c r="A20" s="95" t="s">
        <v>36</v>
      </c>
      <c r="B20" s="96"/>
      <c r="C20" s="96"/>
      <c r="D20" s="96"/>
      <c r="E20" s="96"/>
      <c r="F20" s="96"/>
      <c r="G20" s="96"/>
      <c r="H20" s="138"/>
      <c r="I20" s="139"/>
    </row>
    <row r="21" spans="1:9" x14ac:dyDescent="0.2">
      <c r="A21" s="97" t="s">
        <v>22</v>
      </c>
      <c r="B21" s="96"/>
      <c r="C21" s="96"/>
      <c r="D21" s="96"/>
      <c r="E21" s="96"/>
      <c r="F21" s="96"/>
      <c r="G21" s="96"/>
      <c r="H21" s="138"/>
      <c r="I21" s="139"/>
    </row>
    <row r="22" spans="1:9" x14ac:dyDescent="0.2">
      <c r="A22" s="97" t="s">
        <v>23</v>
      </c>
      <c r="B22" s="96"/>
      <c r="C22" s="96"/>
      <c r="D22" s="96"/>
      <c r="E22" s="96"/>
      <c r="F22" s="96"/>
      <c r="G22" s="96"/>
      <c r="H22" s="138"/>
      <c r="I22" s="139"/>
    </row>
    <row r="23" spans="1:9" x14ac:dyDescent="0.2">
      <c r="A23" s="97" t="s">
        <v>24</v>
      </c>
      <c r="B23" s="96"/>
      <c r="C23" s="96"/>
      <c r="D23" s="96"/>
      <c r="E23" s="96"/>
      <c r="F23" s="96"/>
      <c r="G23" s="96"/>
      <c r="H23" s="138"/>
      <c r="I23" s="139"/>
    </row>
    <row r="24" spans="1:9" x14ac:dyDescent="0.2">
      <c r="A24" s="95" t="s">
        <v>82</v>
      </c>
      <c r="B24" s="96"/>
      <c r="C24" s="96"/>
      <c r="D24" s="96"/>
      <c r="E24" s="96"/>
      <c r="F24" s="96"/>
      <c r="G24" s="96"/>
      <c r="H24" s="138"/>
      <c r="I24" s="139"/>
    </row>
    <row r="25" spans="1:9" x14ac:dyDescent="0.2">
      <c r="A25" s="98" t="s">
        <v>25</v>
      </c>
      <c r="B25" s="99"/>
      <c r="C25" s="99"/>
      <c r="D25" s="99"/>
      <c r="E25" s="99"/>
      <c r="F25" s="99"/>
      <c r="G25" s="99"/>
      <c r="H25" s="140"/>
      <c r="I25" s="141"/>
    </row>
    <row r="26" spans="1:9" x14ac:dyDescent="0.2">
      <c r="A26" s="100" t="s">
        <v>26</v>
      </c>
      <c r="B26" s="101"/>
      <c r="C26" s="101"/>
      <c r="D26" s="101"/>
      <c r="E26" s="101"/>
      <c r="F26" s="101"/>
      <c r="G26" s="101"/>
      <c r="H26" s="142"/>
      <c r="I26" s="143"/>
    </row>
    <row r="27" spans="1:9" x14ac:dyDescent="0.2">
      <c r="A27" s="102" t="s">
        <v>27</v>
      </c>
      <c r="B27" s="103"/>
      <c r="C27" s="103"/>
      <c r="D27" s="103"/>
      <c r="E27" s="103"/>
      <c r="F27" s="103"/>
      <c r="G27" s="103"/>
      <c r="H27" s="144"/>
      <c r="I27" s="145"/>
    </row>
    <row r="28" spans="1:9" x14ac:dyDescent="0.2">
      <c r="A28" s="98" t="s">
        <v>28</v>
      </c>
      <c r="B28" s="99"/>
      <c r="C28" s="99"/>
      <c r="D28" s="99"/>
      <c r="E28" s="99"/>
      <c r="F28" s="99"/>
      <c r="G28" s="99"/>
      <c r="H28" s="140"/>
      <c r="I28" s="141"/>
    </row>
    <row r="29" spans="1:9" x14ac:dyDescent="0.2">
      <c r="A29" s="100" t="s">
        <v>26</v>
      </c>
      <c r="B29" s="101"/>
      <c r="C29" s="101"/>
      <c r="D29" s="101"/>
      <c r="E29" s="101"/>
      <c r="F29" s="101"/>
      <c r="G29" s="101"/>
      <c r="H29" s="142"/>
      <c r="I29" s="143"/>
    </row>
    <row r="30" spans="1:9" x14ac:dyDescent="0.2">
      <c r="A30" s="102" t="s">
        <v>27</v>
      </c>
      <c r="B30" s="103"/>
      <c r="C30" s="103"/>
      <c r="D30" s="103"/>
      <c r="E30" s="103"/>
      <c r="F30" s="103"/>
      <c r="G30" s="103"/>
      <c r="H30" s="144"/>
      <c r="I30" s="145"/>
    </row>
    <row r="31" spans="1:9" x14ac:dyDescent="0.2">
      <c r="A31" s="158" t="s">
        <v>42</v>
      </c>
      <c r="B31" s="99"/>
      <c r="C31" s="99"/>
      <c r="D31" s="99"/>
      <c r="E31" s="99"/>
      <c r="F31" s="99"/>
      <c r="G31" s="99"/>
      <c r="H31" s="140"/>
      <c r="I31" s="141"/>
    </row>
    <row r="32" spans="1:9" x14ac:dyDescent="0.2">
      <c r="A32" s="159" t="s">
        <v>26</v>
      </c>
      <c r="B32" s="101"/>
      <c r="C32" s="101"/>
      <c r="D32" s="101"/>
      <c r="E32" s="101"/>
      <c r="F32" s="101"/>
      <c r="G32" s="101"/>
      <c r="H32" s="142"/>
      <c r="I32" s="143"/>
    </row>
    <row r="33" spans="1:9" x14ac:dyDescent="0.2">
      <c r="A33" s="160" t="s">
        <v>27</v>
      </c>
      <c r="B33" s="103"/>
      <c r="C33" s="103"/>
      <c r="D33" s="103"/>
      <c r="E33" s="103"/>
      <c r="F33" s="103"/>
      <c r="G33" s="103"/>
      <c r="H33" s="144"/>
      <c r="I33" s="145"/>
    </row>
    <row r="34" spans="1:9" x14ac:dyDescent="0.2">
      <c r="A34" s="158" t="s">
        <v>29</v>
      </c>
      <c r="B34" s="99"/>
      <c r="C34" s="99"/>
      <c r="D34" s="99"/>
      <c r="E34" s="99"/>
      <c r="F34" s="99"/>
      <c r="G34" s="99"/>
      <c r="H34" s="140"/>
      <c r="I34" s="141"/>
    </row>
    <row r="35" spans="1:9" x14ac:dyDescent="0.2">
      <c r="A35" s="159" t="s">
        <v>26</v>
      </c>
      <c r="B35" s="101"/>
      <c r="C35" s="101"/>
      <c r="D35" s="101"/>
      <c r="E35" s="101"/>
      <c r="F35" s="101"/>
      <c r="G35" s="101"/>
      <c r="H35" s="142"/>
      <c r="I35" s="143"/>
    </row>
    <row r="36" spans="1:9" x14ac:dyDescent="0.2">
      <c r="A36" s="160" t="s">
        <v>27</v>
      </c>
      <c r="B36" s="103"/>
      <c r="C36" s="103"/>
      <c r="D36" s="103"/>
      <c r="E36" s="103"/>
      <c r="F36" s="103"/>
      <c r="G36" s="103"/>
      <c r="H36" s="144"/>
      <c r="I36" s="145"/>
    </row>
    <row r="37" spans="1:9" x14ac:dyDescent="0.2">
      <c r="A37" s="161" t="s">
        <v>30</v>
      </c>
      <c r="B37" s="96"/>
      <c r="C37" s="104">
        <v>1</v>
      </c>
      <c r="D37" s="96"/>
      <c r="E37" s="104">
        <v>1</v>
      </c>
      <c r="F37" s="96"/>
      <c r="G37" s="104">
        <v>1</v>
      </c>
      <c r="H37" s="138"/>
      <c r="I37" s="146">
        <v>1</v>
      </c>
    </row>
    <row r="38" spans="1:9" x14ac:dyDescent="0.2">
      <c r="A38" s="161" t="s">
        <v>31</v>
      </c>
      <c r="B38" s="96"/>
      <c r="C38" s="96"/>
      <c r="D38" s="96"/>
      <c r="E38" s="96"/>
      <c r="F38" s="96"/>
      <c r="G38" s="96"/>
      <c r="H38" s="138"/>
      <c r="I38" s="139"/>
    </row>
    <row r="39" spans="1:9" ht="13.5" thickBot="1" x14ac:dyDescent="0.25">
      <c r="A39" s="158" t="s">
        <v>32</v>
      </c>
      <c r="B39" s="99"/>
      <c r="C39" s="99"/>
      <c r="D39" s="99"/>
      <c r="E39" s="99"/>
      <c r="F39" s="99"/>
      <c r="G39" s="99"/>
      <c r="H39" s="140"/>
      <c r="I39" s="141"/>
    </row>
    <row r="40" spans="1:9" x14ac:dyDescent="0.2">
      <c r="A40" s="162" t="s">
        <v>39</v>
      </c>
      <c r="B40" s="105"/>
      <c r="C40" s="105"/>
      <c r="D40" s="105"/>
      <c r="E40" s="105"/>
      <c r="F40" s="105"/>
      <c r="G40" s="105"/>
      <c r="H40" s="147"/>
      <c r="I40" s="148"/>
    </row>
    <row r="41" spans="1:9" x14ac:dyDescent="0.2">
      <c r="A41" s="163" t="s">
        <v>40</v>
      </c>
      <c r="B41" s="106"/>
      <c r="C41" s="106"/>
      <c r="D41" s="106"/>
      <c r="E41" s="106"/>
      <c r="F41" s="106"/>
      <c r="G41" s="106"/>
      <c r="H41" s="149"/>
      <c r="I41" s="150"/>
    </row>
    <row r="42" spans="1:9" ht="13.5" thickBot="1" x14ac:dyDescent="0.25">
      <c r="A42" s="164" t="s">
        <v>41</v>
      </c>
      <c r="B42" s="107"/>
      <c r="C42" s="107"/>
      <c r="D42" s="107"/>
      <c r="E42" s="107"/>
      <c r="F42" s="107"/>
      <c r="G42" s="107"/>
      <c r="H42" s="151"/>
      <c r="I42" s="152"/>
    </row>
    <row r="43" spans="1:9" x14ac:dyDescent="0.2">
      <c r="A43" s="165"/>
      <c r="B43" s="8"/>
      <c r="C43" s="108"/>
      <c r="D43" s="108"/>
      <c r="E43" s="108"/>
      <c r="F43" s="108"/>
      <c r="G43" s="108"/>
      <c r="H43" s="153"/>
      <c r="I43" s="153"/>
    </row>
    <row r="44" spans="1:9" x14ac:dyDescent="0.2">
      <c r="A44" s="153"/>
      <c r="B44" s="108"/>
      <c r="C44" s="108"/>
      <c r="D44" s="108"/>
      <c r="E44" s="108"/>
      <c r="F44" s="108"/>
      <c r="G44" s="108"/>
      <c r="H44" s="153"/>
      <c r="I44" s="153"/>
    </row>
    <row r="45" spans="1:9" x14ac:dyDescent="0.2">
      <c r="A45" s="108"/>
      <c r="B45" s="108"/>
      <c r="C45" s="108"/>
      <c r="D45" s="108"/>
      <c r="E45" s="108"/>
      <c r="F45" s="108"/>
      <c r="G45" s="108"/>
      <c r="H45" s="153"/>
      <c r="I45" s="153"/>
    </row>
    <row r="46" spans="1:9" x14ac:dyDescent="0.2">
      <c r="A46" s="108"/>
      <c r="B46" s="108"/>
      <c r="C46" s="108"/>
      <c r="D46" s="108"/>
      <c r="E46" s="108"/>
      <c r="F46" s="108"/>
      <c r="G46" s="108"/>
      <c r="H46" s="153"/>
      <c r="I46" s="153"/>
    </row>
    <row r="47" spans="1:9" x14ac:dyDescent="0.2">
      <c r="A47" s="108"/>
      <c r="B47" s="108"/>
      <c r="C47" s="108"/>
      <c r="D47" s="108"/>
      <c r="E47" s="108"/>
      <c r="F47" s="108"/>
      <c r="G47" s="108"/>
      <c r="H47" s="153"/>
      <c r="I47" s="153"/>
    </row>
    <row r="48" spans="1:9" hidden="1" x14ac:dyDescent="0.2">
      <c r="A48" s="108"/>
      <c r="B48" s="108"/>
      <c r="C48" s="108"/>
      <c r="D48" s="108"/>
      <c r="E48" s="108"/>
      <c r="F48" s="108"/>
      <c r="G48" s="108"/>
      <c r="H48" s="153"/>
      <c r="I48" s="153"/>
    </row>
    <row r="49" spans="1:8" ht="13.5" hidden="1" thickBot="1" x14ac:dyDescent="0.25">
      <c r="A49" s="41" t="s">
        <v>69</v>
      </c>
      <c r="B49" s="85"/>
      <c r="C49" s="85"/>
      <c r="D49" s="85"/>
      <c r="E49" s="85"/>
      <c r="F49" s="85"/>
      <c r="G49" s="85"/>
      <c r="H49" s="154"/>
    </row>
    <row r="50" spans="1:8" ht="13.5" hidden="1" thickBot="1" x14ac:dyDescent="0.25">
      <c r="A50" s="44" t="s">
        <v>52</v>
      </c>
      <c r="B50" s="44" t="str">
        <f>+B7</f>
        <v>promedio 2015</v>
      </c>
      <c r="C50" s="85"/>
      <c r="D50" s="44" t="str">
        <f>+D7</f>
        <v>promedio 2016</v>
      </c>
      <c r="E50" s="85"/>
      <c r="F50" s="44" t="str">
        <f>+F7</f>
        <v>promedio 2017</v>
      </c>
      <c r="G50" s="85"/>
      <c r="H50" s="156" t="str">
        <f>+H7</f>
        <v>promedio ene-agos 2018</v>
      </c>
    </row>
    <row r="51" spans="1:8" ht="13.5" hidden="1" thickBot="1" x14ac:dyDescent="0.25">
      <c r="A51" s="86" t="s">
        <v>70</v>
      </c>
      <c r="B51" s="87">
        <f>+B37-SUM(B10,B10:B12,B14:B19,B21:B24,B26:B27,B29:B30,B32:B33,B35:B36)</f>
        <v>0</v>
      </c>
      <c r="C51" s="88"/>
      <c r="D51" s="87">
        <f>+D37-SUM(D10,D10:D12,D14:D19,D21:D24,D26:D27,D29:D30,D32:D33,D35:D36)</f>
        <v>0</v>
      </c>
      <c r="E51" s="88"/>
      <c r="F51" s="87">
        <f>+F37-SUM(F10,F10:F12,F14:F19,F21:F24,F26:F27,F29:F30,F32:F33,F35:F36)</f>
        <v>0</v>
      </c>
      <c r="G51" s="88"/>
      <c r="H51" s="157">
        <f>+H37-SUM(H10,H10:H12,H14:H19,H21:H24,H26:H27,H29:H30,H32:H33,H35:H36)</f>
        <v>0</v>
      </c>
    </row>
    <row r="52" spans="1:8" hidden="1" x14ac:dyDescent="0.2"/>
    <row r="53" spans="1:8" hidden="1" x14ac:dyDescent="0.2"/>
  </sheetData>
  <printOptions horizontalCentered="1" verticalCentered="1"/>
  <pageMargins left="0.39370078740157483" right="0.39370078740157483" top="0.23622047244094491" bottom="0.98425196850393704" header="0.19685039370078741" footer="0.51181102362204722"/>
  <pageSetup paperSize="9" scale="88" orientation="landscape" r:id="rId1"/>
  <headerFooter alignWithMargins="0">
    <oddHeader>&amp;R2018 - Año del Centenario de la Reforma Universitaria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view="pageBreakPreview" topLeftCell="A19" zoomScaleNormal="75" zoomScaleSheetLayoutView="100" workbookViewId="0">
      <selection activeCell="C15" sqref="C15"/>
    </sheetView>
  </sheetViews>
  <sheetFormatPr baseColWidth="10" defaultRowHeight="12.75" x14ac:dyDescent="0.2"/>
  <cols>
    <col min="1" max="1" width="38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9" width="13.5703125" style="155" customWidth="1"/>
    <col min="10" max="16384" width="11.42578125" style="2"/>
  </cols>
  <sheetData>
    <row r="1" spans="1:9" x14ac:dyDescent="0.2">
      <c r="A1" s="89" t="s">
        <v>109</v>
      </c>
      <c r="B1" s="90"/>
      <c r="C1" s="90"/>
      <c r="D1" s="90"/>
      <c r="E1" s="90"/>
      <c r="F1" s="90"/>
      <c r="G1" s="90"/>
      <c r="H1" s="135"/>
      <c r="I1" s="135"/>
    </row>
    <row r="2" spans="1:9" x14ac:dyDescent="0.2">
      <c r="A2" s="134" t="s">
        <v>9</v>
      </c>
      <c r="B2" s="135"/>
      <c r="C2" s="135"/>
      <c r="D2" s="135"/>
      <c r="E2" s="135"/>
      <c r="F2" s="135"/>
      <c r="G2" s="135"/>
      <c r="H2" s="135"/>
      <c r="I2" s="135"/>
    </row>
    <row r="3" spans="1:9" x14ac:dyDescent="0.2">
      <c r="A3" s="134" t="str">
        <f>'3.1.-costos Mec &lt;=20lts'!A3</f>
        <v>de un Microondas mecánico con capacidad inferior o igual a 20 litros</v>
      </c>
      <c r="B3" s="136"/>
      <c r="C3" s="136"/>
      <c r="D3" s="136"/>
      <c r="E3" s="136"/>
      <c r="F3" s="136"/>
      <c r="G3" s="136"/>
      <c r="H3" s="135"/>
      <c r="I3" s="135"/>
    </row>
    <row r="4" spans="1:9" s="5" customFormat="1" x14ac:dyDescent="0.2">
      <c r="A4" s="134" t="s">
        <v>101</v>
      </c>
      <c r="B4" s="136"/>
      <c r="C4" s="136"/>
      <c r="D4" s="136"/>
      <c r="E4" s="136"/>
      <c r="F4" s="136"/>
      <c r="G4" s="136"/>
      <c r="H4" s="137"/>
      <c r="I4" s="137"/>
    </row>
    <row r="5" spans="1:9" s="5" customFormat="1" x14ac:dyDescent="0.2">
      <c r="A5" s="134" t="s">
        <v>123</v>
      </c>
      <c r="B5" s="136"/>
      <c r="C5" s="136"/>
      <c r="D5" s="136"/>
      <c r="E5" s="136"/>
      <c r="F5" s="136"/>
      <c r="G5" s="136"/>
      <c r="H5" s="137"/>
      <c r="I5" s="137"/>
    </row>
    <row r="6" spans="1:9" ht="13.5" thickBot="1" x14ac:dyDescent="0.25">
      <c r="A6" s="89" t="s">
        <v>85</v>
      </c>
      <c r="B6" s="90"/>
      <c r="C6" s="90"/>
      <c r="D6" s="90"/>
      <c r="E6" s="90"/>
      <c r="F6" s="90"/>
      <c r="G6" s="90"/>
      <c r="H6" s="135"/>
      <c r="I6" s="135"/>
    </row>
    <row r="7" spans="1:9" ht="13.5" thickBot="1" x14ac:dyDescent="0.25">
      <c r="A7" s="166" t="s">
        <v>10</v>
      </c>
      <c r="B7" s="167" t="str">
        <f>'3.3-costos Digital &gt;20lts &lt;=37l'!B7</f>
        <v>promedio 2015</v>
      </c>
      <c r="C7" s="168"/>
      <c r="D7" s="167" t="str">
        <f>'3.3-costos Digital &gt;20lts &lt;=37l'!D7</f>
        <v>promedio 2016</v>
      </c>
      <c r="E7" s="168"/>
      <c r="F7" s="167" t="str">
        <f>'3.3-costos Digital &gt;20lts &lt;=37l'!F7</f>
        <v>promedio 2017</v>
      </c>
      <c r="G7" s="168"/>
      <c r="H7" s="167" t="str">
        <f>'3.3-costos Digital &gt;20lts &lt;=37l'!H7</f>
        <v>promedio ene-agos 2018</v>
      </c>
      <c r="I7" s="168"/>
    </row>
    <row r="8" spans="1:9" s="3" customFormat="1" ht="13.5" thickBot="1" x14ac:dyDescent="0.25">
      <c r="A8" s="169"/>
      <c r="B8" s="170" t="s">
        <v>43</v>
      </c>
      <c r="C8" s="171" t="s">
        <v>11</v>
      </c>
      <c r="D8" s="172" t="s">
        <v>43</v>
      </c>
      <c r="E8" s="171" t="s">
        <v>11</v>
      </c>
      <c r="F8" s="172" t="s">
        <v>43</v>
      </c>
      <c r="G8" s="171" t="s">
        <v>11</v>
      </c>
      <c r="H8" s="172" t="s">
        <v>43</v>
      </c>
      <c r="I8" s="171" t="s">
        <v>11</v>
      </c>
    </row>
    <row r="9" spans="1:9" s="3" customFormat="1" x14ac:dyDescent="0.2">
      <c r="A9" s="91" t="s">
        <v>44</v>
      </c>
      <c r="B9" s="92"/>
      <c r="C9" s="93"/>
      <c r="D9" s="94"/>
      <c r="E9" s="93"/>
      <c r="F9" s="94"/>
      <c r="G9" s="93"/>
      <c r="H9" s="94"/>
      <c r="I9" s="93"/>
    </row>
    <row r="10" spans="1:9" x14ac:dyDescent="0.2">
      <c r="A10" s="95" t="s">
        <v>12</v>
      </c>
      <c r="B10" s="96"/>
      <c r="C10" s="96"/>
      <c r="D10" s="96"/>
      <c r="E10" s="96"/>
      <c r="F10" s="96"/>
      <c r="G10" s="96"/>
      <c r="H10" s="138"/>
      <c r="I10" s="139"/>
    </row>
    <row r="11" spans="1:9" x14ac:dyDescent="0.2">
      <c r="A11" s="97" t="s">
        <v>13</v>
      </c>
      <c r="B11" s="96"/>
      <c r="C11" s="96"/>
      <c r="D11" s="96"/>
      <c r="E11" s="96"/>
      <c r="F11" s="96"/>
      <c r="G11" s="96"/>
      <c r="H11" s="138"/>
      <c r="I11" s="139"/>
    </row>
    <row r="12" spans="1:9" x14ac:dyDescent="0.2">
      <c r="A12" s="97" t="s">
        <v>14</v>
      </c>
      <c r="B12" s="96"/>
      <c r="C12" s="96"/>
      <c r="D12" s="96"/>
      <c r="E12" s="96"/>
      <c r="F12" s="96"/>
      <c r="G12" s="96"/>
      <c r="H12" s="138"/>
      <c r="I12" s="139"/>
    </row>
    <row r="13" spans="1:9" x14ac:dyDescent="0.2">
      <c r="A13" s="95" t="s">
        <v>15</v>
      </c>
      <c r="B13" s="96"/>
      <c r="C13" s="96"/>
      <c r="D13" s="96"/>
      <c r="E13" s="96"/>
      <c r="F13" s="96"/>
      <c r="G13" s="96"/>
      <c r="H13" s="138"/>
      <c r="I13" s="139"/>
    </row>
    <row r="14" spans="1:9" x14ac:dyDescent="0.2">
      <c r="A14" s="97" t="s">
        <v>16</v>
      </c>
      <c r="B14" s="96"/>
      <c r="C14" s="96"/>
      <c r="D14" s="96"/>
      <c r="E14" s="96"/>
      <c r="F14" s="96"/>
      <c r="G14" s="96"/>
      <c r="H14" s="138"/>
      <c r="I14" s="139"/>
    </row>
    <row r="15" spans="1:9" x14ac:dyDescent="0.2">
      <c r="A15" s="97" t="s">
        <v>17</v>
      </c>
      <c r="B15" s="96"/>
      <c r="C15" s="96"/>
      <c r="D15" s="96"/>
      <c r="E15" s="96"/>
      <c r="F15" s="96"/>
      <c r="G15" s="96"/>
      <c r="H15" s="138"/>
      <c r="I15" s="139"/>
    </row>
    <row r="16" spans="1:9" x14ac:dyDescent="0.2">
      <c r="A16" s="97" t="s">
        <v>18</v>
      </c>
      <c r="B16" s="96"/>
      <c r="C16" s="96"/>
      <c r="D16" s="96"/>
      <c r="E16" s="96"/>
      <c r="F16" s="96"/>
      <c r="G16" s="96"/>
      <c r="H16" s="138"/>
      <c r="I16" s="139"/>
    </row>
    <row r="17" spans="1:9" x14ac:dyDescent="0.2">
      <c r="A17" s="97" t="s">
        <v>19</v>
      </c>
      <c r="B17" s="96"/>
      <c r="C17" s="96"/>
      <c r="D17" s="96"/>
      <c r="E17" s="96"/>
      <c r="F17" s="96"/>
      <c r="G17" s="96"/>
      <c r="H17" s="138"/>
      <c r="I17" s="139"/>
    </row>
    <row r="18" spans="1:9" x14ac:dyDescent="0.2">
      <c r="A18" s="97" t="s">
        <v>20</v>
      </c>
      <c r="B18" s="96"/>
      <c r="C18" s="96"/>
      <c r="D18" s="96"/>
      <c r="E18" s="96"/>
      <c r="F18" s="96"/>
      <c r="G18" s="96"/>
      <c r="H18" s="138"/>
      <c r="I18" s="139"/>
    </row>
    <row r="19" spans="1:9" x14ac:dyDescent="0.2">
      <c r="A19" s="97" t="s">
        <v>21</v>
      </c>
      <c r="B19" s="96"/>
      <c r="C19" s="96"/>
      <c r="D19" s="96"/>
      <c r="E19" s="96"/>
      <c r="F19" s="96"/>
      <c r="G19" s="96"/>
      <c r="H19" s="138"/>
      <c r="I19" s="139"/>
    </row>
    <row r="20" spans="1:9" x14ac:dyDescent="0.2">
      <c r="A20" s="95" t="s">
        <v>36</v>
      </c>
      <c r="B20" s="96"/>
      <c r="C20" s="96"/>
      <c r="D20" s="96"/>
      <c r="E20" s="96"/>
      <c r="F20" s="96"/>
      <c r="G20" s="96"/>
      <c r="H20" s="138"/>
      <c r="I20" s="139"/>
    </row>
    <row r="21" spans="1:9" x14ac:dyDescent="0.2">
      <c r="A21" s="97" t="s">
        <v>22</v>
      </c>
      <c r="B21" s="96"/>
      <c r="C21" s="96"/>
      <c r="D21" s="96"/>
      <c r="E21" s="96"/>
      <c r="F21" s="96"/>
      <c r="G21" s="96"/>
      <c r="H21" s="138"/>
      <c r="I21" s="139"/>
    </row>
    <row r="22" spans="1:9" x14ac:dyDescent="0.2">
      <c r="A22" s="97" t="s">
        <v>23</v>
      </c>
      <c r="B22" s="96"/>
      <c r="C22" s="96"/>
      <c r="D22" s="96"/>
      <c r="E22" s="96"/>
      <c r="F22" s="96"/>
      <c r="G22" s="96"/>
      <c r="H22" s="138"/>
      <c r="I22" s="139"/>
    </row>
    <row r="23" spans="1:9" x14ac:dyDescent="0.2">
      <c r="A23" s="97" t="s">
        <v>24</v>
      </c>
      <c r="B23" s="96"/>
      <c r="C23" s="96"/>
      <c r="D23" s="96"/>
      <c r="E23" s="96"/>
      <c r="F23" s="96"/>
      <c r="G23" s="96"/>
      <c r="H23" s="138"/>
      <c r="I23" s="139"/>
    </row>
    <row r="24" spans="1:9" x14ac:dyDescent="0.2">
      <c r="A24" s="95" t="s">
        <v>82</v>
      </c>
      <c r="B24" s="96"/>
      <c r="C24" s="96"/>
      <c r="D24" s="96"/>
      <c r="E24" s="96"/>
      <c r="F24" s="96"/>
      <c r="G24" s="96"/>
      <c r="H24" s="138"/>
      <c r="I24" s="139"/>
    </row>
    <row r="25" spans="1:9" x14ac:dyDescent="0.2">
      <c r="A25" s="98" t="s">
        <v>25</v>
      </c>
      <c r="B25" s="99"/>
      <c r="C25" s="99"/>
      <c r="D25" s="99"/>
      <c r="E25" s="99"/>
      <c r="F25" s="99"/>
      <c r="G25" s="99"/>
      <c r="H25" s="140"/>
      <c r="I25" s="141"/>
    </row>
    <row r="26" spans="1:9" x14ac:dyDescent="0.2">
      <c r="A26" s="100" t="s">
        <v>26</v>
      </c>
      <c r="B26" s="101"/>
      <c r="C26" s="101"/>
      <c r="D26" s="101"/>
      <c r="E26" s="101"/>
      <c r="F26" s="101"/>
      <c r="G26" s="101"/>
      <c r="H26" s="142"/>
      <c r="I26" s="143"/>
    </row>
    <row r="27" spans="1:9" x14ac:dyDescent="0.2">
      <c r="A27" s="102" t="s">
        <v>27</v>
      </c>
      <c r="B27" s="103"/>
      <c r="C27" s="103"/>
      <c r="D27" s="103"/>
      <c r="E27" s="103"/>
      <c r="F27" s="103"/>
      <c r="G27" s="103"/>
      <c r="H27" s="144"/>
      <c r="I27" s="145"/>
    </row>
    <row r="28" spans="1:9" x14ac:dyDescent="0.2">
      <c r="A28" s="98" t="s">
        <v>28</v>
      </c>
      <c r="B28" s="99"/>
      <c r="C28" s="99"/>
      <c r="D28" s="99"/>
      <c r="E28" s="99"/>
      <c r="F28" s="99"/>
      <c r="G28" s="99"/>
      <c r="H28" s="140"/>
      <c r="I28" s="141"/>
    </row>
    <row r="29" spans="1:9" x14ac:dyDescent="0.2">
      <c r="A29" s="100" t="s">
        <v>26</v>
      </c>
      <c r="B29" s="101"/>
      <c r="C29" s="101"/>
      <c r="D29" s="101"/>
      <c r="E29" s="101"/>
      <c r="F29" s="101"/>
      <c r="G29" s="101"/>
      <c r="H29" s="142"/>
      <c r="I29" s="143"/>
    </row>
    <row r="30" spans="1:9" x14ac:dyDescent="0.2">
      <c r="A30" s="102" t="s">
        <v>27</v>
      </c>
      <c r="B30" s="103"/>
      <c r="C30" s="103"/>
      <c r="D30" s="103"/>
      <c r="E30" s="103"/>
      <c r="F30" s="103"/>
      <c r="G30" s="103"/>
      <c r="H30" s="144"/>
      <c r="I30" s="145"/>
    </row>
    <row r="31" spans="1:9" x14ac:dyDescent="0.2">
      <c r="A31" s="98" t="s">
        <v>42</v>
      </c>
      <c r="B31" s="99"/>
      <c r="C31" s="99"/>
      <c r="D31" s="99"/>
      <c r="E31" s="99"/>
      <c r="F31" s="99"/>
      <c r="G31" s="99"/>
      <c r="H31" s="140"/>
      <c r="I31" s="141"/>
    </row>
    <row r="32" spans="1:9" x14ac:dyDescent="0.2">
      <c r="A32" s="100" t="s">
        <v>26</v>
      </c>
      <c r="B32" s="101"/>
      <c r="C32" s="101"/>
      <c r="D32" s="101"/>
      <c r="E32" s="101"/>
      <c r="F32" s="101"/>
      <c r="G32" s="101"/>
      <c r="H32" s="142"/>
      <c r="I32" s="143"/>
    </row>
    <row r="33" spans="1:9" x14ac:dyDescent="0.2">
      <c r="A33" s="102" t="s">
        <v>27</v>
      </c>
      <c r="B33" s="103"/>
      <c r="C33" s="103"/>
      <c r="D33" s="103"/>
      <c r="E33" s="103"/>
      <c r="F33" s="103"/>
      <c r="G33" s="103"/>
      <c r="H33" s="144"/>
      <c r="I33" s="145"/>
    </row>
    <row r="34" spans="1:9" x14ac:dyDescent="0.2">
      <c r="A34" s="98" t="s">
        <v>29</v>
      </c>
      <c r="B34" s="99"/>
      <c r="C34" s="99"/>
      <c r="D34" s="99"/>
      <c r="E34" s="99"/>
      <c r="F34" s="99"/>
      <c r="G34" s="99"/>
      <c r="H34" s="140"/>
      <c r="I34" s="141"/>
    </row>
    <row r="35" spans="1:9" x14ac:dyDescent="0.2">
      <c r="A35" s="100" t="s">
        <v>26</v>
      </c>
      <c r="B35" s="101"/>
      <c r="C35" s="101"/>
      <c r="D35" s="101"/>
      <c r="E35" s="101"/>
      <c r="F35" s="101"/>
      <c r="G35" s="101"/>
      <c r="H35" s="142"/>
      <c r="I35" s="143"/>
    </row>
    <row r="36" spans="1:9" x14ac:dyDescent="0.2">
      <c r="A36" s="102" t="s">
        <v>27</v>
      </c>
      <c r="B36" s="103"/>
      <c r="C36" s="103"/>
      <c r="D36" s="103"/>
      <c r="E36" s="103"/>
      <c r="F36" s="103"/>
      <c r="G36" s="103"/>
      <c r="H36" s="144"/>
      <c r="I36" s="145"/>
    </row>
    <row r="37" spans="1:9" x14ac:dyDescent="0.2">
      <c r="A37" s="95" t="s">
        <v>30</v>
      </c>
      <c r="B37" s="96"/>
      <c r="C37" s="104">
        <v>1</v>
      </c>
      <c r="D37" s="96"/>
      <c r="E37" s="104">
        <v>1</v>
      </c>
      <c r="F37" s="96"/>
      <c r="G37" s="104">
        <v>1</v>
      </c>
      <c r="H37" s="138"/>
      <c r="I37" s="146">
        <v>1</v>
      </c>
    </row>
    <row r="38" spans="1:9" x14ac:dyDescent="0.2">
      <c r="A38" s="161" t="s">
        <v>31</v>
      </c>
      <c r="B38" s="96"/>
      <c r="C38" s="96"/>
      <c r="D38" s="96"/>
      <c r="E38" s="96"/>
      <c r="F38" s="96"/>
      <c r="G38" s="96"/>
      <c r="H38" s="138"/>
      <c r="I38" s="139"/>
    </row>
    <row r="39" spans="1:9" ht="13.5" thickBot="1" x14ac:dyDescent="0.25">
      <c r="A39" s="158" t="s">
        <v>32</v>
      </c>
      <c r="B39" s="99"/>
      <c r="C39" s="99"/>
      <c r="D39" s="99"/>
      <c r="E39" s="99"/>
      <c r="F39" s="99"/>
      <c r="G39" s="99"/>
      <c r="H39" s="140"/>
      <c r="I39" s="141"/>
    </row>
    <row r="40" spans="1:9" x14ac:dyDescent="0.2">
      <c r="A40" s="162" t="s">
        <v>39</v>
      </c>
      <c r="B40" s="105"/>
      <c r="C40" s="105"/>
      <c r="D40" s="105"/>
      <c r="E40" s="105"/>
      <c r="F40" s="105"/>
      <c r="G40" s="105"/>
      <c r="H40" s="147"/>
      <c r="I40" s="148"/>
    </row>
    <row r="41" spans="1:9" x14ac:dyDescent="0.2">
      <c r="A41" s="163" t="s">
        <v>40</v>
      </c>
      <c r="B41" s="106"/>
      <c r="C41" s="106"/>
      <c r="D41" s="106"/>
      <c r="E41" s="106"/>
      <c r="F41" s="106"/>
      <c r="G41" s="106"/>
      <c r="H41" s="149"/>
      <c r="I41" s="150"/>
    </row>
    <row r="42" spans="1:9" ht="13.5" thickBot="1" x14ac:dyDescent="0.25">
      <c r="A42" s="164" t="s">
        <v>41</v>
      </c>
      <c r="B42" s="107"/>
      <c r="C42" s="107"/>
      <c r="D42" s="107"/>
      <c r="E42" s="107"/>
      <c r="F42" s="107"/>
      <c r="G42" s="107"/>
      <c r="H42" s="151"/>
      <c r="I42" s="152"/>
    </row>
    <row r="43" spans="1:9" x14ac:dyDescent="0.2">
      <c r="A43" s="165"/>
      <c r="B43" s="8"/>
      <c r="C43" s="108"/>
      <c r="D43" s="108"/>
      <c r="E43" s="108"/>
      <c r="F43" s="108"/>
      <c r="G43" s="108"/>
      <c r="H43" s="153"/>
      <c r="I43" s="153"/>
    </row>
    <row r="44" spans="1:9" x14ac:dyDescent="0.2">
      <c r="A44" s="108"/>
      <c r="B44" s="108"/>
      <c r="C44" s="108"/>
      <c r="D44" s="108"/>
      <c r="E44" s="108"/>
      <c r="F44" s="108"/>
      <c r="G44" s="108"/>
      <c r="H44" s="153"/>
      <c r="I44" s="153"/>
    </row>
    <row r="45" spans="1:9" x14ac:dyDescent="0.2">
      <c r="A45" s="108"/>
      <c r="B45" s="108"/>
      <c r="C45" s="108"/>
      <c r="D45" s="108"/>
      <c r="E45" s="108"/>
      <c r="F45" s="108"/>
      <c r="G45" s="108"/>
      <c r="H45" s="153"/>
      <c r="I45" s="153"/>
    </row>
    <row r="46" spans="1:9" x14ac:dyDescent="0.2">
      <c r="A46" s="108"/>
      <c r="B46" s="108"/>
      <c r="C46" s="108"/>
      <c r="D46" s="108"/>
      <c r="E46" s="108"/>
      <c r="F46" s="108"/>
      <c r="G46" s="108"/>
      <c r="H46" s="153"/>
      <c r="I46" s="153"/>
    </row>
    <row r="47" spans="1:9" x14ac:dyDescent="0.2">
      <c r="A47" s="108"/>
      <c r="B47" s="108"/>
      <c r="C47" s="108"/>
      <c r="D47" s="108"/>
      <c r="E47" s="108"/>
      <c r="F47" s="108"/>
      <c r="G47" s="108"/>
      <c r="H47" s="153"/>
      <c r="I47" s="153"/>
    </row>
    <row r="48" spans="1:9" hidden="1" x14ac:dyDescent="0.2">
      <c r="A48" s="108"/>
      <c r="B48" s="108"/>
      <c r="C48" s="108"/>
      <c r="D48" s="108"/>
      <c r="E48" s="108"/>
      <c r="F48" s="108"/>
      <c r="G48" s="108"/>
      <c r="H48" s="153"/>
      <c r="I48" s="153"/>
    </row>
    <row r="49" spans="1:8" ht="13.5" hidden="1" thickBot="1" x14ac:dyDescent="0.25">
      <c r="A49" s="41" t="s">
        <v>69</v>
      </c>
      <c r="B49" s="85"/>
      <c r="C49" s="85"/>
      <c r="D49" s="85"/>
      <c r="E49" s="85"/>
      <c r="F49" s="85"/>
      <c r="G49" s="85"/>
      <c r="H49" s="154"/>
    </row>
    <row r="50" spans="1:8" ht="13.5" hidden="1" thickBot="1" x14ac:dyDescent="0.25">
      <c r="A50" s="44" t="s">
        <v>52</v>
      </c>
      <c r="B50" s="44" t="str">
        <f>+B7</f>
        <v>promedio 2015</v>
      </c>
      <c r="C50" s="85"/>
      <c r="D50" s="44" t="str">
        <f>+D7</f>
        <v>promedio 2016</v>
      </c>
      <c r="E50" s="85"/>
      <c r="F50" s="44" t="str">
        <f>+F7</f>
        <v>promedio 2017</v>
      </c>
      <c r="G50" s="85"/>
      <c r="H50" s="156" t="str">
        <f>+H7</f>
        <v>promedio ene-agos 2018</v>
      </c>
    </row>
    <row r="51" spans="1:8" ht="13.5" hidden="1" thickBot="1" x14ac:dyDescent="0.25">
      <c r="A51" s="86" t="s">
        <v>70</v>
      </c>
      <c r="B51" s="87">
        <f>+B37-SUM(B10,B10:B12,B14:B19,B21:B24,B26:B27,B29:B30,B32:B33,B35:B36)</f>
        <v>0</v>
      </c>
      <c r="C51" s="88"/>
      <c r="D51" s="87">
        <f>+D37-SUM(D10,D10:D12,D14:D19,D21:D24,D26:D27,D29:D30,D32:D33,D35:D36)</f>
        <v>0</v>
      </c>
      <c r="E51" s="88"/>
      <c r="F51" s="87">
        <f>+F37-SUM(F10,F10:F12,F14:F19,F21:F24,F26:F27,F29:F30,F32:F33,F35:F36)</f>
        <v>0</v>
      </c>
      <c r="G51" s="88"/>
      <c r="H51" s="157">
        <f>+H37-SUM(H10,H10:H12,H14:H19,H21:H24,H26:H27,H29:H30,H32:H33,H35:H36)</f>
        <v>0</v>
      </c>
    </row>
    <row r="52" spans="1:8" hidden="1" x14ac:dyDescent="0.2"/>
  </sheetData>
  <phoneticPr fontId="0" type="noConversion"/>
  <printOptions horizontalCentered="1" verticalCentered="1"/>
  <pageMargins left="0.39370078740157483" right="0.39370078740157483" top="0.23622047244094491" bottom="0.98425196850393704" header="0.19685039370078741" footer="0.51181102362204722"/>
  <pageSetup paperSize="9" scale="96" orientation="landscape" r:id="rId1"/>
  <headerFooter alignWithMargins="0">
    <oddHeader>&amp;R2018 - Año del Centenario de la Reforma Universitaria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view="pageBreakPreview" zoomScaleNormal="75" zoomScaleSheetLayoutView="100" workbookViewId="0">
      <selection activeCell="C15" sqref="C15"/>
    </sheetView>
  </sheetViews>
  <sheetFormatPr baseColWidth="10" defaultRowHeight="12.75" x14ac:dyDescent="0.2"/>
  <cols>
    <col min="1" max="1" width="38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9" width="13.5703125" style="155" customWidth="1"/>
    <col min="10" max="16384" width="11.42578125" style="2"/>
  </cols>
  <sheetData>
    <row r="1" spans="1:9" x14ac:dyDescent="0.2">
      <c r="A1" s="89" t="s">
        <v>110</v>
      </c>
      <c r="B1" s="90"/>
      <c r="C1" s="90"/>
      <c r="D1" s="90"/>
      <c r="E1" s="90"/>
      <c r="F1" s="90"/>
      <c r="G1" s="90"/>
      <c r="H1" s="135"/>
      <c r="I1" s="135"/>
    </row>
    <row r="2" spans="1:9" x14ac:dyDescent="0.2">
      <c r="A2" s="134" t="s">
        <v>9</v>
      </c>
      <c r="B2" s="135"/>
      <c r="C2" s="135"/>
      <c r="D2" s="135"/>
      <c r="E2" s="135"/>
      <c r="F2" s="135"/>
      <c r="G2" s="135"/>
      <c r="H2" s="135"/>
      <c r="I2" s="135"/>
    </row>
    <row r="3" spans="1:9" x14ac:dyDescent="0.2">
      <c r="A3" s="134" t="str">
        <f>'3.2.-costos Digital &lt;=20lts'!A3</f>
        <v>de un Microondas digital con capacidad inferior o igual a 20 litros</v>
      </c>
      <c r="B3" s="136"/>
      <c r="C3" s="136"/>
      <c r="D3" s="136"/>
      <c r="E3" s="136"/>
      <c r="F3" s="136"/>
      <c r="G3" s="136"/>
      <c r="H3" s="135"/>
      <c r="I3" s="135"/>
    </row>
    <row r="4" spans="1:9" s="5" customFormat="1" x14ac:dyDescent="0.2">
      <c r="A4" s="134" t="s">
        <v>101</v>
      </c>
      <c r="B4" s="136"/>
      <c r="C4" s="136"/>
      <c r="D4" s="136"/>
      <c r="E4" s="136"/>
      <c r="F4" s="136"/>
      <c r="G4" s="136"/>
      <c r="H4" s="137"/>
      <c r="I4" s="137"/>
    </row>
    <row r="5" spans="1:9" s="5" customFormat="1" x14ac:dyDescent="0.2">
      <c r="A5" s="134" t="s">
        <v>123</v>
      </c>
      <c r="B5" s="136"/>
      <c r="C5" s="136"/>
      <c r="D5" s="136"/>
      <c r="E5" s="136"/>
      <c r="F5" s="136"/>
      <c r="G5" s="136"/>
      <c r="H5" s="137"/>
      <c r="I5" s="137"/>
    </row>
    <row r="6" spans="1:9" ht="13.5" thickBot="1" x14ac:dyDescent="0.25">
      <c r="A6" s="89" t="s">
        <v>85</v>
      </c>
      <c r="B6" s="90"/>
      <c r="C6" s="90"/>
      <c r="D6" s="90"/>
      <c r="E6" s="90"/>
      <c r="F6" s="90"/>
      <c r="G6" s="90"/>
      <c r="H6" s="135"/>
      <c r="I6" s="135"/>
    </row>
    <row r="7" spans="1:9" ht="13.5" thickBot="1" x14ac:dyDescent="0.25">
      <c r="A7" s="166" t="s">
        <v>10</v>
      </c>
      <c r="B7" s="167" t="str">
        <f>'3.3-costos Digital &gt;20lts &lt;=37l'!B7</f>
        <v>promedio 2015</v>
      </c>
      <c r="C7" s="168"/>
      <c r="D7" s="167" t="str">
        <f>'3.3-costos Digital &gt;20lts &lt;=37l'!D7</f>
        <v>promedio 2016</v>
      </c>
      <c r="E7" s="168"/>
      <c r="F7" s="167" t="str">
        <f>'3.3-costos Digital &gt;20lts &lt;=37l'!F7</f>
        <v>promedio 2017</v>
      </c>
      <c r="G7" s="168"/>
      <c r="H7" s="167" t="str">
        <f>'3.3-costos Digital &gt;20lts &lt;=37l'!H7</f>
        <v>promedio ene-agos 2018</v>
      </c>
      <c r="I7" s="168"/>
    </row>
    <row r="8" spans="1:9" s="3" customFormat="1" ht="13.5" thickBot="1" x14ac:dyDescent="0.25">
      <c r="A8" s="169"/>
      <c r="B8" s="170" t="s">
        <v>43</v>
      </c>
      <c r="C8" s="171" t="s">
        <v>11</v>
      </c>
      <c r="D8" s="172" t="s">
        <v>43</v>
      </c>
      <c r="E8" s="171" t="s">
        <v>11</v>
      </c>
      <c r="F8" s="172" t="s">
        <v>43</v>
      </c>
      <c r="G8" s="171" t="s">
        <v>11</v>
      </c>
      <c r="H8" s="172" t="s">
        <v>43</v>
      </c>
      <c r="I8" s="171" t="s">
        <v>11</v>
      </c>
    </row>
    <row r="9" spans="1:9" s="3" customFormat="1" x14ac:dyDescent="0.2">
      <c r="A9" s="91" t="s">
        <v>44</v>
      </c>
      <c r="B9" s="92"/>
      <c r="C9" s="93"/>
      <c r="D9" s="94"/>
      <c r="E9" s="93"/>
      <c r="F9" s="94"/>
      <c r="G9" s="93"/>
      <c r="H9" s="94"/>
      <c r="I9" s="93"/>
    </row>
    <row r="10" spans="1:9" x14ac:dyDescent="0.2">
      <c r="A10" s="95" t="s">
        <v>12</v>
      </c>
      <c r="B10" s="96"/>
      <c r="C10" s="96"/>
      <c r="D10" s="96"/>
      <c r="E10" s="96"/>
      <c r="F10" s="96"/>
      <c r="G10" s="96"/>
      <c r="H10" s="138"/>
      <c r="I10" s="139"/>
    </row>
    <row r="11" spans="1:9" x14ac:dyDescent="0.2">
      <c r="A11" s="97" t="s">
        <v>13</v>
      </c>
      <c r="B11" s="96"/>
      <c r="C11" s="96"/>
      <c r="D11" s="96"/>
      <c r="E11" s="96"/>
      <c r="F11" s="96"/>
      <c r="G11" s="96"/>
      <c r="H11" s="138"/>
      <c r="I11" s="139"/>
    </row>
    <row r="12" spans="1:9" x14ac:dyDescent="0.2">
      <c r="A12" s="97" t="s">
        <v>14</v>
      </c>
      <c r="B12" s="96"/>
      <c r="C12" s="96"/>
      <c r="D12" s="96"/>
      <c r="E12" s="96"/>
      <c r="F12" s="96"/>
      <c r="G12" s="96"/>
      <c r="H12" s="138"/>
      <c r="I12" s="139"/>
    </row>
    <row r="13" spans="1:9" x14ac:dyDescent="0.2">
      <c r="A13" s="95" t="s">
        <v>15</v>
      </c>
      <c r="B13" s="96"/>
      <c r="C13" s="96"/>
      <c r="D13" s="96"/>
      <c r="E13" s="96"/>
      <c r="F13" s="96"/>
      <c r="G13" s="96"/>
      <c r="H13" s="138"/>
      <c r="I13" s="139"/>
    </row>
    <row r="14" spans="1:9" x14ac:dyDescent="0.2">
      <c r="A14" s="97" t="s">
        <v>16</v>
      </c>
      <c r="B14" s="96"/>
      <c r="C14" s="96"/>
      <c r="D14" s="96"/>
      <c r="E14" s="96"/>
      <c r="F14" s="96"/>
      <c r="G14" s="96"/>
      <c r="H14" s="138"/>
      <c r="I14" s="139"/>
    </row>
    <row r="15" spans="1:9" x14ac:dyDescent="0.2">
      <c r="A15" s="97" t="s">
        <v>17</v>
      </c>
      <c r="B15" s="96"/>
      <c r="C15" s="96"/>
      <c r="D15" s="96"/>
      <c r="E15" s="96"/>
      <c r="F15" s="96"/>
      <c r="G15" s="96"/>
      <c r="H15" s="138"/>
      <c r="I15" s="139"/>
    </row>
    <row r="16" spans="1:9" x14ac:dyDescent="0.2">
      <c r="A16" s="97" t="s">
        <v>18</v>
      </c>
      <c r="B16" s="96"/>
      <c r="C16" s="96"/>
      <c r="D16" s="96"/>
      <c r="E16" s="96"/>
      <c r="F16" s="96"/>
      <c r="G16" s="96"/>
      <c r="H16" s="138"/>
      <c r="I16" s="139"/>
    </row>
    <row r="17" spans="1:9" x14ac:dyDescent="0.2">
      <c r="A17" s="97" t="s">
        <v>19</v>
      </c>
      <c r="B17" s="96"/>
      <c r="C17" s="96"/>
      <c r="D17" s="96"/>
      <c r="E17" s="96"/>
      <c r="F17" s="96"/>
      <c r="G17" s="96"/>
      <c r="H17" s="138"/>
      <c r="I17" s="139"/>
    </row>
    <row r="18" spans="1:9" x14ac:dyDescent="0.2">
      <c r="A18" s="97" t="s">
        <v>20</v>
      </c>
      <c r="B18" s="96"/>
      <c r="C18" s="96"/>
      <c r="D18" s="96"/>
      <c r="E18" s="96"/>
      <c r="F18" s="96"/>
      <c r="G18" s="96"/>
      <c r="H18" s="138"/>
      <c r="I18" s="139"/>
    </row>
    <row r="19" spans="1:9" x14ac:dyDescent="0.2">
      <c r="A19" s="97" t="s">
        <v>21</v>
      </c>
      <c r="B19" s="96"/>
      <c r="C19" s="96"/>
      <c r="D19" s="96"/>
      <c r="E19" s="96"/>
      <c r="F19" s="96"/>
      <c r="G19" s="96"/>
      <c r="H19" s="138"/>
      <c r="I19" s="139"/>
    </row>
    <row r="20" spans="1:9" x14ac:dyDescent="0.2">
      <c r="A20" s="95" t="s">
        <v>36</v>
      </c>
      <c r="B20" s="96"/>
      <c r="C20" s="96"/>
      <c r="D20" s="96"/>
      <c r="E20" s="96"/>
      <c r="F20" s="96"/>
      <c r="G20" s="96"/>
      <c r="H20" s="138"/>
      <c r="I20" s="139"/>
    </row>
    <row r="21" spans="1:9" x14ac:dyDescent="0.2">
      <c r="A21" s="97" t="s">
        <v>22</v>
      </c>
      <c r="B21" s="96"/>
      <c r="C21" s="96"/>
      <c r="D21" s="96"/>
      <c r="E21" s="96"/>
      <c r="F21" s="96"/>
      <c r="G21" s="96"/>
      <c r="H21" s="138"/>
      <c r="I21" s="139"/>
    </row>
    <row r="22" spans="1:9" x14ac:dyDescent="0.2">
      <c r="A22" s="97" t="s">
        <v>23</v>
      </c>
      <c r="B22" s="96"/>
      <c r="C22" s="96"/>
      <c r="D22" s="96"/>
      <c r="E22" s="96"/>
      <c r="F22" s="96"/>
      <c r="G22" s="96"/>
      <c r="H22" s="138"/>
      <c r="I22" s="139"/>
    </row>
    <row r="23" spans="1:9" x14ac:dyDescent="0.2">
      <c r="A23" s="97" t="s">
        <v>24</v>
      </c>
      <c r="B23" s="96"/>
      <c r="C23" s="96"/>
      <c r="D23" s="96"/>
      <c r="E23" s="96"/>
      <c r="F23" s="96"/>
      <c r="G23" s="96"/>
      <c r="H23" s="138"/>
      <c r="I23" s="139"/>
    </row>
    <row r="24" spans="1:9" x14ac:dyDescent="0.2">
      <c r="A24" s="95" t="s">
        <v>82</v>
      </c>
      <c r="B24" s="96"/>
      <c r="C24" s="96"/>
      <c r="D24" s="96"/>
      <c r="E24" s="96"/>
      <c r="F24" s="96"/>
      <c r="G24" s="96"/>
      <c r="H24" s="138"/>
      <c r="I24" s="139"/>
    </row>
    <row r="25" spans="1:9" x14ac:dyDescent="0.2">
      <c r="A25" s="98" t="s">
        <v>25</v>
      </c>
      <c r="B25" s="99"/>
      <c r="C25" s="99"/>
      <c r="D25" s="99"/>
      <c r="E25" s="99"/>
      <c r="F25" s="99"/>
      <c r="G25" s="99"/>
      <c r="H25" s="140"/>
      <c r="I25" s="141"/>
    </row>
    <row r="26" spans="1:9" x14ac:dyDescent="0.2">
      <c r="A26" s="100" t="s">
        <v>26</v>
      </c>
      <c r="B26" s="101"/>
      <c r="C26" s="101"/>
      <c r="D26" s="101"/>
      <c r="E26" s="101"/>
      <c r="F26" s="101"/>
      <c r="G26" s="101"/>
      <c r="H26" s="142"/>
      <c r="I26" s="143"/>
    </row>
    <row r="27" spans="1:9" x14ac:dyDescent="0.2">
      <c r="A27" s="102" t="s">
        <v>27</v>
      </c>
      <c r="B27" s="103"/>
      <c r="C27" s="103"/>
      <c r="D27" s="103"/>
      <c r="E27" s="103"/>
      <c r="F27" s="103"/>
      <c r="G27" s="103"/>
      <c r="H27" s="144"/>
      <c r="I27" s="145"/>
    </row>
    <row r="28" spans="1:9" x14ac:dyDescent="0.2">
      <c r="A28" s="98" t="s">
        <v>28</v>
      </c>
      <c r="B28" s="99"/>
      <c r="C28" s="99"/>
      <c r="D28" s="99"/>
      <c r="E28" s="99"/>
      <c r="F28" s="99"/>
      <c r="G28" s="99"/>
      <c r="H28" s="140"/>
      <c r="I28" s="141"/>
    </row>
    <row r="29" spans="1:9" x14ac:dyDescent="0.2">
      <c r="A29" s="100" t="s">
        <v>26</v>
      </c>
      <c r="B29" s="101"/>
      <c r="C29" s="101"/>
      <c r="D29" s="101"/>
      <c r="E29" s="101"/>
      <c r="F29" s="101"/>
      <c r="G29" s="101"/>
      <c r="H29" s="142"/>
      <c r="I29" s="143"/>
    </row>
    <row r="30" spans="1:9" x14ac:dyDescent="0.2">
      <c r="A30" s="102" t="s">
        <v>27</v>
      </c>
      <c r="B30" s="103"/>
      <c r="C30" s="103"/>
      <c r="D30" s="103"/>
      <c r="E30" s="103"/>
      <c r="F30" s="103"/>
      <c r="G30" s="103"/>
      <c r="H30" s="144"/>
      <c r="I30" s="145"/>
    </row>
    <row r="31" spans="1:9" x14ac:dyDescent="0.2">
      <c r="A31" s="98" t="s">
        <v>42</v>
      </c>
      <c r="B31" s="99"/>
      <c r="C31" s="99"/>
      <c r="D31" s="99"/>
      <c r="E31" s="99"/>
      <c r="F31" s="99"/>
      <c r="G31" s="99"/>
      <c r="H31" s="140"/>
      <c r="I31" s="141"/>
    </row>
    <row r="32" spans="1:9" x14ac:dyDescent="0.2">
      <c r="A32" s="100" t="s">
        <v>26</v>
      </c>
      <c r="B32" s="101"/>
      <c r="C32" s="101"/>
      <c r="D32" s="101"/>
      <c r="E32" s="101"/>
      <c r="F32" s="101"/>
      <c r="G32" s="101"/>
      <c r="H32" s="142"/>
      <c r="I32" s="143"/>
    </row>
    <row r="33" spans="1:9" x14ac:dyDescent="0.2">
      <c r="A33" s="102" t="s">
        <v>27</v>
      </c>
      <c r="B33" s="103"/>
      <c r="C33" s="103"/>
      <c r="D33" s="103"/>
      <c r="E33" s="103"/>
      <c r="F33" s="103"/>
      <c r="G33" s="103"/>
      <c r="H33" s="144"/>
      <c r="I33" s="145"/>
    </row>
    <row r="34" spans="1:9" x14ac:dyDescent="0.2">
      <c r="A34" s="98" t="s">
        <v>29</v>
      </c>
      <c r="B34" s="99"/>
      <c r="C34" s="99"/>
      <c r="D34" s="99"/>
      <c r="E34" s="99"/>
      <c r="F34" s="99"/>
      <c r="G34" s="99"/>
      <c r="H34" s="140"/>
      <c r="I34" s="141"/>
    </row>
    <row r="35" spans="1:9" x14ac:dyDescent="0.2">
      <c r="A35" s="100" t="s">
        <v>26</v>
      </c>
      <c r="B35" s="101"/>
      <c r="C35" s="101"/>
      <c r="D35" s="101"/>
      <c r="E35" s="101"/>
      <c r="F35" s="101"/>
      <c r="G35" s="101"/>
      <c r="H35" s="142"/>
      <c r="I35" s="143"/>
    </row>
    <row r="36" spans="1:9" x14ac:dyDescent="0.2">
      <c r="A36" s="102" t="s">
        <v>27</v>
      </c>
      <c r="B36" s="103"/>
      <c r="C36" s="103"/>
      <c r="D36" s="103"/>
      <c r="E36" s="103"/>
      <c r="F36" s="103"/>
      <c r="G36" s="103"/>
      <c r="H36" s="144"/>
      <c r="I36" s="145"/>
    </row>
    <row r="37" spans="1:9" x14ac:dyDescent="0.2">
      <c r="A37" s="95" t="s">
        <v>30</v>
      </c>
      <c r="B37" s="96"/>
      <c r="C37" s="104">
        <v>1</v>
      </c>
      <c r="D37" s="96"/>
      <c r="E37" s="104">
        <v>1</v>
      </c>
      <c r="F37" s="96"/>
      <c r="G37" s="104">
        <v>1</v>
      </c>
      <c r="H37" s="138"/>
      <c r="I37" s="146">
        <v>1</v>
      </c>
    </row>
    <row r="38" spans="1:9" x14ac:dyDescent="0.2">
      <c r="A38" s="161" t="s">
        <v>31</v>
      </c>
      <c r="B38" s="96"/>
      <c r="C38" s="96"/>
      <c r="D38" s="96"/>
      <c r="E38" s="96"/>
      <c r="F38" s="96"/>
      <c r="G38" s="96"/>
      <c r="H38" s="138"/>
      <c r="I38" s="139"/>
    </row>
    <row r="39" spans="1:9" ht="13.5" thickBot="1" x14ac:dyDescent="0.25">
      <c r="A39" s="158" t="s">
        <v>32</v>
      </c>
      <c r="B39" s="99"/>
      <c r="C39" s="99"/>
      <c r="D39" s="99"/>
      <c r="E39" s="99"/>
      <c r="F39" s="99"/>
      <c r="G39" s="99"/>
      <c r="H39" s="140"/>
      <c r="I39" s="141"/>
    </row>
    <row r="40" spans="1:9" x14ac:dyDescent="0.2">
      <c r="A40" s="162" t="s">
        <v>39</v>
      </c>
      <c r="B40" s="105"/>
      <c r="C40" s="105"/>
      <c r="D40" s="105"/>
      <c r="E40" s="105"/>
      <c r="F40" s="105"/>
      <c r="G40" s="105"/>
      <c r="H40" s="147"/>
      <c r="I40" s="148"/>
    </row>
    <row r="41" spans="1:9" x14ac:dyDescent="0.2">
      <c r="A41" s="163" t="s">
        <v>40</v>
      </c>
      <c r="B41" s="106"/>
      <c r="C41" s="106"/>
      <c r="D41" s="106"/>
      <c r="E41" s="106"/>
      <c r="F41" s="106"/>
      <c r="G41" s="106"/>
      <c r="H41" s="149"/>
      <c r="I41" s="150"/>
    </row>
    <row r="42" spans="1:9" ht="13.5" thickBot="1" x14ac:dyDescent="0.25">
      <c r="A42" s="164" t="s">
        <v>41</v>
      </c>
      <c r="B42" s="107"/>
      <c r="C42" s="107"/>
      <c r="D42" s="107"/>
      <c r="E42" s="107"/>
      <c r="F42" s="107"/>
      <c r="G42" s="107"/>
      <c r="H42" s="151"/>
      <c r="I42" s="152"/>
    </row>
    <row r="43" spans="1:9" x14ac:dyDescent="0.2">
      <c r="A43" s="165"/>
      <c r="B43" s="8"/>
      <c r="C43" s="108"/>
      <c r="D43" s="108"/>
      <c r="E43" s="108"/>
      <c r="F43" s="108"/>
      <c r="G43" s="108"/>
      <c r="H43" s="153"/>
      <c r="I43" s="153"/>
    </row>
    <row r="44" spans="1:9" x14ac:dyDescent="0.2">
      <c r="A44" s="108"/>
      <c r="B44" s="108"/>
      <c r="C44" s="108"/>
      <c r="D44" s="108"/>
      <c r="E44" s="108"/>
      <c r="F44" s="108"/>
      <c r="G44" s="108"/>
      <c r="H44" s="153"/>
      <c r="I44" s="153"/>
    </row>
    <row r="45" spans="1:9" x14ac:dyDescent="0.2">
      <c r="A45" s="108"/>
      <c r="B45" s="108"/>
      <c r="C45" s="108"/>
      <c r="D45" s="108"/>
      <c r="E45" s="108"/>
      <c r="F45" s="108"/>
      <c r="G45" s="108"/>
      <c r="H45" s="153"/>
      <c r="I45" s="153"/>
    </row>
    <row r="46" spans="1:9" x14ac:dyDescent="0.2">
      <c r="A46" s="108"/>
      <c r="B46" s="108"/>
      <c r="C46" s="108"/>
      <c r="D46" s="108"/>
      <c r="E46" s="108"/>
      <c r="F46" s="108"/>
      <c r="G46" s="108"/>
      <c r="H46" s="153"/>
      <c r="I46" s="153"/>
    </row>
    <row r="47" spans="1:9" x14ac:dyDescent="0.2">
      <c r="A47" s="108"/>
      <c r="B47" s="108"/>
      <c r="C47" s="108"/>
      <c r="D47" s="108"/>
      <c r="E47" s="108"/>
      <c r="F47" s="108"/>
      <c r="G47" s="108"/>
      <c r="H47" s="153"/>
      <c r="I47" s="153"/>
    </row>
    <row r="48" spans="1:9" hidden="1" x14ac:dyDescent="0.2">
      <c r="A48" s="108"/>
      <c r="B48" s="108"/>
      <c r="C48" s="108"/>
      <c r="D48" s="108"/>
      <c r="E48" s="108"/>
      <c r="F48" s="108"/>
      <c r="G48" s="108"/>
      <c r="H48" s="153"/>
      <c r="I48" s="153"/>
    </row>
    <row r="49" spans="1:8" ht="13.5" hidden="1" thickBot="1" x14ac:dyDescent="0.25">
      <c r="A49" s="41" t="s">
        <v>69</v>
      </c>
      <c r="B49" s="85"/>
      <c r="C49" s="85"/>
      <c r="D49" s="85"/>
      <c r="E49" s="85"/>
      <c r="F49" s="85"/>
      <c r="G49" s="85"/>
      <c r="H49" s="154"/>
    </row>
    <row r="50" spans="1:8" s="155" customFormat="1" ht="13.5" hidden="1" thickBot="1" x14ac:dyDescent="0.25">
      <c r="A50" s="44" t="s">
        <v>52</v>
      </c>
      <c r="B50" s="44" t="str">
        <f>+B7</f>
        <v>promedio 2015</v>
      </c>
      <c r="C50" s="85"/>
      <c r="D50" s="44" t="str">
        <f>+D7</f>
        <v>promedio 2016</v>
      </c>
      <c r="E50" s="85"/>
      <c r="F50" s="44" t="str">
        <f>+F7</f>
        <v>promedio 2017</v>
      </c>
      <c r="G50" s="85"/>
      <c r="H50" s="156" t="str">
        <f>+H7</f>
        <v>promedio ene-agos 2018</v>
      </c>
    </row>
    <row r="51" spans="1:8" s="155" customFormat="1" ht="13.5" hidden="1" thickBot="1" x14ac:dyDescent="0.25">
      <c r="A51" s="86" t="s">
        <v>70</v>
      </c>
      <c r="B51" s="87">
        <f>+B37-SUM(B10,B10:B12,B14:B19,B21:B24,B26:B27,B29:B30,B32:B33,B35:B36)</f>
        <v>0</v>
      </c>
      <c r="C51" s="88"/>
      <c r="D51" s="87">
        <f>+D37-SUM(D10,D10:D12,D14:D19,D21:D24,D26:D27,D29:D30,D32:D33,D35:D36)</f>
        <v>0</v>
      </c>
      <c r="E51" s="88"/>
      <c r="F51" s="87">
        <f>+F37-SUM(F10,F10:F12,F14:F19,F21:F24,F26:F27,F29:F30,F32:F33,F35:F36)</f>
        <v>0</v>
      </c>
      <c r="G51" s="88"/>
      <c r="H51" s="157">
        <f>+H37-SUM(H10,H10:H12,H14:H19,H21:H24,H26:H27,H29:H30,H32:H33,H35:H36)</f>
        <v>0</v>
      </c>
    </row>
    <row r="52" spans="1:8" hidden="1" x14ac:dyDescent="0.2"/>
    <row r="53" spans="1:8" hidden="1" x14ac:dyDescent="0.2"/>
  </sheetData>
  <printOptions horizontalCentered="1" verticalCentered="1"/>
  <pageMargins left="0.39370078740157483" right="0.39370078740157483" top="0.23622047244094491" bottom="0.98425196850393704" header="0.19685039370078741" footer="0.51181102362204722"/>
  <pageSetup paperSize="9" scale="96" orientation="landscape" r:id="rId1"/>
  <headerFooter alignWithMargins="0">
    <oddHeader>&amp;R2018 - Año del Centenario de la Reforma Universitaria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view="pageBreakPreview" topLeftCell="A19" zoomScaleNormal="75" zoomScaleSheetLayoutView="100" workbookViewId="0">
      <selection activeCell="C15" sqref="C15"/>
    </sheetView>
  </sheetViews>
  <sheetFormatPr baseColWidth="10" defaultRowHeight="12.75" x14ac:dyDescent="0.2"/>
  <cols>
    <col min="1" max="1" width="38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9" width="13.5703125" style="155" customWidth="1"/>
    <col min="10" max="16384" width="11.42578125" style="2"/>
  </cols>
  <sheetData>
    <row r="1" spans="1:9" x14ac:dyDescent="0.2">
      <c r="A1" s="89" t="s">
        <v>121</v>
      </c>
      <c r="B1" s="90"/>
      <c r="C1" s="90"/>
      <c r="D1" s="90"/>
      <c r="E1" s="90"/>
      <c r="F1" s="90"/>
      <c r="G1" s="90"/>
      <c r="H1" s="135"/>
      <c r="I1" s="135"/>
    </row>
    <row r="2" spans="1:9" x14ac:dyDescent="0.2">
      <c r="A2" s="134" t="s">
        <v>9</v>
      </c>
      <c r="B2" s="135"/>
      <c r="C2" s="135"/>
      <c r="D2" s="135"/>
      <c r="E2" s="135"/>
      <c r="F2" s="135"/>
      <c r="G2" s="135"/>
      <c r="H2" s="135"/>
      <c r="I2" s="135"/>
    </row>
    <row r="3" spans="1:9" x14ac:dyDescent="0.2">
      <c r="A3" s="134" t="str">
        <f>'3.3-costos Digital &gt;20lts &lt;=37l'!A3</f>
        <v>de un Microondas digital con capacidad superior a 20 litros pero inferior o igual a 37 litros</v>
      </c>
      <c r="B3" s="136"/>
      <c r="C3" s="136"/>
      <c r="D3" s="136"/>
      <c r="E3" s="136"/>
      <c r="F3" s="136"/>
      <c r="G3" s="136"/>
      <c r="H3" s="135"/>
      <c r="I3" s="135"/>
    </row>
    <row r="4" spans="1:9" s="5" customFormat="1" ht="15" customHeight="1" x14ac:dyDescent="0.2">
      <c r="A4" s="134" t="s">
        <v>101</v>
      </c>
      <c r="B4" s="136"/>
      <c r="C4" s="136"/>
      <c r="D4" s="136"/>
      <c r="E4" s="136"/>
      <c r="F4" s="136"/>
      <c r="G4" s="136"/>
      <c r="H4" s="137"/>
      <c r="I4" s="137"/>
    </row>
    <row r="5" spans="1:9" s="5" customFormat="1" ht="15" customHeight="1" x14ac:dyDescent="0.2">
      <c r="A5" s="134" t="s">
        <v>124</v>
      </c>
      <c r="B5" s="136"/>
      <c r="C5" s="136"/>
      <c r="D5" s="136"/>
      <c r="E5" s="136"/>
      <c r="F5" s="136"/>
      <c r="G5" s="136"/>
      <c r="H5" s="137"/>
      <c r="I5" s="137"/>
    </row>
    <row r="6" spans="1:9" ht="13.5" thickBot="1" x14ac:dyDescent="0.25">
      <c r="A6" s="89" t="s">
        <v>85</v>
      </c>
      <c r="B6" s="90"/>
      <c r="C6" s="90"/>
      <c r="D6" s="90"/>
      <c r="E6" s="90"/>
      <c r="F6" s="90"/>
      <c r="G6" s="90"/>
      <c r="H6" s="135"/>
      <c r="I6" s="135"/>
    </row>
    <row r="7" spans="1:9" ht="13.5" thickBot="1" x14ac:dyDescent="0.25">
      <c r="A7" s="166" t="s">
        <v>10</v>
      </c>
      <c r="B7" s="167" t="str">
        <f>'3.3-costos Digital &gt;20lts &lt;=37l'!B7</f>
        <v>promedio 2015</v>
      </c>
      <c r="C7" s="168"/>
      <c r="D7" s="167" t="str">
        <f>'3.3-costos Digital &gt;20lts &lt;=37l'!D7</f>
        <v>promedio 2016</v>
      </c>
      <c r="E7" s="168"/>
      <c r="F7" s="167" t="str">
        <f>'3.3-costos Digital &gt;20lts &lt;=37l'!F7</f>
        <v>promedio 2017</v>
      </c>
      <c r="G7" s="168"/>
      <c r="H7" s="167" t="str">
        <f>'3.3-costos Digital &gt;20lts &lt;=37l'!H7</f>
        <v>promedio ene-agos 2018</v>
      </c>
      <c r="I7" s="168"/>
    </row>
    <row r="8" spans="1:9" s="3" customFormat="1" ht="13.5" thickBot="1" x14ac:dyDescent="0.25">
      <c r="A8" s="169"/>
      <c r="B8" s="170" t="s">
        <v>43</v>
      </c>
      <c r="C8" s="171" t="s">
        <v>11</v>
      </c>
      <c r="D8" s="172" t="s">
        <v>43</v>
      </c>
      <c r="E8" s="171" t="s">
        <v>11</v>
      </c>
      <c r="F8" s="172" t="s">
        <v>43</v>
      </c>
      <c r="G8" s="171" t="s">
        <v>11</v>
      </c>
      <c r="H8" s="172" t="s">
        <v>43</v>
      </c>
      <c r="I8" s="171" t="s">
        <v>11</v>
      </c>
    </row>
    <row r="9" spans="1:9" s="3" customFormat="1" x14ac:dyDescent="0.2">
      <c r="A9" s="91" t="s">
        <v>44</v>
      </c>
      <c r="B9" s="92"/>
      <c r="C9" s="93"/>
      <c r="D9" s="94"/>
      <c r="E9" s="93"/>
      <c r="F9" s="94"/>
      <c r="G9" s="93"/>
      <c r="H9" s="94"/>
      <c r="I9" s="93"/>
    </row>
    <row r="10" spans="1:9" x14ac:dyDescent="0.2">
      <c r="A10" s="95" t="s">
        <v>12</v>
      </c>
      <c r="B10" s="96"/>
      <c r="C10" s="96"/>
      <c r="D10" s="96"/>
      <c r="E10" s="96"/>
      <c r="F10" s="96"/>
      <c r="G10" s="96"/>
      <c r="H10" s="138"/>
      <c r="I10" s="139"/>
    </row>
    <row r="11" spans="1:9" x14ac:dyDescent="0.2">
      <c r="A11" s="97" t="s">
        <v>13</v>
      </c>
      <c r="B11" s="96"/>
      <c r="C11" s="96"/>
      <c r="D11" s="96"/>
      <c r="E11" s="96"/>
      <c r="F11" s="96"/>
      <c r="G11" s="96"/>
      <c r="H11" s="138"/>
      <c r="I11" s="139"/>
    </row>
    <row r="12" spans="1:9" x14ac:dyDescent="0.2">
      <c r="A12" s="97" t="s">
        <v>14</v>
      </c>
      <c r="B12" s="96"/>
      <c r="C12" s="96"/>
      <c r="D12" s="96"/>
      <c r="E12" s="96"/>
      <c r="F12" s="96"/>
      <c r="G12" s="96"/>
      <c r="H12" s="138"/>
      <c r="I12" s="139"/>
    </row>
    <row r="13" spans="1:9" x14ac:dyDescent="0.2">
      <c r="A13" s="95" t="s">
        <v>15</v>
      </c>
      <c r="B13" s="96"/>
      <c r="C13" s="96"/>
      <c r="D13" s="96"/>
      <c r="E13" s="96"/>
      <c r="F13" s="96"/>
      <c r="G13" s="96"/>
      <c r="H13" s="138"/>
      <c r="I13" s="139"/>
    </row>
    <row r="14" spans="1:9" x14ac:dyDescent="0.2">
      <c r="A14" s="97" t="s">
        <v>16</v>
      </c>
      <c r="B14" s="96"/>
      <c r="C14" s="96"/>
      <c r="D14" s="96"/>
      <c r="E14" s="96"/>
      <c r="F14" s="96"/>
      <c r="G14" s="96"/>
      <c r="H14" s="138"/>
      <c r="I14" s="139"/>
    </row>
    <row r="15" spans="1:9" x14ac:dyDescent="0.2">
      <c r="A15" s="97" t="s">
        <v>17</v>
      </c>
      <c r="B15" s="96"/>
      <c r="C15" s="96"/>
      <c r="D15" s="96"/>
      <c r="E15" s="96"/>
      <c r="F15" s="96"/>
      <c r="G15" s="96"/>
      <c r="H15" s="138"/>
      <c r="I15" s="139"/>
    </row>
    <row r="16" spans="1:9" x14ac:dyDescent="0.2">
      <c r="A16" s="97" t="s">
        <v>18</v>
      </c>
      <c r="B16" s="96"/>
      <c r="C16" s="96"/>
      <c r="D16" s="96"/>
      <c r="E16" s="96"/>
      <c r="F16" s="96"/>
      <c r="G16" s="96"/>
      <c r="H16" s="138"/>
      <c r="I16" s="139"/>
    </row>
    <row r="17" spans="1:9" x14ac:dyDescent="0.2">
      <c r="A17" s="97" t="s">
        <v>19</v>
      </c>
      <c r="B17" s="96"/>
      <c r="C17" s="96"/>
      <c r="D17" s="96"/>
      <c r="E17" s="96"/>
      <c r="F17" s="96"/>
      <c r="G17" s="96"/>
      <c r="H17" s="138"/>
      <c r="I17" s="139"/>
    </row>
    <row r="18" spans="1:9" x14ac:dyDescent="0.2">
      <c r="A18" s="97" t="s">
        <v>20</v>
      </c>
      <c r="B18" s="96"/>
      <c r="C18" s="96"/>
      <c r="D18" s="96"/>
      <c r="E18" s="96"/>
      <c r="F18" s="96"/>
      <c r="G18" s="96"/>
      <c r="H18" s="138"/>
      <c r="I18" s="139"/>
    </row>
    <row r="19" spans="1:9" x14ac:dyDescent="0.2">
      <c r="A19" s="97" t="s">
        <v>21</v>
      </c>
      <c r="B19" s="96"/>
      <c r="C19" s="96"/>
      <c r="D19" s="96"/>
      <c r="E19" s="96"/>
      <c r="F19" s="96"/>
      <c r="G19" s="96"/>
      <c r="H19" s="138"/>
      <c r="I19" s="139"/>
    </row>
    <row r="20" spans="1:9" x14ac:dyDescent="0.2">
      <c r="A20" s="95" t="s">
        <v>36</v>
      </c>
      <c r="B20" s="96"/>
      <c r="C20" s="96"/>
      <c r="D20" s="96"/>
      <c r="E20" s="96"/>
      <c r="F20" s="96"/>
      <c r="G20" s="96"/>
      <c r="H20" s="138"/>
      <c r="I20" s="139"/>
    </row>
    <row r="21" spans="1:9" x14ac:dyDescent="0.2">
      <c r="A21" s="97" t="s">
        <v>22</v>
      </c>
      <c r="B21" s="96"/>
      <c r="C21" s="96"/>
      <c r="D21" s="96"/>
      <c r="E21" s="96"/>
      <c r="F21" s="96"/>
      <c r="G21" s="96"/>
      <c r="H21" s="138"/>
      <c r="I21" s="139"/>
    </row>
    <row r="22" spans="1:9" x14ac:dyDescent="0.2">
      <c r="A22" s="97" t="s">
        <v>23</v>
      </c>
      <c r="B22" s="96"/>
      <c r="C22" s="96"/>
      <c r="D22" s="96"/>
      <c r="E22" s="96"/>
      <c r="F22" s="96"/>
      <c r="G22" s="96"/>
      <c r="H22" s="138"/>
      <c r="I22" s="139"/>
    </row>
    <row r="23" spans="1:9" x14ac:dyDescent="0.2">
      <c r="A23" s="97" t="s">
        <v>24</v>
      </c>
      <c r="B23" s="96"/>
      <c r="C23" s="96"/>
      <c r="D23" s="96"/>
      <c r="E23" s="96"/>
      <c r="F23" s="96"/>
      <c r="G23" s="96"/>
      <c r="H23" s="138"/>
      <c r="I23" s="139"/>
    </row>
    <row r="24" spans="1:9" x14ac:dyDescent="0.2">
      <c r="A24" s="95" t="s">
        <v>82</v>
      </c>
      <c r="B24" s="96"/>
      <c r="C24" s="96"/>
      <c r="D24" s="96"/>
      <c r="E24" s="96"/>
      <c r="F24" s="96"/>
      <c r="G24" s="96"/>
      <c r="H24" s="138"/>
      <c r="I24" s="139"/>
    </row>
    <row r="25" spans="1:9" x14ac:dyDescent="0.2">
      <c r="A25" s="98" t="s">
        <v>25</v>
      </c>
      <c r="B25" s="99"/>
      <c r="C25" s="99"/>
      <c r="D25" s="99"/>
      <c r="E25" s="99"/>
      <c r="F25" s="99"/>
      <c r="G25" s="99"/>
      <c r="H25" s="140"/>
      <c r="I25" s="141"/>
    </row>
    <row r="26" spans="1:9" x14ac:dyDescent="0.2">
      <c r="A26" s="100" t="s">
        <v>26</v>
      </c>
      <c r="B26" s="101"/>
      <c r="C26" s="101"/>
      <c r="D26" s="101"/>
      <c r="E26" s="101"/>
      <c r="F26" s="101"/>
      <c r="G26" s="101"/>
      <c r="H26" s="142"/>
      <c r="I26" s="143"/>
    </row>
    <row r="27" spans="1:9" x14ac:dyDescent="0.2">
      <c r="A27" s="102" t="s">
        <v>27</v>
      </c>
      <c r="B27" s="103"/>
      <c r="C27" s="103"/>
      <c r="D27" s="103"/>
      <c r="E27" s="103"/>
      <c r="F27" s="103"/>
      <c r="G27" s="103"/>
      <c r="H27" s="144"/>
      <c r="I27" s="145"/>
    </row>
    <row r="28" spans="1:9" x14ac:dyDescent="0.2">
      <c r="A28" s="98" t="s">
        <v>28</v>
      </c>
      <c r="B28" s="99"/>
      <c r="C28" s="99"/>
      <c r="D28" s="99"/>
      <c r="E28" s="99"/>
      <c r="F28" s="99"/>
      <c r="G28" s="99"/>
      <c r="H28" s="140"/>
      <c r="I28" s="141"/>
    </row>
    <row r="29" spans="1:9" x14ac:dyDescent="0.2">
      <c r="A29" s="100" t="s">
        <v>26</v>
      </c>
      <c r="B29" s="101"/>
      <c r="C29" s="101"/>
      <c r="D29" s="101"/>
      <c r="E29" s="101"/>
      <c r="F29" s="101"/>
      <c r="G29" s="101"/>
      <c r="H29" s="142"/>
      <c r="I29" s="143"/>
    </row>
    <row r="30" spans="1:9" x14ac:dyDescent="0.2">
      <c r="A30" s="102" t="s">
        <v>27</v>
      </c>
      <c r="B30" s="103"/>
      <c r="C30" s="103"/>
      <c r="D30" s="103"/>
      <c r="E30" s="103"/>
      <c r="F30" s="103"/>
      <c r="G30" s="103"/>
      <c r="H30" s="144"/>
      <c r="I30" s="145"/>
    </row>
    <row r="31" spans="1:9" x14ac:dyDescent="0.2">
      <c r="A31" s="98" t="s">
        <v>42</v>
      </c>
      <c r="B31" s="99"/>
      <c r="C31" s="99"/>
      <c r="D31" s="99"/>
      <c r="E31" s="99"/>
      <c r="F31" s="99"/>
      <c r="G31" s="99"/>
      <c r="H31" s="140"/>
      <c r="I31" s="141"/>
    </row>
    <row r="32" spans="1:9" x14ac:dyDescent="0.2">
      <c r="A32" s="100" t="s">
        <v>26</v>
      </c>
      <c r="B32" s="101"/>
      <c r="C32" s="101"/>
      <c r="D32" s="101"/>
      <c r="E32" s="101"/>
      <c r="F32" s="101"/>
      <c r="G32" s="101"/>
      <c r="H32" s="142"/>
      <c r="I32" s="143"/>
    </row>
    <row r="33" spans="1:9" x14ac:dyDescent="0.2">
      <c r="A33" s="102" t="s">
        <v>27</v>
      </c>
      <c r="B33" s="103"/>
      <c r="C33" s="103"/>
      <c r="D33" s="103"/>
      <c r="E33" s="103"/>
      <c r="F33" s="103"/>
      <c r="G33" s="103"/>
      <c r="H33" s="144"/>
      <c r="I33" s="145"/>
    </row>
    <row r="34" spans="1:9" x14ac:dyDescent="0.2">
      <c r="A34" s="98" t="s">
        <v>29</v>
      </c>
      <c r="B34" s="99"/>
      <c r="C34" s="99"/>
      <c r="D34" s="99"/>
      <c r="E34" s="99"/>
      <c r="F34" s="99"/>
      <c r="G34" s="99"/>
      <c r="H34" s="140"/>
      <c r="I34" s="141"/>
    </row>
    <row r="35" spans="1:9" x14ac:dyDescent="0.2">
      <c r="A35" s="100" t="s">
        <v>26</v>
      </c>
      <c r="B35" s="101"/>
      <c r="C35" s="101"/>
      <c r="D35" s="101"/>
      <c r="E35" s="101"/>
      <c r="F35" s="101"/>
      <c r="G35" s="101"/>
      <c r="H35" s="142"/>
      <c r="I35" s="143"/>
    </row>
    <row r="36" spans="1:9" x14ac:dyDescent="0.2">
      <c r="A36" s="102" t="s">
        <v>27</v>
      </c>
      <c r="B36" s="103"/>
      <c r="C36" s="103"/>
      <c r="D36" s="103"/>
      <c r="E36" s="103"/>
      <c r="F36" s="103"/>
      <c r="G36" s="103"/>
      <c r="H36" s="144"/>
      <c r="I36" s="145"/>
    </row>
    <row r="37" spans="1:9" x14ac:dyDescent="0.2">
      <c r="A37" s="95" t="s">
        <v>30</v>
      </c>
      <c r="B37" s="96"/>
      <c r="C37" s="104">
        <v>1</v>
      </c>
      <c r="D37" s="96"/>
      <c r="E37" s="104">
        <v>1</v>
      </c>
      <c r="F37" s="96"/>
      <c r="G37" s="104">
        <v>1</v>
      </c>
      <c r="H37" s="138"/>
      <c r="I37" s="146">
        <v>1</v>
      </c>
    </row>
    <row r="38" spans="1:9" x14ac:dyDescent="0.2">
      <c r="A38" s="161" t="s">
        <v>31</v>
      </c>
      <c r="B38" s="96"/>
      <c r="C38" s="96"/>
      <c r="D38" s="96"/>
      <c r="E38" s="96"/>
      <c r="F38" s="96"/>
      <c r="G38" s="96"/>
      <c r="H38" s="138"/>
      <c r="I38" s="139"/>
    </row>
    <row r="39" spans="1:9" ht="13.5" thickBot="1" x14ac:dyDescent="0.25">
      <c r="A39" s="158" t="s">
        <v>32</v>
      </c>
      <c r="B39" s="99"/>
      <c r="C39" s="99"/>
      <c r="D39" s="99"/>
      <c r="E39" s="99"/>
      <c r="F39" s="99"/>
      <c r="G39" s="99"/>
      <c r="H39" s="140"/>
      <c r="I39" s="141"/>
    </row>
    <row r="40" spans="1:9" x14ac:dyDescent="0.2">
      <c r="A40" s="162" t="s">
        <v>39</v>
      </c>
      <c r="B40" s="105"/>
      <c r="C40" s="105"/>
      <c r="D40" s="105"/>
      <c r="E40" s="105"/>
      <c r="F40" s="105"/>
      <c r="G40" s="105"/>
      <c r="H40" s="147"/>
      <c r="I40" s="148"/>
    </row>
    <row r="41" spans="1:9" x14ac:dyDescent="0.2">
      <c r="A41" s="163" t="s">
        <v>40</v>
      </c>
      <c r="B41" s="106"/>
      <c r="C41" s="106"/>
      <c r="D41" s="106"/>
      <c r="E41" s="106"/>
      <c r="F41" s="106"/>
      <c r="G41" s="106"/>
      <c r="H41" s="149"/>
      <c r="I41" s="150"/>
    </row>
    <row r="42" spans="1:9" ht="13.5" thickBot="1" x14ac:dyDescent="0.25">
      <c r="A42" s="164" t="s">
        <v>41</v>
      </c>
      <c r="B42" s="107"/>
      <c r="C42" s="107"/>
      <c r="D42" s="107"/>
      <c r="E42" s="107"/>
      <c r="F42" s="107"/>
      <c r="G42" s="107"/>
      <c r="H42" s="151"/>
      <c r="I42" s="152"/>
    </row>
    <row r="43" spans="1:9" x14ac:dyDescent="0.2">
      <c r="A43" s="165"/>
      <c r="B43" s="8"/>
      <c r="C43" s="108"/>
      <c r="D43" s="108"/>
      <c r="E43" s="108"/>
      <c r="F43" s="108"/>
      <c r="G43" s="108"/>
      <c r="H43" s="153"/>
      <c r="I43" s="153"/>
    </row>
    <row r="44" spans="1:9" x14ac:dyDescent="0.2">
      <c r="A44" s="108"/>
      <c r="B44" s="108"/>
      <c r="C44" s="108"/>
      <c r="D44" s="108"/>
      <c r="E44" s="108"/>
      <c r="F44" s="108"/>
      <c r="G44" s="108"/>
      <c r="H44" s="153"/>
      <c r="I44" s="153"/>
    </row>
    <row r="45" spans="1:9" x14ac:dyDescent="0.2">
      <c r="A45" s="108"/>
      <c r="B45" s="108"/>
      <c r="C45" s="108"/>
      <c r="D45" s="108"/>
      <c r="E45" s="108"/>
      <c r="F45" s="108"/>
      <c r="G45" s="108"/>
      <c r="H45" s="153"/>
      <c r="I45" s="153"/>
    </row>
    <row r="46" spans="1:9" x14ac:dyDescent="0.2">
      <c r="A46" s="108"/>
      <c r="B46" s="108"/>
      <c r="C46" s="108"/>
      <c r="D46" s="108"/>
      <c r="E46" s="108"/>
      <c r="F46" s="108"/>
      <c r="G46" s="108"/>
      <c r="H46" s="153"/>
      <c r="I46" s="153"/>
    </row>
    <row r="47" spans="1:9" x14ac:dyDescent="0.2">
      <c r="A47" s="108"/>
      <c r="B47" s="108"/>
      <c r="C47" s="108"/>
      <c r="D47" s="108"/>
      <c r="E47" s="108"/>
      <c r="F47" s="108"/>
      <c r="G47" s="108"/>
      <c r="H47" s="153"/>
      <c r="I47" s="153"/>
    </row>
    <row r="48" spans="1:9" x14ac:dyDescent="0.2">
      <c r="A48" s="108"/>
      <c r="B48" s="108"/>
      <c r="C48" s="108"/>
      <c r="D48" s="108"/>
      <c r="E48" s="108"/>
      <c r="F48" s="108"/>
      <c r="G48" s="108"/>
      <c r="H48" s="153"/>
      <c r="I48" s="153"/>
    </row>
    <row r="49" spans="1:8" ht="13.5" hidden="1" thickBot="1" x14ac:dyDescent="0.25">
      <c r="A49" s="41" t="s">
        <v>69</v>
      </c>
      <c r="B49" s="85"/>
      <c r="C49" s="85"/>
      <c r="D49" s="85"/>
      <c r="E49" s="85"/>
      <c r="F49" s="85"/>
      <c r="G49" s="85"/>
      <c r="H49" s="154"/>
    </row>
    <row r="50" spans="1:8" s="155" customFormat="1" ht="13.5" hidden="1" thickBot="1" x14ac:dyDescent="0.25">
      <c r="A50" s="44" t="s">
        <v>52</v>
      </c>
      <c r="B50" s="44" t="str">
        <f>+B7</f>
        <v>promedio 2015</v>
      </c>
      <c r="C50" s="85"/>
      <c r="D50" s="44" t="str">
        <f>+D7</f>
        <v>promedio 2016</v>
      </c>
      <c r="E50" s="85"/>
      <c r="F50" s="44" t="str">
        <f>+F7</f>
        <v>promedio 2017</v>
      </c>
      <c r="G50" s="85"/>
      <c r="H50" s="156" t="str">
        <f>+H7</f>
        <v>promedio ene-agos 2018</v>
      </c>
    </row>
    <row r="51" spans="1:8" s="155" customFormat="1" ht="13.5" hidden="1" thickBot="1" x14ac:dyDescent="0.25">
      <c r="A51" s="86" t="s">
        <v>70</v>
      </c>
      <c r="B51" s="87">
        <f>+B37-SUM(B10,B10:B12,B14:B19,B21:B24,B26:B27,B29:B30,B32:B33,B35:B36)</f>
        <v>0</v>
      </c>
      <c r="C51" s="88"/>
      <c r="D51" s="87">
        <f>+D37-SUM(D10,D10:D12,D14:D19,D21:D24,D26:D27,D29:D30,D32:D33,D35:D36)</f>
        <v>0</v>
      </c>
      <c r="E51" s="88"/>
      <c r="F51" s="87">
        <f>+F37-SUM(F10,F10:F12,F14:F19,F21:F24,F26:F27,F29:F30,F32:F33,F35:F36)</f>
        <v>0</v>
      </c>
      <c r="G51" s="88"/>
      <c r="H51" s="157">
        <f>+H37-SUM(H10,H10:H12,H14:H19,H21:H24,H26:H27,H29:H30,H32:H33,H35:H36)</f>
        <v>0</v>
      </c>
    </row>
    <row r="52" spans="1:8" hidden="1" x14ac:dyDescent="0.2"/>
  </sheetData>
  <printOptions horizontalCentered="1" verticalCentered="1"/>
  <pageMargins left="0.39370078740157483" right="0.39370078740157483" top="0.23622047244094491" bottom="0.98425196850393704" header="0.19685039370078741" footer="0.51181102362204722"/>
  <pageSetup paperSize="9" scale="95" orientation="landscape" r:id="rId1"/>
  <headerFooter alignWithMargins="0">
    <oddHeader>&amp;R2018 - Año del Centenario de la Reforma Universitaria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0"/>
  <sheetViews>
    <sheetView showGridLines="0" view="pageBreakPreview" zoomScaleNormal="75" zoomScaleSheetLayoutView="100" workbookViewId="0">
      <selection activeCell="B1" sqref="A1:F62"/>
    </sheetView>
  </sheetViews>
  <sheetFormatPr baseColWidth="10" defaultRowHeight="12.75" x14ac:dyDescent="0.2"/>
  <cols>
    <col min="1" max="1" width="4.140625" style="8" customWidth="1"/>
    <col min="2" max="2" width="16" style="8" customWidth="1"/>
    <col min="3" max="5" width="17.28515625" style="84" customWidth="1"/>
    <col min="6" max="6" width="1.85546875" style="8" customWidth="1"/>
    <col min="7" max="7" width="17.5703125" style="8" customWidth="1"/>
    <col min="8" max="16384" width="11.42578125" style="8"/>
  </cols>
  <sheetData>
    <row r="1" spans="1:7" s="78" customFormat="1" x14ac:dyDescent="0.2">
      <c r="B1" s="115" t="s">
        <v>122</v>
      </c>
      <c r="C1" s="6"/>
      <c r="D1" s="6"/>
      <c r="E1" s="6"/>
    </row>
    <row r="2" spans="1:7" s="78" customFormat="1" x14ac:dyDescent="0.2">
      <c r="B2" s="6" t="s">
        <v>63</v>
      </c>
      <c r="C2" s="6"/>
      <c r="D2" s="6"/>
      <c r="E2" s="6"/>
    </row>
    <row r="3" spans="1:7" s="78" customFormat="1" x14ac:dyDescent="0.2">
      <c r="A3" s="264" t="str">
        <f>+'3.1.-costos Mec &lt;=20lts'!A3</f>
        <v>de un Microondas mecánico con capacidad inferior o igual a 20 litros</v>
      </c>
      <c r="B3" s="264"/>
      <c r="C3" s="264"/>
      <c r="D3" s="264"/>
      <c r="E3" s="264"/>
      <c r="F3" s="264"/>
    </row>
    <row r="4" spans="1:7" s="78" customFormat="1" ht="21.75" customHeight="1" x14ac:dyDescent="0.2">
      <c r="A4" s="237"/>
      <c r="B4" s="265" t="s">
        <v>123</v>
      </c>
      <c r="C4" s="265"/>
      <c r="D4" s="265"/>
      <c r="E4" s="265"/>
      <c r="F4" s="237"/>
    </row>
    <row r="5" spans="1:7" s="78" customFormat="1" x14ac:dyDescent="0.2">
      <c r="B5" s="247" t="s">
        <v>99</v>
      </c>
      <c r="C5" s="247"/>
      <c r="D5" s="247"/>
      <c r="E5" s="247"/>
      <c r="F5" s="175"/>
    </row>
    <row r="6" spans="1:7" ht="13.5" thickBot="1" x14ac:dyDescent="0.25">
      <c r="C6" s="79"/>
      <c r="D6" s="79"/>
      <c r="E6" s="79"/>
      <c r="F6" s="37"/>
      <c r="G6" s="37"/>
    </row>
    <row r="7" spans="1:7" ht="12.75" customHeight="1" x14ac:dyDescent="0.2">
      <c r="B7" s="176" t="s">
        <v>51</v>
      </c>
      <c r="C7" s="177" t="s">
        <v>64</v>
      </c>
      <c r="D7" s="178" t="s">
        <v>65</v>
      </c>
      <c r="E7" s="179" t="s">
        <v>33</v>
      </c>
      <c r="F7" s="80"/>
    </row>
    <row r="8" spans="1:7" ht="26.25" customHeight="1" thickBot="1" x14ac:dyDescent="0.25">
      <c r="B8" s="180" t="s">
        <v>52</v>
      </c>
      <c r="C8" s="181" t="s">
        <v>66</v>
      </c>
      <c r="D8" s="182" t="s">
        <v>67</v>
      </c>
      <c r="E8" s="183" t="s">
        <v>68</v>
      </c>
      <c r="F8" s="80"/>
    </row>
    <row r="9" spans="1:7" x14ac:dyDescent="0.2">
      <c r="B9" s="19">
        <f>'2.1- impo investigadas Microo'!A8</f>
        <v>42005</v>
      </c>
      <c r="C9" s="20"/>
      <c r="D9" s="21"/>
      <c r="E9" s="22"/>
    </row>
    <row r="10" spans="1:7" x14ac:dyDescent="0.2">
      <c r="B10" s="23">
        <f>'2.1- impo investigadas Microo'!A9</f>
        <v>42036</v>
      </c>
      <c r="C10" s="24"/>
      <c r="D10" s="25"/>
      <c r="E10" s="26"/>
    </row>
    <row r="11" spans="1:7" x14ac:dyDescent="0.2">
      <c r="B11" s="23">
        <f>'2.1- impo investigadas Microo'!A10</f>
        <v>42064</v>
      </c>
      <c r="C11" s="24"/>
      <c r="D11" s="25"/>
      <c r="E11" s="26"/>
    </row>
    <row r="12" spans="1:7" x14ac:dyDescent="0.2">
      <c r="B12" s="23">
        <f>'2.1- impo investigadas Microo'!A11</f>
        <v>42095</v>
      </c>
      <c r="C12" s="24"/>
      <c r="D12" s="25"/>
      <c r="E12" s="26"/>
    </row>
    <row r="13" spans="1:7" x14ac:dyDescent="0.2">
      <c r="B13" s="23">
        <f>'2.1- impo investigadas Microo'!A12</f>
        <v>42125</v>
      </c>
      <c r="C13" s="25"/>
      <c r="D13" s="25"/>
      <c r="E13" s="26"/>
    </row>
    <row r="14" spans="1:7" x14ac:dyDescent="0.2">
      <c r="B14" s="23">
        <f>'2.1- impo investigadas Microo'!A13</f>
        <v>42156</v>
      </c>
      <c r="C14" s="24"/>
      <c r="D14" s="25"/>
      <c r="E14" s="26"/>
    </row>
    <row r="15" spans="1:7" x14ac:dyDescent="0.2">
      <c r="B15" s="23">
        <f>'2.1- impo investigadas Microo'!A14</f>
        <v>42186</v>
      </c>
      <c r="C15" s="25"/>
      <c r="D15" s="25"/>
      <c r="E15" s="26"/>
    </row>
    <row r="16" spans="1:7" x14ac:dyDescent="0.2">
      <c r="B16" s="23">
        <f>'2.1- impo investigadas Microo'!A15</f>
        <v>42217</v>
      </c>
      <c r="C16" s="25"/>
      <c r="D16" s="25"/>
      <c r="E16" s="26"/>
    </row>
    <row r="17" spans="2:5" x14ac:dyDescent="0.2">
      <c r="B17" s="23">
        <f>'2.1- impo investigadas Microo'!A16</f>
        <v>42248</v>
      </c>
      <c r="C17" s="25"/>
      <c r="D17" s="25"/>
      <c r="E17" s="26"/>
    </row>
    <row r="18" spans="2:5" x14ac:dyDescent="0.2">
      <c r="B18" s="23">
        <f>'2.1- impo investigadas Microo'!A17</f>
        <v>42278</v>
      </c>
      <c r="C18" s="25"/>
      <c r="D18" s="25"/>
      <c r="E18" s="26"/>
    </row>
    <row r="19" spans="2:5" x14ac:dyDescent="0.2">
      <c r="B19" s="23">
        <f>'2.1- impo investigadas Microo'!A18</f>
        <v>42309</v>
      </c>
      <c r="C19" s="25"/>
      <c r="D19" s="25"/>
      <c r="E19" s="26"/>
    </row>
    <row r="20" spans="2:5" ht="13.5" thickBot="1" x14ac:dyDescent="0.25">
      <c r="B20" s="27">
        <f>'2.1- impo investigadas Microo'!A19</f>
        <v>42339</v>
      </c>
      <c r="C20" s="28"/>
      <c r="D20" s="28"/>
      <c r="E20" s="29"/>
    </row>
    <row r="21" spans="2:5" x14ac:dyDescent="0.2">
      <c r="B21" s="19">
        <f>'2.1- impo investigadas Microo'!A20</f>
        <v>42370</v>
      </c>
      <c r="C21" s="21"/>
      <c r="D21" s="21"/>
      <c r="E21" s="26"/>
    </row>
    <row r="22" spans="2:5" x14ac:dyDescent="0.2">
      <c r="B22" s="23">
        <f>'2.1- impo investigadas Microo'!A21</f>
        <v>42401</v>
      </c>
      <c r="C22" s="25"/>
      <c r="D22" s="25"/>
      <c r="E22" s="30"/>
    </row>
    <row r="23" spans="2:5" x14ac:dyDescent="0.2">
      <c r="B23" s="23">
        <f>'2.1- impo investigadas Microo'!A22</f>
        <v>42430</v>
      </c>
      <c r="C23" s="25"/>
      <c r="D23" s="25"/>
      <c r="E23" s="26"/>
    </row>
    <row r="24" spans="2:5" x14ac:dyDescent="0.2">
      <c r="B24" s="23">
        <f>'2.1- impo investigadas Microo'!A23</f>
        <v>42461</v>
      </c>
      <c r="C24" s="25"/>
      <c r="D24" s="25"/>
      <c r="E24" s="26"/>
    </row>
    <row r="25" spans="2:5" x14ac:dyDescent="0.2">
      <c r="B25" s="23">
        <f>'2.1- impo investigadas Microo'!A24</f>
        <v>42491</v>
      </c>
      <c r="C25" s="25"/>
      <c r="D25" s="25"/>
      <c r="E25" s="26"/>
    </row>
    <row r="26" spans="2:5" x14ac:dyDescent="0.2">
      <c r="B26" s="23">
        <f>'2.1- impo investigadas Microo'!A25</f>
        <v>42522</v>
      </c>
      <c r="C26" s="25"/>
      <c r="D26" s="25"/>
      <c r="E26" s="26"/>
    </row>
    <row r="27" spans="2:5" x14ac:dyDescent="0.2">
      <c r="B27" s="23">
        <f>'2.1- impo investigadas Microo'!A26</f>
        <v>42552</v>
      </c>
      <c r="C27" s="25"/>
      <c r="D27" s="25"/>
      <c r="E27" s="26"/>
    </row>
    <row r="28" spans="2:5" x14ac:dyDescent="0.2">
      <c r="B28" s="23">
        <f>'2.1- impo investigadas Microo'!A27</f>
        <v>42583</v>
      </c>
      <c r="C28" s="25"/>
      <c r="D28" s="25"/>
      <c r="E28" s="26"/>
    </row>
    <row r="29" spans="2:5" x14ac:dyDescent="0.2">
      <c r="B29" s="23">
        <f>'2.1- impo investigadas Microo'!A28</f>
        <v>42614</v>
      </c>
      <c r="C29" s="25"/>
      <c r="D29" s="25"/>
      <c r="E29" s="26"/>
    </row>
    <row r="30" spans="2:5" x14ac:dyDescent="0.2">
      <c r="B30" s="23">
        <f>'2.1- impo investigadas Microo'!A29</f>
        <v>42644</v>
      </c>
      <c r="C30" s="25"/>
      <c r="D30" s="25"/>
      <c r="E30" s="26"/>
    </row>
    <row r="31" spans="2:5" x14ac:dyDescent="0.2">
      <c r="B31" s="23">
        <f>'2.1- impo investigadas Microo'!A30</f>
        <v>42675</v>
      </c>
      <c r="C31" s="25"/>
      <c r="D31" s="25"/>
      <c r="E31" s="26"/>
    </row>
    <row r="32" spans="2:5" ht="13.5" thickBot="1" x14ac:dyDescent="0.25">
      <c r="B32" s="27">
        <f>'2.1- impo investigadas Microo'!A31</f>
        <v>42705</v>
      </c>
      <c r="C32" s="28"/>
      <c r="D32" s="28"/>
      <c r="E32" s="31"/>
    </row>
    <row r="33" spans="2:5" x14ac:dyDescent="0.2">
      <c r="B33" s="19">
        <f>'2.1- impo investigadas Microo'!A32</f>
        <v>42736</v>
      </c>
      <c r="C33" s="21"/>
      <c r="D33" s="32"/>
      <c r="E33" s="20"/>
    </row>
    <row r="34" spans="2:5" x14ac:dyDescent="0.2">
      <c r="B34" s="23">
        <f>'2.1- impo investigadas Microo'!A33</f>
        <v>42767</v>
      </c>
      <c r="C34" s="25"/>
      <c r="D34" s="33"/>
      <c r="E34" s="24"/>
    </row>
    <row r="35" spans="2:5" x14ac:dyDescent="0.2">
      <c r="B35" s="23">
        <f>'2.1- impo investigadas Microo'!A34</f>
        <v>42795</v>
      </c>
      <c r="C35" s="25"/>
      <c r="D35" s="33"/>
      <c r="E35" s="24"/>
    </row>
    <row r="36" spans="2:5" x14ac:dyDescent="0.2">
      <c r="B36" s="23">
        <f>'2.1- impo investigadas Microo'!A35</f>
        <v>42826</v>
      </c>
      <c r="C36" s="25"/>
      <c r="D36" s="33"/>
      <c r="E36" s="24"/>
    </row>
    <row r="37" spans="2:5" x14ac:dyDescent="0.2">
      <c r="B37" s="23">
        <f>'2.1- impo investigadas Microo'!A36</f>
        <v>42856</v>
      </c>
      <c r="C37" s="25"/>
      <c r="D37" s="33"/>
      <c r="E37" s="24"/>
    </row>
    <row r="38" spans="2:5" x14ac:dyDescent="0.2">
      <c r="B38" s="23">
        <f>'2.1- impo investigadas Microo'!A37</f>
        <v>42887</v>
      </c>
      <c r="C38" s="25"/>
      <c r="D38" s="33"/>
      <c r="E38" s="24"/>
    </row>
    <row r="39" spans="2:5" x14ac:dyDescent="0.2">
      <c r="B39" s="23">
        <f>'2.1- impo investigadas Microo'!A38</f>
        <v>42917</v>
      </c>
      <c r="C39" s="25"/>
      <c r="D39" s="33"/>
      <c r="E39" s="24"/>
    </row>
    <row r="40" spans="2:5" x14ac:dyDescent="0.2">
      <c r="B40" s="23">
        <f>'2.1- impo investigadas Microo'!A39</f>
        <v>42948</v>
      </c>
      <c r="C40" s="25"/>
      <c r="D40" s="33"/>
      <c r="E40" s="24"/>
    </row>
    <row r="41" spans="2:5" x14ac:dyDescent="0.2">
      <c r="B41" s="23">
        <f>'2.1- impo investigadas Microo'!A40</f>
        <v>42979</v>
      </c>
      <c r="C41" s="25"/>
      <c r="D41" s="33"/>
      <c r="E41" s="24"/>
    </row>
    <row r="42" spans="2:5" x14ac:dyDescent="0.2">
      <c r="B42" s="23">
        <f>'2.1- impo investigadas Microo'!A41</f>
        <v>43009</v>
      </c>
      <c r="C42" s="25"/>
      <c r="D42" s="33"/>
      <c r="E42" s="24"/>
    </row>
    <row r="43" spans="2:5" x14ac:dyDescent="0.2">
      <c r="B43" s="23">
        <f>'2.1- impo investigadas Microo'!A42</f>
        <v>43040</v>
      </c>
      <c r="C43" s="25"/>
      <c r="D43" s="33"/>
      <c r="E43" s="24"/>
    </row>
    <row r="44" spans="2:5" ht="13.5" thickBot="1" x14ac:dyDescent="0.25">
      <c r="B44" s="27">
        <f>'2.1- impo investigadas Microo'!A43</f>
        <v>43070</v>
      </c>
      <c r="C44" s="81"/>
      <c r="D44" s="82"/>
      <c r="E44" s="58"/>
    </row>
    <row r="45" spans="2:5" x14ac:dyDescent="0.2">
      <c r="B45" s="19">
        <f>'2.1- impo investigadas Microo'!A44</f>
        <v>43101</v>
      </c>
      <c r="C45" s="21"/>
      <c r="D45" s="21"/>
      <c r="E45" s="20"/>
    </row>
    <row r="46" spans="2:5" x14ac:dyDescent="0.2">
      <c r="B46" s="23">
        <f>'2.1- impo investigadas Microo'!A45</f>
        <v>43132</v>
      </c>
      <c r="C46" s="25"/>
      <c r="D46" s="25"/>
      <c r="E46" s="24"/>
    </row>
    <row r="47" spans="2:5" x14ac:dyDescent="0.2">
      <c r="B47" s="23">
        <f>'2.1- impo investigadas Microo'!A46</f>
        <v>43160</v>
      </c>
      <c r="C47" s="25"/>
      <c r="D47" s="25"/>
      <c r="E47" s="24"/>
    </row>
    <row r="48" spans="2:5" x14ac:dyDescent="0.2">
      <c r="B48" s="23">
        <f>'2.1- impo investigadas Microo'!A47</f>
        <v>43191</v>
      </c>
      <c r="C48" s="25"/>
      <c r="D48" s="25"/>
      <c r="E48" s="24"/>
    </row>
    <row r="49" spans="2:46" x14ac:dyDescent="0.2">
      <c r="B49" s="23">
        <f>'2.1- impo investigadas Microo'!A48</f>
        <v>43221</v>
      </c>
      <c r="C49" s="25"/>
      <c r="D49" s="25"/>
      <c r="E49" s="24"/>
    </row>
    <row r="50" spans="2:46" x14ac:dyDescent="0.2">
      <c r="B50" s="23">
        <f>'2.1- impo investigadas Microo'!A49</f>
        <v>43252</v>
      </c>
      <c r="C50" s="25"/>
      <c r="D50" s="25"/>
      <c r="E50" s="24"/>
    </row>
    <row r="51" spans="2:46" x14ac:dyDescent="0.2">
      <c r="B51" s="23">
        <f>'2.1- impo investigadas Microo'!A50</f>
        <v>43282</v>
      </c>
      <c r="C51" s="25"/>
      <c r="D51" s="25"/>
      <c r="E51" s="24"/>
    </row>
    <row r="52" spans="2:46" ht="13.5" thickBot="1" x14ac:dyDescent="0.25">
      <c r="B52" s="27">
        <f>'2.1- impo investigadas Microo'!A51</f>
        <v>43313</v>
      </c>
      <c r="C52" s="28"/>
      <c r="D52" s="28"/>
      <c r="E52" s="35"/>
    </row>
    <row r="53" spans="2:46" ht="13.5" thickBot="1" x14ac:dyDescent="0.25">
      <c r="B53" s="36"/>
      <c r="C53" s="37"/>
      <c r="D53" s="37"/>
      <c r="E53" s="38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</row>
    <row r="54" spans="2:46" x14ac:dyDescent="0.2">
      <c r="B54" s="59">
        <f>'2.1- impo investigadas Microo'!A53</f>
        <v>2012</v>
      </c>
      <c r="C54" s="21"/>
      <c r="D54" s="21"/>
      <c r="E54" s="21"/>
      <c r="F54" s="37"/>
    </row>
    <row r="55" spans="2:46" x14ac:dyDescent="0.2">
      <c r="B55" s="60">
        <f>'2.1- impo investigadas Microo'!A54</f>
        <v>2013</v>
      </c>
      <c r="C55" s="25"/>
      <c r="D55" s="25"/>
      <c r="E55" s="25"/>
      <c r="F55" s="37"/>
    </row>
    <row r="56" spans="2:46" ht="13.5" thickBot="1" x14ac:dyDescent="0.25">
      <c r="B56" s="61">
        <f>'2.1- impo investigadas Microo'!A55</f>
        <v>2014</v>
      </c>
      <c r="C56" s="28"/>
      <c r="D56" s="28"/>
      <c r="E56" s="28"/>
    </row>
    <row r="57" spans="2:46" x14ac:dyDescent="0.2">
      <c r="B57" s="59">
        <f>'2.1- impo investigadas Microo'!A56</f>
        <v>2015</v>
      </c>
      <c r="C57" s="21"/>
      <c r="D57" s="21"/>
      <c r="E57" s="21"/>
    </row>
    <row r="58" spans="2:46" x14ac:dyDescent="0.2">
      <c r="B58" s="60">
        <f>'2.1- impo investigadas Microo'!A57</f>
        <v>2016</v>
      </c>
      <c r="C58" s="25"/>
      <c r="D58" s="25"/>
      <c r="E58" s="25"/>
    </row>
    <row r="59" spans="2:46" ht="13.5" thickBot="1" x14ac:dyDescent="0.25">
      <c r="B59" s="61">
        <f>'2.1- impo investigadas Microo'!A58</f>
        <v>2017</v>
      </c>
      <c r="C59" s="28"/>
      <c r="D59" s="28"/>
      <c r="E59" s="28"/>
    </row>
    <row r="60" spans="2:46" ht="12" customHeight="1" thickBot="1" x14ac:dyDescent="0.25">
      <c r="B60" s="241"/>
      <c r="C60" s="8"/>
      <c r="D60" s="8"/>
    </row>
    <row r="61" spans="2:46" x14ac:dyDescent="0.2">
      <c r="B61" s="239" t="str">
        <f>'2.1- impo investigadas Microo'!A60</f>
        <v>ene-agos 2017</v>
      </c>
      <c r="C61" s="21"/>
      <c r="D61" s="21"/>
      <c r="E61" s="20"/>
    </row>
    <row r="62" spans="2:46" ht="13.5" thickBot="1" x14ac:dyDescent="0.25">
      <c r="B62" s="240" t="str">
        <f>'2.1- impo investigadas Microo'!A61</f>
        <v>ene-agos 2018</v>
      </c>
      <c r="C62" s="173"/>
      <c r="D62" s="114"/>
      <c r="E62" s="114"/>
    </row>
    <row r="63" spans="2:46" x14ac:dyDescent="0.2">
      <c r="B63" s="43"/>
      <c r="C63" s="43"/>
      <c r="D63" s="43"/>
      <c r="E63" s="43"/>
    </row>
    <row r="64" spans="2:46" ht="13.5" hidden="1" thickBot="1" x14ac:dyDescent="0.25">
      <c r="B64" s="44" t="s">
        <v>52</v>
      </c>
      <c r="C64" s="63" t="s">
        <v>54</v>
      </c>
      <c r="D64" s="64" t="s">
        <v>56</v>
      </c>
    </row>
    <row r="65" spans="2:4" hidden="1" x14ac:dyDescent="0.2">
      <c r="B65" s="47" t="e">
        <f>+#REF!</f>
        <v>#REF!</v>
      </c>
      <c r="C65" s="48" t="e">
        <f>+#REF!-SUM(C9:C20)</f>
        <v>#REF!</v>
      </c>
      <c r="D65" s="49" t="e">
        <f>+#REF!-SUM(D9:D20)</f>
        <v>#REF!</v>
      </c>
    </row>
    <row r="66" spans="2:4" hidden="1" x14ac:dyDescent="0.2">
      <c r="B66" s="50">
        <f>+B55</f>
        <v>2013</v>
      </c>
      <c r="C66" s="51">
        <f>+C55-SUM(C21:C32)</f>
        <v>0</v>
      </c>
      <c r="D66" s="52">
        <f>+D55-SUM(D21:D32)</f>
        <v>0</v>
      </c>
    </row>
    <row r="67" spans="2:4" ht="13.5" hidden="1" thickBot="1" x14ac:dyDescent="0.25">
      <c r="B67" s="53">
        <f>+B56</f>
        <v>2014</v>
      </c>
      <c r="C67" s="54">
        <f>+C56-SUM(C33:C44)</f>
        <v>0</v>
      </c>
      <c r="D67" s="55">
        <f>+D56-SUM(D33:D44)</f>
        <v>0</v>
      </c>
    </row>
    <row r="68" spans="2:4" hidden="1" x14ac:dyDescent="0.2">
      <c r="B68" s="47">
        <f>+B58</f>
        <v>2016</v>
      </c>
      <c r="C68" s="56">
        <f>+C58-(SUM(C33:INDEX(C33:C44,'parámetros e instrucciones'!$E$3)))</f>
        <v>0</v>
      </c>
      <c r="D68" s="56">
        <f>+D58-(SUM(D33:INDEX(D33:D44,'parámetros e instrucciones'!$E$3)))</f>
        <v>0</v>
      </c>
    </row>
    <row r="69" spans="2:4" ht="13.5" hidden="1" thickBot="1" x14ac:dyDescent="0.25">
      <c r="B69" s="53">
        <f>+B59</f>
        <v>2017</v>
      </c>
      <c r="C69" s="57" t="e">
        <f>+C59-(SUM(C45:INDEX(C45:C48,'parámetros e instrucciones'!$E$3)))</f>
        <v>#REF!</v>
      </c>
      <c r="D69" s="57" t="e">
        <f>+D59-(SUM(D45:INDEX(D45:D48,'parámetros e instrucciones'!$E$3)))</f>
        <v>#REF!</v>
      </c>
    </row>
    <row r="70" spans="2:4" hidden="1" x14ac:dyDescent="0.2"/>
  </sheetData>
  <mergeCells count="3">
    <mergeCell ref="B5:E5"/>
    <mergeCell ref="A3:F3"/>
    <mergeCell ref="B4:E4"/>
  </mergeCells>
  <phoneticPr fontId="0" type="noConversion"/>
  <printOptions horizontalCentered="1" verticalCentered="1" gridLinesSet="0"/>
  <pageMargins left="0.39370078740157483" right="0.39370078740157483" top="0.62992125984251968" bottom="0.98425196850393704" header="0.19685039370078741" footer="0.51181102362204722"/>
  <pageSetup paperSize="9" scale="91" orientation="portrait" r:id="rId1"/>
  <headerFooter alignWithMargins="0">
    <oddHeader>&amp;R2018 - Año del Centenario de la Reforma Universitaria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0"/>
  <sheetViews>
    <sheetView showGridLines="0" view="pageBreakPreview" zoomScaleNormal="75" zoomScaleSheetLayoutView="100" workbookViewId="0">
      <selection activeCell="B1" sqref="A1:F62"/>
    </sheetView>
  </sheetViews>
  <sheetFormatPr baseColWidth="10" defaultRowHeight="12.75" x14ac:dyDescent="0.2"/>
  <cols>
    <col min="1" max="1" width="4.140625" style="8" customWidth="1"/>
    <col min="2" max="2" width="16" style="8" customWidth="1"/>
    <col min="3" max="5" width="17.28515625" style="84" customWidth="1"/>
    <col min="6" max="6" width="2.5703125" style="8" customWidth="1"/>
    <col min="7" max="7" width="17.5703125" style="8" customWidth="1"/>
    <col min="8" max="16384" width="11.42578125" style="8"/>
  </cols>
  <sheetData>
    <row r="1" spans="1:7" s="78" customFormat="1" x14ac:dyDescent="0.2">
      <c r="B1" s="115" t="s">
        <v>108</v>
      </c>
      <c r="C1" s="6"/>
      <c r="D1" s="6"/>
      <c r="E1" s="6"/>
    </row>
    <row r="2" spans="1:7" s="78" customFormat="1" x14ac:dyDescent="0.2">
      <c r="B2" s="6" t="s">
        <v>63</v>
      </c>
      <c r="C2" s="6"/>
      <c r="D2" s="6"/>
      <c r="E2" s="6"/>
    </row>
    <row r="3" spans="1:7" s="78" customFormat="1" x14ac:dyDescent="0.2">
      <c r="A3" s="264" t="str">
        <f>'4.2-costos digital &lt;= 20lts'!A3</f>
        <v>de un Microondas digital con capacidad inferior o igual a 20 litros</v>
      </c>
      <c r="B3" s="264"/>
      <c r="C3" s="264"/>
      <c r="D3" s="264"/>
      <c r="E3" s="264"/>
      <c r="F3" s="264"/>
    </row>
    <row r="4" spans="1:7" s="78" customFormat="1" ht="24" customHeight="1" x14ac:dyDescent="0.2">
      <c r="A4" s="237"/>
      <c r="B4" s="265" t="s">
        <v>123</v>
      </c>
      <c r="C4" s="265"/>
      <c r="D4" s="265"/>
      <c r="E4" s="265"/>
      <c r="F4" s="237"/>
    </row>
    <row r="5" spans="1:7" s="78" customFormat="1" x14ac:dyDescent="0.2">
      <c r="B5" s="247" t="s">
        <v>99</v>
      </c>
      <c r="C5" s="247"/>
      <c r="D5" s="247"/>
      <c r="E5" s="247"/>
      <c r="F5" s="175"/>
    </row>
    <row r="6" spans="1:7" ht="13.5" thickBot="1" x14ac:dyDescent="0.25">
      <c r="C6" s="79"/>
      <c r="D6" s="79"/>
      <c r="E6" s="79"/>
      <c r="F6" s="37"/>
      <c r="G6" s="37"/>
    </row>
    <row r="7" spans="1:7" ht="12.75" customHeight="1" x14ac:dyDescent="0.2">
      <c r="B7" s="176" t="s">
        <v>51</v>
      </c>
      <c r="C7" s="177" t="s">
        <v>64</v>
      </c>
      <c r="D7" s="178" t="s">
        <v>65</v>
      </c>
      <c r="E7" s="179" t="s">
        <v>33</v>
      </c>
      <c r="F7" s="80"/>
    </row>
    <row r="8" spans="1:7" ht="26.25" customHeight="1" thickBot="1" x14ac:dyDescent="0.25">
      <c r="B8" s="180" t="s">
        <v>52</v>
      </c>
      <c r="C8" s="181" t="s">
        <v>66</v>
      </c>
      <c r="D8" s="182" t="s">
        <v>67</v>
      </c>
      <c r="E8" s="183" t="s">
        <v>68</v>
      </c>
      <c r="F8" s="80"/>
    </row>
    <row r="9" spans="1:7" x14ac:dyDescent="0.2">
      <c r="B9" s="19">
        <f>'2.1- impo investigadas Microo'!A8</f>
        <v>42005</v>
      </c>
      <c r="C9" s="20"/>
      <c r="D9" s="21"/>
      <c r="E9" s="22"/>
    </row>
    <row r="10" spans="1:7" x14ac:dyDescent="0.2">
      <c r="B10" s="23">
        <f>'2.1- impo investigadas Microo'!A9</f>
        <v>42036</v>
      </c>
      <c r="C10" s="24"/>
      <c r="D10" s="25"/>
      <c r="E10" s="26"/>
    </row>
    <row r="11" spans="1:7" x14ac:dyDescent="0.2">
      <c r="B11" s="23">
        <f>'2.1- impo investigadas Microo'!A10</f>
        <v>42064</v>
      </c>
      <c r="C11" s="24"/>
      <c r="D11" s="25"/>
      <c r="E11" s="26"/>
    </row>
    <row r="12" spans="1:7" x14ac:dyDescent="0.2">
      <c r="B12" s="23">
        <f>'2.1- impo investigadas Microo'!A11</f>
        <v>42095</v>
      </c>
      <c r="C12" s="24"/>
      <c r="D12" s="25"/>
      <c r="E12" s="26"/>
    </row>
    <row r="13" spans="1:7" x14ac:dyDescent="0.2">
      <c r="B13" s="23">
        <f>'2.1- impo investigadas Microo'!A12</f>
        <v>42125</v>
      </c>
      <c r="C13" s="25"/>
      <c r="D13" s="25"/>
      <c r="E13" s="26"/>
    </row>
    <row r="14" spans="1:7" x14ac:dyDescent="0.2">
      <c r="B14" s="23">
        <f>'2.1- impo investigadas Microo'!A13</f>
        <v>42156</v>
      </c>
      <c r="C14" s="24"/>
      <c r="D14" s="25"/>
      <c r="E14" s="26"/>
    </row>
    <row r="15" spans="1:7" x14ac:dyDescent="0.2">
      <c r="B15" s="23">
        <f>'2.1- impo investigadas Microo'!A14</f>
        <v>42186</v>
      </c>
      <c r="C15" s="25"/>
      <c r="D15" s="25"/>
      <c r="E15" s="26"/>
    </row>
    <row r="16" spans="1:7" x14ac:dyDescent="0.2">
      <c r="B16" s="23">
        <f>'2.1- impo investigadas Microo'!A15</f>
        <v>42217</v>
      </c>
      <c r="C16" s="25"/>
      <c r="D16" s="25"/>
      <c r="E16" s="26"/>
    </row>
    <row r="17" spans="2:5" x14ac:dyDescent="0.2">
      <c r="B17" s="23">
        <f>'2.1- impo investigadas Microo'!A16</f>
        <v>42248</v>
      </c>
      <c r="C17" s="25"/>
      <c r="D17" s="25"/>
      <c r="E17" s="26"/>
    </row>
    <row r="18" spans="2:5" x14ac:dyDescent="0.2">
      <c r="B18" s="23">
        <f>'2.1- impo investigadas Microo'!A17</f>
        <v>42278</v>
      </c>
      <c r="C18" s="25"/>
      <c r="D18" s="25"/>
      <c r="E18" s="26"/>
    </row>
    <row r="19" spans="2:5" x14ac:dyDescent="0.2">
      <c r="B19" s="23">
        <f>'2.1- impo investigadas Microo'!A18</f>
        <v>42309</v>
      </c>
      <c r="C19" s="25"/>
      <c r="D19" s="25"/>
      <c r="E19" s="26"/>
    </row>
    <row r="20" spans="2:5" ht="13.5" thickBot="1" x14ac:dyDescent="0.25">
      <c r="B20" s="27">
        <f>'2.1- impo investigadas Microo'!A19</f>
        <v>42339</v>
      </c>
      <c r="C20" s="28"/>
      <c r="D20" s="28"/>
      <c r="E20" s="29"/>
    </row>
    <row r="21" spans="2:5" x14ac:dyDescent="0.2">
      <c r="B21" s="19">
        <f>'2.1- impo investigadas Microo'!A20</f>
        <v>42370</v>
      </c>
      <c r="C21" s="21"/>
      <c r="D21" s="21"/>
      <c r="E21" s="26"/>
    </row>
    <row r="22" spans="2:5" x14ac:dyDescent="0.2">
      <c r="B22" s="23">
        <f>'2.1- impo investigadas Microo'!A21</f>
        <v>42401</v>
      </c>
      <c r="C22" s="25"/>
      <c r="D22" s="25"/>
      <c r="E22" s="30"/>
    </row>
    <row r="23" spans="2:5" x14ac:dyDescent="0.2">
      <c r="B23" s="23">
        <f>'2.1- impo investigadas Microo'!A22</f>
        <v>42430</v>
      </c>
      <c r="C23" s="25"/>
      <c r="D23" s="25"/>
      <c r="E23" s="26"/>
    </row>
    <row r="24" spans="2:5" x14ac:dyDescent="0.2">
      <c r="B24" s="23">
        <f>'2.1- impo investigadas Microo'!A23</f>
        <v>42461</v>
      </c>
      <c r="C24" s="25"/>
      <c r="D24" s="25"/>
      <c r="E24" s="26"/>
    </row>
    <row r="25" spans="2:5" x14ac:dyDescent="0.2">
      <c r="B25" s="23">
        <f>'2.1- impo investigadas Microo'!A24</f>
        <v>42491</v>
      </c>
      <c r="C25" s="25"/>
      <c r="D25" s="25"/>
      <c r="E25" s="26"/>
    </row>
    <row r="26" spans="2:5" x14ac:dyDescent="0.2">
      <c r="B26" s="23">
        <f>'2.1- impo investigadas Microo'!A25</f>
        <v>42522</v>
      </c>
      <c r="C26" s="25"/>
      <c r="D26" s="25"/>
      <c r="E26" s="26"/>
    </row>
    <row r="27" spans="2:5" x14ac:dyDescent="0.2">
      <c r="B27" s="23">
        <f>'2.1- impo investigadas Microo'!A26</f>
        <v>42552</v>
      </c>
      <c r="C27" s="25"/>
      <c r="D27" s="25"/>
      <c r="E27" s="26"/>
    </row>
    <row r="28" spans="2:5" x14ac:dyDescent="0.2">
      <c r="B28" s="23">
        <f>'2.1- impo investigadas Microo'!A27</f>
        <v>42583</v>
      </c>
      <c r="C28" s="25"/>
      <c r="D28" s="25"/>
      <c r="E28" s="26"/>
    </row>
    <row r="29" spans="2:5" x14ac:dyDescent="0.2">
      <c r="B29" s="23">
        <f>'2.1- impo investigadas Microo'!A28</f>
        <v>42614</v>
      </c>
      <c r="C29" s="25"/>
      <c r="D29" s="25"/>
      <c r="E29" s="26"/>
    </row>
    <row r="30" spans="2:5" x14ac:dyDescent="0.2">
      <c r="B30" s="23">
        <f>'2.1- impo investigadas Microo'!A29</f>
        <v>42644</v>
      </c>
      <c r="C30" s="25"/>
      <c r="D30" s="25"/>
      <c r="E30" s="26"/>
    </row>
    <row r="31" spans="2:5" x14ac:dyDescent="0.2">
      <c r="B31" s="23">
        <f>'2.1- impo investigadas Microo'!A30</f>
        <v>42675</v>
      </c>
      <c r="C31" s="25"/>
      <c r="D31" s="25"/>
      <c r="E31" s="26"/>
    </row>
    <row r="32" spans="2:5" ht="13.5" thickBot="1" x14ac:dyDescent="0.25">
      <c r="B32" s="27">
        <f>'2.1- impo investigadas Microo'!A31</f>
        <v>42705</v>
      </c>
      <c r="C32" s="28"/>
      <c r="D32" s="28"/>
      <c r="E32" s="31"/>
    </row>
    <row r="33" spans="2:5" x14ac:dyDescent="0.2">
      <c r="B33" s="19">
        <f>'2.1- impo investigadas Microo'!A32</f>
        <v>42736</v>
      </c>
      <c r="C33" s="21"/>
      <c r="D33" s="32"/>
      <c r="E33" s="20"/>
    </row>
    <row r="34" spans="2:5" x14ac:dyDescent="0.2">
      <c r="B34" s="23">
        <f>'2.1- impo investigadas Microo'!A33</f>
        <v>42767</v>
      </c>
      <c r="C34" s="25"/>
      <c r="D34" s="33"/>
      <c r="E34" s="24"/>
    </row>
    <row r="35" spans="2:5" x14ac:dyDescent="0.2">
      <c r="B35" s="23">
        <f>'2.1- impo investigadas Microo'!A34</f>
        <v>42795</v>
      </c>
      <c r="C35" s="25"/>
      <c r="D35" s="33"/>
      <c r="E35" s="24"/>
    </row>
    <row r="36" spans="2:5" x14ac:dyDescent="0.2">
      <c r="B36" s="23">
        <f>'2.1- impo investigadas Microo'!A35</f>
        <v>42826</v>
      </c>
      <c r="C36" s="25"/>
      <c r="D36" s="33"/>
      <c r="E36" s="24"/>
    </row>
    <row r="37" spans="2:5" x14ac:dyDescent="0.2">
      <c r="B37" s="23">
        <f>'2.1- impo investigadas Microo'!A36</f>
        <v>42856</v>
      </c>
      <c r="C37" s="25"/>
      <c r="D37" s="33"/>
      <c r="E37" s="24"/>
    </row>
    <row r="38" spans="2:5" x14ac:dyDescent="0.2">
      <c r="B38" s="23">
        <f>'2.1- impo investigadas Microo'!A37</f>
        <v>42887</v>
      </c>
      <c r="C38" s="25"/>
      <c r="D38" s="33"/>
      <c r="E38" s="24"/>
    </row>
    <row r="39" spans="2:5" x14ac:dyDescent="0.2">
      <c r="B39" s="23">
        <f>'2.1- impo investigadas Microo'!A38</f>
        <v>42917</v>
      </c>
      <c r="C39" s="25"/>
      <c r="D39" s="33"/>
      <c r="E39" s="24"/>
    </row>
    <row r="40" spans="2:5" x14ac:dyDescent="0.2">
      <c r="B40" s="23">
        <f>'2.1- impo investigadas Microo'!A39</f>
        <v>42948</v>
      </c>
      <c r="C40" s="25"/>
      <c r="D40" s="33"/>
      <c r="E40" s="24"/>
    </row>
    <row r="41" spans="2:5" x14ac:dyDescent="0.2">
      <c r="B41" s="23">
        <f>'2.1- impo investigadas Microo'!A40</f>
        <v>42979</v>
      </c>
      <c r="C41" s="25"/>
      <c r="D41" s="33"/>
      <c r="E41" s="24"/>
    </row>
    <row r="42" spans="2:5" x14ac:dyDescent="0.2">
      <c r="B42" s="23">
        <f>'2.1- impo investigadas Microo'!A41</f>
        <v>43009</v>
      </c>
      <c r="C42" s="25"/>
      <c r="D42" s="33"/>
      <c r="E42" s="24"/>
    </row>
    <row r="43" spans="2:5" x14ac:dyDescent="0.2">
      <c r="B43" s="23">
        <f>'2.1- impo investigadas Microo'!A42</f>
        <v>43040</v>
      </c>
      <c r="C43" s="25"/>
      <c r="D43" s="33"/>
      <c r="E43" s="24"/>
    </row>
    <row r="44" spans="2:5" ht="13.5" thickBot="1" x14ac:dyDescent="0.25">
      <c r="B44" s="27">
        <f>'2.1- impo investigadas Microo'!A43</f>
        <v>43070</v>
      </c>
      <c r="C44" s="81"/>
      <c r="D44" s="82"/>
      <c r="E44" s="58"/>
    </row>
    <row r="45" spans="2:5" x14ac:dyDescent="0.2">
      <c r="B45" s="19">
        <f>'2.1- impo investigadas Microo'!A44</f>
        <v>43101</v>
      </c>
      <c r="C45" s="21"/>
      <c r="D45" s="21"/>
      <c r="E45" s="20"/>
    </row>
    <row r="46" spans="2:5" x14ac:dyDescent="0.2">
      <c r="B46" s="23">
        <f>'2.1- impo investigadas Microo'!A45</f>
        <v>43132</v>
      </c>
      <c r="C46" s="25"/>
      <c r="D46" s="25"/>
      <c r="E46" s="24"/>
    </row>
    <row r="47" spans="2:5" x14ac:dyDescent="0.2">
      <c r="B47" s="23">
        <f>'2.1- impo investigadas Microo'!A46</f>
        <v>43160</v>
      </c>
      <c r="C47" s="25"/>
      <c r="D47" s="25"/>
      <c r="E47" s="24"/>
    </row>
    <row r="48" spans="2:5" x14ac:dyDescent="0.2">
      <c r="B48" s="23">
        <f>'2.1- impo investigadas Microo'!A47</f>
        <v>43191</v>
      </c>
      <c r="C48" s="25"/>
      <c r="D48" s="25"/>
      <c r="E48" s="24"/>
    </row>
    <row r="49" spans="2:46" x14ac:dyDescent="0.2">
      <c r="B49" s="23">
        <f>'2.1- impo investigadas Microo'!A48</f>
        <v>43221</v>
      </c>
      <c r="C49" s="25"/>
      <c r="D49" s="25"/>
      <c r="E49" s="24"/>
    </row>
    <row r="50" spans="2:46" x14ac:dyDescent="0.2">
      <c r="B50" s="23">
        <f>'2.1- impo investigadas Microo'!A49</f>
        <v>43252</v>
      </c>
      <c r="C50" s="25"/>
      <c r="D50" s="25"/>
      <c r="E50" s="24"/>
    </row>
    <row r="51" spans="2:46" x14ac:dyDescent="0.2">
      <c r="B51" s="23">
        <f>'2.1- impo investigadas Microo'!A50</f>
        <v>43282</v>
      </c>
      <c r="C51" s="25"/>
      <c r="D51" s="25"/>
      <c r="E51" s="24"/>
    </row>
    <row r="52" spans="2:46" ht="13.5" thickBot="1" x14ac:dyDescent="0.25">
      <c r="B52" s="27">
        <f>'2.1- impo investigadas Microo'!A51</f>
        <v>43313</v>
      </c>
      <c r="C52" s="28"/>
      <c r="D52" s="28"/>
      <c r="E52" s="35"/>
    </row>
    <row r="53" spans="2:46" ht="13.5" thickBot="1" x14ac:dyDescent="0.25">
      <c r="B53" s="36"/>
      <c r="C53" s="37"/>
      <c r="D53" s="37"/>
      <c r="E53" s="38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</row>
    <row r="54" spans="2:46" x14ac:dyDescent="0.2">
      <c r="B54" s="59">
        <f>'2.1- impo investigadas Microo'!A53</f>
        <v>2012</v>
      </c>
      <c r="C54" s="21"/>
      <c r="D54" s="21"/>
      <c r="E54" s="21"/>
      <c r="F54" s="37"/>
    </row>
    <row r="55" spans="2:46" x14ac:dyDescent="0.2">
      <c r="B55" s="60">
        <f>'2.1- impo investigadas Microo'!A54</f>
        <v>2013</v>
      </c>
      <c r="C55" s="25"/>
      <c r="D55" s="25"/>
      <c r="E55" s="25"/>
      <c r="F55" s="37"/>
    </row>
    <row r="56" spans="2:46" ht="13.5" thickBot="1" x14ac:dyDescent="0.25">
      <c r="B56" s="61">
        <f>'2.1- impo investigadas Microo'!A55</f>
        <v>2014</v>
      </c>
      <c r="C56" s="28"/>
      <c r="D56" s="28"/>
      <c r="E56" s="28"/>
    </row>
    <row r="57" spans="2:46" x14ac:dyDescent="0.2">
      <c r="B57" s="59">
        <f>'2.1- impo investigadas Microo'!A56</f>
        <v>2015</v>
      </c>
      <c r="C57" s="21"/>
      <c r="D57" s="21"/>
      <c r="E57" s="21"/>
    </row>
    <row r="58" spans="2:46" x14ac:dyDescent="0.2">
      <c r="B58" s="60">
        <f>'2.1- impo investigadas Microo'!A57</f>
        <v>2016</v>
      </c>
      <c r="C58" s="25"/>
      <c r="D58" s="25"/>
      <c r="E58" s="25"/>
    </row>
    <row r="59" spans="2:46" ht="13.5" thickBot="1" x14ac:dyDescent="0.25">
      <c r="B59" s="61">
        <f>'2.1- impo investigadas Microo'!A58</f>
        <v>2017</v>
      </c>
      <c r="C59" s="28"/>
      <c r="D59" s="28"/>
      <c r="E59" s="28"/>
    </row>
    <row r="60" spans="2:46" ht="12" customHeight="1" thickBot="1" x14ac:dyDescent="0.25">
      <c r="B60" s="36"/>
      <c r="C60" s="8"/>
      <c r="D60" s="8"/>
    </row>
    <row r="61" spans="2:46" x14ac:dyDescent="0.2">
      <c r="B61" s="239" t="str">
        <f>'2.1- impo investigadas Microo'!A60</f>
        <v>ene-agos 2017</v>
      </c>
      <c r="C61" s="21"/>
      <c r="D61" s="21"/>
      <c r="E61" s="20"/>
    </row>
    <row r="62" spans="2:46" ht="13.5" thickBot="1" x14ac:dyDescent="0.25">
      <c r="B62" s="240" t="str">
        <f>'2.1- impo investigadas Microo'!A61</f>
        <v>ene-agos 2018</v>
      </c>
      <c r="C62" s="173"/>
      <c r="D62" s="114"/>
      <c r="E62" s="114"/>
    </row>
    <row r="63" spans="2:46" x14ac:dyDescent="0.2">
      <c r="B63" s="43"/>
      <c r="C63" s="43"/>
      <c r="D63" s="43"/>
      <c r="E63" s="43"/>
    </row>
    <row r="64" spans="2:46" ht="13.5" hidden="1" thickBot="1" x14ac:dyDescent="0.25">
      <c r="B64" s="44" t="s">
        <v>52</v>
      </c>
      <c r="C64" s="63" t="s">
        <v>54</v>
      </c>
      <c r="D64" s="64" t="s">
        <v>56</v>
      </c>
    </row>
    <row r="65" spans="2:4" hidden="1" x14ac:dyDescent="0.2">
      <c r="B65" s="47" t="e">
        <f>+#REF!</f>
        <v>#REF!</v>
      </c>
      <c r="C65" s="48" t="e">
        <f>+#REF!-SUM(C9:C20)</f>
        <v>#REF!</v>
      </c>
      <c r="D65" s="49" t="e">
        <f>+#REF!-SUM(D9:D20)</f>
        <v>#REF!</v>
      </c>
    </row>
    <row r="66" spans="2:4" hidden="1" x14ac:dyDescent="0.2">
      <c r="B66" s="50">
        <f>+B55</f>
        <v>2013</v>
      </c>
      <c r="C66" s="51">
        <f>+C55-SUM(C21:C32)</f>
        <v>0</v>
      </c>
      <c r="D66" s="52">
        <f>+D55-SUM(D21:D32)</f>
        <v>0</v>
      </c>
    </row>
    <row r="67" spans="2:4" ht="13.5" hidden="1" thickBot="1" x14ac:dyDescent="0.25">
      <c r="B67" s="53">
        <f>+B56</f>
        <v>2014</v>
      </c>
      <c r="C67" s="54">
        <f>+C56-SUM(C33:C44)</f>
        <v>0</v>
      </c>
      <c r="D67" s="55">
        <f>+D56-SUM(D33:D44)</f>
        <v>0</v>
      </c>
    </row>
    <row r="68" spans="2:4" hidden="1" x14ac:dyDescent="0.2">
      <c r="B68" s="47">
        <f>+B58</f>
        <v>2016</v>
      </c>
      <c r="C68" s="56">
        <f>+C58-(SUM(C33:INDEX(C33:C44,'parámetros e instrucciones'!$E$3)))</f>
        <v>0</v>
      </c>
      <c r="D68" s="56">
        <f>+D58-(SUM(D33:INDEX(D33:D44,'parámetros e instrucciones'!$E$3)))</f>
        <v>0</v>
      </c>
    </row>
    <row r="69" spans="2:4" ht="13.5" hidden="1" thickBot="1" x14ac:dyDescent="0.25">
      <c r="B69" s="53">
        <f>+B59</f>
        <v>2017</v>
      </c>
      <c r="C69" s="57" t="e">
        <f>+C59-(SUM(C45:INDEX(C45:C48,'parámetros e instrucciones'!$E$3)))</f>
        <v>#REF!</v>
      </c>
      <c r="D69" s="57" t="e">
        <f>+D59-(SUM(D45:INDEX(D45:D48,'parámetros e instrucciones'!$E$3)))</f>
        <v>#REF!</v>
      </c>
    </row>
    <row r="70" spans="2:4" hidden="1" x14ac:dyDescent="0.2"/>
  </sheetData>
  <mergeCells count="3">
    <mergeCell ref="A3:F3"/>
    <mergeCell ref="B5:E5"/>
    <mergeCell ref="B4:E4"/>
  </mergeCells>
  <printOptions horizontalCentered="1" verticalCentered="1" gridLinesSet="0"/>
  <pageMargins left="0.39370078740157483" right="0.39370078740157483" top="0.62992125984251968" bottom="0.98425196850393704" header="0.19685039370078741" footer="0.51181102362204722"/>
  <pageSetup paperSize="9" scale="90" orientation="portrait" r:id="rId1"/>
  <headerFooter alignWithMargins="0">
    <oddHeader>&amp;R2018 - Año del Centenario de la Reforma Universitaria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0"/>
  <sheetViews>
    <sheetView showGridLines="0" view="pageBreakPreview" zoomScaleNormal="75" zoomScaleSheetLayoutView="100" workbookViewId="0">
      <selection sqref="A1:F62"/>
    </sheetView>
  </sheetViews>
  <sheetFormatPr baseColWidth="10" defaultRowHeight="12.75" x14ac:dyDescent="0.2"/>
  <cols>
    <col min="1" max="1" width="4.140625" style="8" customWidth="1"/>
    <col min="2" max="2" width="16" style="8" customWidth="1"/>
    <col min="3" max="5" width="17.28515625" style="84" customWidth="1"/>
    <col min="6" max="6" width="7.5703125" style="8" customWidth="1"/>
    <col min="7" max="7" width="17.5703125" style="8" customWidth="1"/>
    <col min="8" max="16384" width="11.42578125" style="8"/>
  </cols>
  <sheetData>
    <row r="1" spans="1:7" s="78" customFormat="1" x14ac:dyDescent="0.2">
      <c r="B1" s="115" t="s">
        <v>125</v>
      </c>
      <c r="C1" s="6"/>
      <c r="D1" s="6"/>
      <c r="E1" s="6"/>
    </row>
    <row r="2" spans="1:7" s="78" customFormat="1" x14ac:dyDescent="0.2">
      <c r="B2" s="6" t="s">
        <v>63</v>
      </c>
      <c r="C2" s="6"/>
      <c r="D2" s="6"/>
      <c r="E2" s="6"/>
    </row>
    <row r="3" spans="1:7" s="78" customFormat="1" x14ac:dyDescent="0.2">
      <c r="A3" s="264" t="str">
        <f>'4.3-costos Digital &gt;20lts &lt;=37l'!A3</f>
        <v>de un Microondas digital con capacidad superior a 20 litros pero inferior o igual a 37 litros</v>
      </c>
      <c r="B3" s="264"/>
      <c r="C3" s="264"/>
      <c r="D3" s="264"/>
      <c r="E3" s="264"/>
      <c r="F3" s="264"/>
    </row>
    <row r="4" spans="1:7" s="78" customFormat="1" ht="24" customHeight="1" x14ac:dyDescent="0.2">
      <c r="A4" s="237"/>
      <c r="B4" s="265" t="s">
        <v>123</v>
      </c>
      <c r="C4" s="265"/>
      <c r="D4" s="265"/>
      <c r="E4" s="265"/>
      <c r="F4" s="237"/>
    </row>
    <row r="5" spans="1:7" s="78" customFormat="1" x14ac:dyDescent="0.2">
      <c r="B5" s="247" t="s">
        <v>99</v>
      </c>
      <c r="C5" s="247"/>
      <c r="D5" s="247"/>
      <c r="E5" s="247"/>
      <c r="F5" s="175"/>
    </row>
    <row r="6" spans="1:7" ht="13.5" thickBot="1" x14ac:dyDescent="0.25">
      <c r="C6" s="79"/>
      <c r="D6" s="79"/>
      <c r="E6" s="79"/>
      <c r="F6" s="37"/>
      <c r="G6" s="37"/>
    </row>
    <row r="7" spans="1:7" ht="12.75" customHeight="1" x14ac:dyDescent="0.2">
      <c r="B7" s="176" t="s">
        <v>51</v>
      </c>
      <c r="C7" s="177" t="s">
        <v>64</v>
      </c>
      <c r="D7" s="178" t="s">
        <v>65</v>
      </c>
      <c r="E7" s="179" t="s">
        <v>33</v>
      </c>
      <c r="F7" s="80"/>
    </row>
    <row r="8" spans="1:7" ht="26.25" customHeight="1" thickBot="1" x14ac:dyDescent="0.25">
      <c r="B8" s="180" t="s">
        <v>52</v>
      </c>
      <c r="C8" s="181" t="s">
        <v>66</v>
      </c>
      <c r="D8" s="182" t="s">
        <v>67</v>
      </c>
      <c r="E8" s="183" t="s">
        <v>68</v>
      </c>
      <c r="F8" s="80"/>
    </row>
    <row r="9" spans="1:7" x14ac:dyDescent="0.2">
      <c r="B9" s="19">
        <f>'2.1- impo investigadas Microo'!A8</f>
        <v>42005</v>
      </c>
      <c r="C9" s="20"/>
      <c r="D9" s="21"/>
      <c r="E9" s="22"/>
    </row>
    <row r="10" spans="1:7" x14ac:dyDescent="0.2">
      <c r="B10" s="23">
        <f>'2.1- impo investigadas Microo'!A9</f>
        <v>42036</v>
      </c>
      <c r="C10" s="24"/>
      <c r="D10" s="25"/>
      <c r="E10" s="26"/>
    </row>
    <row r="11" spans="1:7" x14ac:dyDescent="0.2">
      <c r="B11" s="23">
        <f>'2.1- impo investigadas Microo'!A10</f>
        <v>42064</v>
      </c>
      <c r="C11" s="24"/>
      <c r="D11" s="25"/>
      <c r="E11" s="26"/>
    </row>
    <row r="12" spans="1:7" x14ac:dyDescent="0.2">
      <c r="B12" s="23">
        <f>'2.1- impo investigadas Microo'!A11</f>
        <v>42095</v>
      </c>
      <c r="C12" s="24"/>
      <c r="D12" s="25"/>
      <c r="E12" s="26"/>
    </row>
    <row r="13" spans="1:7" x14ac:dyDescent="0.2">
      <c r="B13" s="23">
        <f>'2.1- impo investigadas Microo'!A12</f>
        <v>42125</v>
      </c>
      <c r="C13" s="25"/>
      <c r="D13" s="25"/>
      <c r="E13" s="26"/>
    </row>
    <row r="14" spans="1:7" x14ac:dyDescent="0.2">
      <c r="B14" s="23">
        <f>'2.1- impo investigadas Microo'!A13</f>
        <v>42156</v>
      </c>
      <c r="C14" s="24"/>
      <c r="D14" s="25"/>
      <c r="E14" s="26"/>
    </row>
    <row r="15" spans="1:7" x14ac:dyDescent="0.2">
      <c r="B15" s="23">
        <f>'2.1- impo investigadas Microo'!A14</f>
        <v>42186</v>
      </c>
      <c r="C15" s="25"/>
      <c r="D15" s="25"/>
      <c r="E15" s="26"/>
    </row>
    <row r="16" spans="1:7" x14ac:dyDescent="0.2">
      <c r="B16" s="23">
        <f>'2.1- impo investigadas Microo'!A15</f>
        <v>42217</v>
      </c>
      <c r="C16" s="25"/>
      <c r="D16" s="25"/>
      <c r="E16" s="26"/>
    </row>
    <row r="17" spans="2:5" x14ac:dyDescent="0.2">
      <c r="B17" s="23">
        <f>'2.1- impo investigadas Microo'!A16</f>
        <v>42248</v>
      </c>
      <c r="C17" s="25"/>
      <c r="D17" s="25"/>
      <c r="E17" s="26"/>
    </row>
    <row r="18" spans="2:5" x14ac:dyDescent="0.2">
      <c r="B18" s="23">
        <f>'2.1- impo investigadas Microo'!A17</f>
        <v>42278</v>
      </c>
      <c r="C18" s="25"/>
      <c r="D18" s="25"/>
      <c r="E18" s="26"/>
    </row>
    <row r="19" spans="2:5" x14ac:dyDescent="0.2">
      <c r="B19" s="23">
        <f>'2.1- impo investigadas Microo'!A18</f>
        <v>42309</v>
      </c>
      <c r="C19" s="25"/>
      <c r="D19" s="25"/>
      <c r="E19" s="26"/>
    </row>
    <row r="20" spans="2:5" ht="13.5" thickBot="1" x14ac:dyDescent="0.25">
      <c r="B20" s="27">
        <f>'2.1- impo investigadas Microo'!A19</f>
        <v>42339</v>
      </c>
      <c r="C20" s="28"/>
      <c r="D20" s="28"/>
      <c r="E20" s="29"/>
    </row>
    <row r="21" spans="2:5" x14ac:dyDescent="0.2">
      <c r="B21" s="19">
        <f>'2.1- impo investigadas Microo'!A20</f>
        <v>42370</v>
      </c>
      <c r="C21" s="21"/>
      <c r="D21" s="21"/>
      <c r="E21" s="26"/>
    </row>
    <row r="22" spans="2:5" x14ac:dyDescent="0.2">
      <c r="B22" s="23">
        <f>'2.1- impo investigadas Microo'!A21</f>
        <v>42401</v>
      </c>
      <c r="C22" s="25"/>
      <c r="D22" s="25"/>
      <c r="E22" s="30"/>
    </row>
    <row r="23" spans="2:5" x14ac:dyDescent="0.2">
      <c r="B23" s="23">
        <f>'2.1- impo investigadas Microo'!A22</f>
        <v>42430</v>
      </c>
      <c r="C23" s="25"/>
      <c r="D23" s="25"/>
      <c r="E23" s="26"/>
    </row>
    <row r="24" spans="2:5" x14ac:dyDescent="0.2">
      <c r="B24" s="23">
        <f>'2.1- impo investigadas Microo'!A23</f>
        <v>42461</v>
      </c>
      <c r="C24" s="25"/>
      <c r="D24" s="25"/>
      <c r="E24" s="26"/>
    </row>
    <row r="25" spans="2:5" x14ac:dyDescent="0.2">
      <c r="B25" s="23">
        <f>'2.1- impo investigadas Microo'!A24</f>
        <v>42491</v>
      </c>
      <c r="C25" s="25"/>
      <c r="D25" s="25"/>
      <c r="E25" s="26"/>
    </row>
    <row r="26" spans="2:5" x14ac:dyDescent="0.2">
      <c r="B26" s="23">
        <f>'2.1- impo investigadas Microo'!A25</f>
        <v>42522</v>
      </c>
      <c r="C26" s="25"/>
      <c r="D26" s="25"/>
      <c r="E26" s="26"/>
    </row>
    <row r="27" spans="2:5" x14ac:dyDescent="0.2">
      <c r="B27" s="23">
        <f>'2.1- impo investigadas Microo'!A26</f>
        <v>42552</v>
      </c>
      <c r="C27" s="25"/>
      <c r="D27" s="25"/>
      <c r="E27" s="26"/>
    </row>
    <row r="28" spans="2:5" x14ac:dyDescent="0.2">
      <c r="B28" s="23">
        <f>'2.1- impo investigadas Microo'!A27</f>
        <v>42583</v>
      </c>
      <c r="C28" s="25"/>
      <c r="D28" s="25"/>
      <c r="E28" s="26"/>
    </row>
    <row r="29" spans="2:5" x14ac:dyDescent="0.2">
      <c r="B29" s="23">
        <f>'2.1- impo investigadas Microo'!A28</f>
        <v>42614</v>
      </c>
      <c r="C29" s="25"/>
      <c r="D29" s="25"/>
      <c r="E29" s="26"/>
    </row>
    <row r="30" spans="2:5" x14ac:dyDescent="0.2">
      <c r="B30" s="23">
        <f>'2.1- impo investigadas Microo'!A29</f>
        <v>42644</v>
      </c>
      <c r="C30" s="25"/>
      <c r="D30" s="25"/>
      <c r="E30" s="26"/>
    </row>
    <row r="31" spans="2:5" x14ac:dyDescent="0.2">
      <c r="B31" s="23">
        <f>'2.1- impo investigadas Microo'!A30</f>
        <v>42675</v>
      </c>
      <c r="C31" s="25"/>
      <c r="D31" s="25"/>
      <c r="E31" s="26"/>
    </row>
    <row r="32" spans="2:5" ht="13.5" thickBot="1" x14ac:dyDescent="0.25">
      <c r="B32" s="27">
        <f>'2.1- impo investigadas Microo'!A31</f>
        <v>42705</v>
      </c>
      <c r="C32" s="28"/>
      <c r="D32" s="28"/>
      <c r="E32" s="31"/>
    </row>
    <row r="33" spans="2:5" x14ac:dyDescent="0.2">
      <c r="B33" s="19">
        <f>'2.1- impo investigadas Microo'!A32</f>
        <v>42736</v>
      </c>
      <c r="C33" s="21"/>
      <c r="D33" s="32"/>
      <c r="E33" s="20"/>
    </row>
    <row r="34" spans="2:5" x14ac:dyDescent="0.2">
      <c r="B34" s="23">
        <f>'2.1- impo investigadas Microo'!A33</f>
        <v>42767</v>
      </c>
      <c r="C34" s="25"/>
      <c r="D34" s="33"/>
      <c r="E34" s="24"/>
    </row>
    <row r="35" spans="2:5" x14ac:dyDescent="0.2">
      <c r="B35" s="23">
        <f>'2.1- impo investigadas Microo'!A34</f>
        <v>42795</v>
      </c>
      <c r="C35" s="25"/>
      <c r="D35" s="33"/>
      <c r="E35" s="24"/>
    </row>
    <row r="36" spans="2:5" x14ac:dyDescent="0.2">
      <c r="B36" s="23">
        <f>'2.1- impo investigadas Microo'!A35</f>
        <v>42826</v>
      </c>
      <c r="C36" s="25"/>
      <c r="D36" s="33"/>
      <c r="E36" s="24"/>
    </row>
    <row r="37" spans="2:5" x14ac:dyDescent="0.2">
      <c r="B37" s="23">
        <f>'2.1- impo investigadas Microo'!A36</f>
        <v>42856</v>
      </c>
      <c r="C37" s="25"/>
      <c r="D37" s="33"/>
      <c r="E37" s="24"/>
    </row>
    <row r="38" spans="2:5" x14ac:dyDescent="0.2">
      <c r="B38" s="23">
        <f>'2.1- impo investigadas Microo'!A37</f>
        <v>42887</v>
      </c>
      <c r="C38" s="25"/>
      <c r="D38" s="33"/>
      <c r="E38" s="24"/>
    </row>
    <row r="39" spans="2:5" x14ac:dyDescent="0.2">
      <c r="B39" s="23">
        <f>'2.1- impo investigadas Microo'!A38</f>
        <v>42917</v>
      </c>
      <c r="C39" s="25"/>
      <c r="D39" s="33"/>
      <c r="E39" s="24"/>
    </row>
    <row r="40" spans="2:5" x14ac:dyDescent="0.2">
      <c r="B40" s="23">
        <f>'2.1- impo investigadas Microo'!A39</f>
        <v>42948</v>
      </c>
      <c r="C40" s="25"/>
      <c r="D40" s="33"/>
      <c r="E40" s="24"/>
    </row>
    <row r="41" spans="2:5" x14ac:dyDescent="0.2">
      <c r="B41" s="23">
        <f>'2.1- impo investigadas Microo'!A40</f>
        <v>42979</v>
      </c>
      <c r="C41" s="25"/>
      <c r="D41" s="33"/>
      <c r="E41" s="24"/>
    </row>
    <row r="42" spans="2:5" x14ac:dyDescent="0.2">
      <c r="B42" s="23">
        <f>'2.1- impo investigadas Microo'!A41</f>
        <v>43009</v>
      </c>
      <c r="C42" s="25"/>
      <c r="D42" s="33"/>
      <c r="E42" s="24"/>
    </row>
    <row r="43" spans="2:5" x14ac:dyDescent="0.2">
      <c r="B43" s="23">
        <f>'2.1- impo investigadas Microo'!A42</f>
        <v>43040</v>
      </c>
      <c r="C43" s="25"/>
      <c r="D43" s="33"/>
      <c r="E43" s="24"/>
    </row>
    <row r="44" spans="2:5" ht="13.5" thickBot="1" x14ac:dyDescent="0.25">
      <c r="B44" s="27">
        <f>'2.1- impo investigadas Microo'!A43</f>
        <v>43070</v>
      </c>
      <c r="C44" s="81"/>
      <c r="D44" s="82"/>
      <c r="E44" s="58"/>
    </row>
    <row r="45" spans="2:5" x14ac:dyDescent="0.2">
      <c r="B45" s="19">
        <f>'2.1- impo investigadas Microo'!A44</f>
        <v>43101</v>
      </c>
      <c r="C45" s="21"/>
      <c r="D45" s="21"/>
      <c r="E45" s="20"/>
    </row>
    <row r="46" spans="2:5" x14ac:dyDescent="0.2">
      <c r="B46" s="23">
        <f>'2.1- impo investigadas Microo'!A45</f>
        <v>43132</v>
      </c>
      <c r="C46" s="25"/>
      <c r="D46" s="25"/>
      <c r="E46" s="24"/>
    </row>
    <row r="47" spans="2:5" x14ac:dyDescent="0.2">
      <c r="B47" s="23">
        <f>'2.1- impo investigadas Microo'!A46</f>
        <v>43160</v>
      </c>
      <c r="C47" s="25"/>
      <c r="D47" s="25"/>
      <c r="E47" s="24"/>
    </row>
    <row r="48" spans="2:5" x14ac:dyDescent="0.2">
      <c r="B48" s="23">
        <f>'2.1- impo investigadas Microo'!A47</f>
        <v>43191</v>
      </c>
      <c r="C48" s="25"/>
      <c r="D48" s="25"/>
      <c r="E48" s="24"/>
    </row>
    <row r="49" spans="2:46" x14ac:dyDescent="0.2">
      <c r="B49" s="23">
        <f>'2.1- impo investigadas Microo'!A48</f>
        <v>43221</v>
      </c>
      <c r="C49" s="25"/>
      <c r="D49" s="25"/>
      <c r="E49" s="24"/>
    </row>
    <row r="50" spans="2:46" x14ac:dyDescent="0.2">
      <c r="B50" s="23">
        <f>'2.1- impo investigadas Microo'!A49</f>
        <v>43252</v>
      </c>
      <c r="C50" s="25"/>
      <c r="D50" s="25"/>
      <c r="E50" s="24"/>
    </row>
    <row r="51" spans="2:46" x14ac:dyDescent="0.2">
      <c r="B51" s="23">
        <f>'2.1- impo investigadas Microo'!A50</f>
        <v>43282</v>
      </c>
      <c r="C51" s="25"/>
      <c r="D51" s="25"/>
      <c r="E51" s="24"/>
    </row>
    <row r="52" spans="2:46" ht="13.5" thickBot="1" x14ac:dyDescent="0.25">
      <c r="B52" s="27">
        <f>'2.1- impo investigadas Microo'!A51</f>
        <v>43313</v>
      </c>
      <c r="C52" s="28"/>
      <c r="D52" s="28"/>
      <c r="E52" s="35"/>
    </row>
    <row r="53" spans="2:46" ht="13.5" thickBot="1" x14ac:dyDescent="0.25">
      <c r="B53" s="36"/>
      <c r="C53" s="37"/>
      <c r="D53" s="37"/>
      <c r="E53" s="38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</row>
    <row r="54" spans="2:46" x14ac:dyDescent="0.2">
      <c r="B54" s="59">
        <f>'2.1- impo investigadas Microo'!A53</f>
        <v>2012</v>
      </c>
      <c r="C54" s="21"/>
      <c r="D54" s="21"/>
      <c r="E54" s="21"/>
      <c r="F54" s="37"/>
    </row>
    <row r="55" spans="2:46" x14ac:dyDescent="0.2">
      <c r="B55" s="60">
        <f>'2.1- impo investigadas Microo'!A54</f>
        <v>2013</v>
      </c>
      <c r="C55" s="25"/>
      <c r="D55" s="25"/>
      <c r="E55" s="25"/>
      <c r="F55" s="37"/>
    </row>
    <row r="56" spans="2:46" ht="13.5" thickBot="1" x14ac:dyDescent="0.25">
      <c r="B56" s="61">
        <f>'2.1- impo investigadas Microo'!A55</f>
        <v>2014</v>
      </c>
      <c r="C56" s="28"/>
      <c r="D56" s="28"/>
      <c r="E56" s="28"/>
    </row>
    <row r="57" spans="2:46" x14ac:dyDescent="0.2">
      <c r="B57" s="59">
        <f>'2.1- impo investigadas Microo'!A56</f>
        <v>2015</v>
      </c>
      <c r="C57" s="21"/>
      <c r="D57" s="21"/>
      <c r="E57" s="21"/>
    </row>
    <row r="58" spans="2:46" x14ac:dyDescent="0.2">
      <c r="B58" s="60">
        <f>'2.1- impo investigadas Microo'!A57</f>
        <v>2016</v>
      </c>
      <c r="C58" s="25"/>
      <c r="D58" s="25"/>
      <c r="E58" s="25"/>
    </row>
    <row r="59" spans="2:46" ht="13.5" thickBot="1" x14ac:dyDescent="0.25">
      <c r="B59" s="61">
        <f>'2.1- impo investigadas Microo'!A58</f>
        <v>2017</v>
      </c>
      <c r="C59" s="28"/>
      <c r="D59" s="28"/>
      <c r="E59" s="28"/>
    </row>
    <row r="60" spans="2:46" ht="12" customHeight="1" thickBot="1" x14ac:dyDescent="0.25">
      <c r="B60" s="36"/>
      <c r="C60" s="8"/>
      <c r="D60" s="8"/>
    </row>
    <row r="61" spans="2:46" x14ac:dyDescent="0.2">
      <c r="B61" s="239" t="str">
        <f>'2.1- impo investigadas Microo'!A60</f>
        <v>ene-agos 2017</v>
      </c>
      <c r="C61" s="21"/>
      <c r="D61" s="21"/>
      <c r="E61" s="20"/>
    </row>
    <row r="62" spans="2:46" ht="13.5" thickBot="1" x14ac:dyDescent="0.25">
      <c r="B62" s="240" t="str">
        <f>'2.1- impo investigadas Microo'!A61</f>
        <v>ene-agos 2018</v>
      </c>
      <c r="C62" s="173"/>
      <c r="D62" s="114"/>
      <c r="E62" s="114"/>
    </row>
    <row r="63" spans="2:46" x14ac:dyDescent="0.2">
      <c r="B63" s="43"/>
      <c r="C63" s="43"/>
      <c r="D63" s="43"/>
      <c r="E63" s="43"/>
    </row>
    <row r="64" spans="2:46" ht="13.5" hidden="1" thickBot="1" x14ac:dyDescent="0.25">
      <c r="B64" s="44" t="s">
        <v>52</v>
      </c>
      <c r="C64" s="63" t="s">
        <v>54</v>
      </c>
      <c r="D64" s="64" t="s">
        <v>56</v>
      </c>
    </row>
    <row r="65" spans="1:46" hidden="1" x14ac:dyDescent="0.2">
      <c r="B65" s="47" t="e">
        <f>+#REF!</f>
        <v>#REF!</v>
      </c>
      <c r="C65" s="48" t="e">
        <f>+#REF!-SUM(C9:C20)</f>
        <v>#REF!</v>
      </c>
      <c r="D65" s="49" t="e">
        <f>+#REF!-SUM(D9:D20)</f>
        <v>#REF!</v>
      </c>
    </row>
    <row r="66" spans="1:46" s="84" customFormat="1" hidden="1" x14ac:dyDescent="0.2">
      <c r="A66" s="8"/>
      <c r="B66" s="50">
        <f>+B55</f>
        <v>2013</v>
      </c>
      <c r="C66" s="51">
        <f>+C55-SUM(C21:C32)</f>
        <v>0</v>
      </c>
      <c r="D66" s="52">
        <f>+D55-SUM(D21:D32)</f>
        <v>0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</row>
    <row r="67" spans="1:46" s="84" customFormat="1" ht="13.5" hidden="1" thickBot="1" x14ac:dyDescent="0.25">
      <c r="A67" s="8"/>
      <c r="B67" s="53">
        <f>+B56</f>
        <v>2014</v>
      </c>
      <c r="C67" s="54">
        <f>+C56-SUM(C33:C44)</f>
        <v>0</v>
      </c>
      <c r="D67" s="55">
        <f>+D56-SUM(D33:D44)</f>
        <v>0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</row>
    <row r="68" spans="1:46" s="84" customFormat="1" hidden="1" x14ac:dyDescent="0.2">
      <c r="A68" s="8"/>
      <c r="B68" s="47">
        <f>+B58</f>
        <v>2016</v>
      </c>
      <c r="C68" s="56">
        <f>+C58-(SUM(C33:INDEX(C33:C44,'parámetros e instrucciones'!$E$3)))</f>
        <v>0</v>
      </c>
      <c r="D68" s="56">
        <f>+D58-(SUM(D33:INDEX(D33:D44,'parámetros e instrucciones'!$E$3)))</f>
        <v>0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</row>
    <row r="69" spans="1:46" s="84" customFormat="1" ht="13.5" hidden="1" thickBot="1" x14ac:dyDescent="0.25">
      <c r="A69" s="8"/>
      <c r="B69" s="53">
        <f>+B59</f>
        <v>2017</v>
      </c>
      <c r="C69" s="57" t="e">
        <f>+C59-(SUM(C45:INDEX(C45:C48,'parámetros e instrucciones'!$E$3)))</f>
        <v>#REF!</v>
      </c>
      <c r="D69" s="57" t="e">
        <f>+D59-(SUM(D45:INDEX(D45:D48,'parámetros e instrucciones'!$E$3)))</f>
        <v>#REF!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</row>
    <row r="70" spans="1:46" hidden="1" x14ac:dyDescent="0.2"/>
  </sheetData>
  <mergeCells count="3">
    <mergeCell ref="A3:F3"/>
    <mergeCell ref="B5:E5"/>
    <mergeCell ref="B4:E4"/>
  </mergeCells>
  <printOptions horizontalCentered="1" verticalCentered="1" gridLinesSet="0"/>
  <pageMargins left="0.39370078740157483" right="0.39370078740157483" top="0.62992125984251968" bottom="0.98425196850393704" header="0.19685039370078741" footer="0.51181102362204722"/>
  <pageSetup paperSize="9" scale="90" orientation="portrait" r:id="rId1"/>
  <headerFooter alignWithMargins="0">
    <oddHeader>&amp;R2018 - Año del Centenario de la Reforma Universitaria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view="pageBreakPreview" zoomScale="60" zoomScaleNormal="100" workbookViewId="0">
      <selection activeCell="C15" sqref="C15"/>
    </sheetView>
  </sheetViews>
  <sheetFormatPr baseColWidth="10" defaultRowHeight="12.75" x14ac:dyDescent="0.2"/>
  <cols>
    <col min="1" max="1" width="16.85546875" customWidth="1"/>
    <col min="2" max="2" width="23.28515625" customWidth="1"/>
    <col min="3" max="3" width="25.7109375" customWidth="1"/>
  </cols>
  <sheetData>
    <row r="1" spans="1:6" x14ac:dyDescent="0.2">
      <c r="A1" s="115" t="s">
        <v>126</v>
      </c>
      <c r="B1" s="7"/>
      <c r="C1" s="7"/>
    </row>
    <row r="2" spans="1:6" x14ac:dyDescent="0.2">
      <c r="A2" s="6" t="s">
        <v>34</v>
      </c>
      <c r="B2" s="7"/>
      <c r="C2" s="7"/>
    </row>
    <row r="3" spans="1:6" x14ac:dyDescent="0.2">
      <c r="A3" s="115" t="str">
        <f>+'1 modelos prod.invest. Microon'!A3</f>
        <v>Microondas</v>
      </c>
      <c r="B3" s="132"/>
      <c r="C3" s="7"/>
    </row>
    <row r="4" spans="1:6" x14ac:dyDescent="0.2">
      <c r="A4" s="262" t="s">
        <v>35</v>
      </c>
      <c r="B4" s="262"/>
      <c r="C4" s="262"/>
    </row>
    <row r="5" spans="1:6" ht="13.5" thickBot="1" x14ac:dyDescent="0.25">
      <c r="A5" s="6"/>
      <c r="B5" s="7"/>
      <c r="C5" s="7"/>
    </row>
    <row r="6" spans="1:6" x14ac:dyDescent="0.2">
      <c r="A6" s="184" t="s">
        <v>51</v>
      </c>
      <c r="B6" s="266" t="s">
        <v>92</v>
      </c>
      <c r="C6" s="268" t="s">
        <v>56</v>
      </c>
      <c r="D6" s="1"/>
      <c r="E6" s="1"/>
      <c r="F6" s="1"/>
    </row>
    <row r="7" spans="1:6" ht="13.5" thickBot="1" x14ac:dyDescent="0.25">
      <c r="A7" s="185" t="s">
        <v>52</v>
      </c>
      <c r="B7" s="267"/>
      <c r="C7" s="269"/>
    </row>
    <row r="8" spans="1:6" x14ac:dyDescent="0.2">
      <c r="A8" s="19">
        <f>'5.1.-precios Mec &lt;=20 lts'!B9</f>
        <v>42005</v>
      </c>
      <c r="B8" s="20"/>
      <c r="C8" s="21"/>
    </row>
    <row r="9" spans="1:6" x14ac:dyDescent="0.2">
      <c r="A9" s="23">
        <f>'5.1.-precios Mec &lt;=20 lts'!B10</f>
        <v>42036</v>
      </c>
      <c r="B9" s="24"/>
      <c r="C9" s="25"/>
    </row>
    <row r="10" spans="1:6" x14ac:dyDescent="0.2">
      <c r="A10" s="23">
        <f>'5.1.-precios Mec &lt;=20 lts'!B11</f>
        <v>42064</v>
      </c>
      <c r="B10" s="24"/>
      <c r="C10" s="25"/>
    </row>
    <row r="11" spans="1:6" x14ac:dyDescent="0.2">
      <c r="A11" s="23">
        <f>'5.1.-precios Mec &lt;=20 lts'!B12</f>
        <v>42095</v>
      </c>
      <c r="B11" s="24"/>
      <c r="C11" s="25"/>
    </row>
    <row r="12" spans="1:6" x14ac:dyDescent="0.2">
      <c r="A12" s="23">
        <f>'5.1.-precios Mec &lt;=20 lts'!B13</f>
        <v>42125</v>
      </c>
      <c r="B12" s="25"/>
      <c r="C12" s="25"/>
    </row>
    <row r="13" spans="1:6" x14ac:dyDescent="0.2">
      <c r="A13" s="23">
        <f>'5.1.-precios Mec &lt;=20 lts'!B14</f>
        <v>42156</v>
      </c>
      <c r="B13" s="24"/>
      <c r="C13" s="25"/>
    </row>
    <row r="14" spans="1:6" x14ac:dyDescent="0.2">
      <c r="A14" s="23">
        <f>'5.1.-precios Mec &lt;=20 lts'!B15</f>
        <v>42186</v>
      </c>
      <c r="B14" s="25"/>
      <c r="C14" s="25"/>
    </row>
    <row r="15" spans="1:6" x14ac:dyDescent="0.2">
      <c r="A15" s="23">
        <f>'5.1.-precios Mec &lt;=20 lts'!B16</f>
        <v>42217</v>
      </c>
      <c r="B15" s="25"/>
      <c r="C15" s="25"/>
    </row>
    <row r="16" spans="1:6" x14ac:dyDescent="0.2">
      <c r="A16" s="23">
        <f>'5.1.-precios Mec &lt;=20 lts'!B17</f>
        <v>42248</v>
      </c>
      <c r="B16" s="25"/>
      <c r="C16" s="25"/>
    </row>
    <row r="17" spans="1:3" x14ac:dyDescent="0.2">
      <c r="A17" s="23">
        <f>'5.1.-precios Mec &lt;=20 lts'!B18</f>
        <v>42278</v>
      </c>
      <c r="B17" s="25"/>
      <c r="C17" s="25"/>
    </row>
    <row r="18" spans="1:3" x14ac:dyDescent="0.2">
      <c r="A18" s="23">
        <f>'5.1.-precios Mec &lt;=20 lts'!B19</f>
        <v>42309</v>
      </c>
      <c r="B18" s="25"/>
      <c r="C18" s="25"/>
    </row>
    <row r="19" spans="1:3" ht="13.5" thickBot="1" x14ac:dyDescent="0.25">
      <c r="A19" s="27">
        <f>'5.1.-precios Mec &lt;=20 lts'!B20</f>
        <v>42339</v>
      </c>
      <c r="B19" s="28"/>
      <c r="C19" s="28"/>
    </row>
    <row r="20" spans="1:3" x14ac:dyDescent="0.2">
      <c r="A20" s="19">
        <f>'5.1.-precios Mec &lt;=20 lts'!B21</f>
        <v>42370</v>
      </c>
      <c r="B20" s="21"/>
      <c r="C20" s="21"/>
    </row>
    <row r="21" spans="1:3" x14ac:dyDescent="0.2">
      <c r="A21" s="23">
        <f>'5.1.-precios Mec &lt;=20 lts'!B22</f>
        <v>42401</v>
      </c>
      <c r="B21" s="25"/>
      <c r="C21" s="25"/>
    </row>
    <row r="22" spans="1:3" x14ac:dyDescent="0.2">
      <c r="A22" s="23">
        <f>'5.1.-precios Mec &lt;=20 lts'!B23</f>
        <v>42430</v>
      </c>
      <c r="B22" s="25"/>
      <c r="C22" s="25"/>
    </row>
    <row r="23" spans="1:3" x14ac:dyDescent="0.2">
      <c r="A23" s="23">
        <f>'5.1.-precios Mec &lt;=20 lts'!B24</f>
        <v>42461</v>
      </c>
      <c r="B23" s="25"/>
      <c r="C23" s="25"/>
    </row>
    <row r="24" spans="1:3" x14ac:dyDescent="0.2">
      <c r="A24" s="23">
        <f>'5.1.-precios Mec &lt;=20 lts'!B25</f>
        <v>42491</v>
      </c>
      <c r="B24" s="25"/>
      <c r="C24" s="25"/>
    </row>
    <row r="25" spans="1:3" x14ac:dyDescent="0.2">
      <c r="A25" s="23">
        <f>'5.1.-precios Mec &lt;=20 lts'!B26</f>
        <v>42522</v>
      </c>
      <c r="B25" s="25"/>
      <c r="C25" s="25"/>
    </row>
    <row r="26" spans="1:3" x14ac:dyDescent="0.2">
      <c r="A26" s="23">
        <f>'5.1.-precios Mec &lt;=20 lts'!B27</f>
        <v>42552</v>
      </c>
      <c r="B26" s="25"/>
      <c r="C26" s="25"/>
    </row>
    <row r="27" spans="1:3" x14ac:dyDescent="0.2">
      <c r="A27" s="23">
        <f>'5.1.-precios Mec &lt;=20 lts'!B28</f>
        <v>42583</v>
      </c>
      <c r="B27" s="25"/>
      <c r="C27" s="25"/>
    </row>
    <row r="28" spans="1:3" x14ac:dyDescent="0.2">
      <c r="A28" s="23">
        <f>'5.1.-precios Mec &lt;=20 lts'!B29</f>
        <v>42614</v>
      </c>
      <c r="B28" s="25"/>
      <c r="C28" s="25"/>
    </row>
    <row r="29" spans="1:3" x14ac:dyDescent="0.2">
      <c r="A29" s="23">
        <f>'5.1.-precios Mec &lt;=20 lts'!B30</f>
        <v>42644</v>
      </c>
      <c r="B29" s="25"/>
      <c r="C29" s="25"/>
    </row>
    <row r="30" spans="1:3" x14ac:dyDescent="0.2">
      <c r="A30" s="23">
        <f>'5.1.-precios Mec &lt;=20 lts'!B31</f>
        <v>42675</v>
      </c>
      <c r="B30" s="25"/>
      <c r="C30" s="25"/>
    </row>
    <row r="31" spans="1:3" ht="13.5" thickBot="1" x14ac:dyDescent="0.25">
      <c r="A31" s="27">
        <f>'5.1.-precios Mec &lt;=20 lts'!B32</f>
        <v>42705</v>
      </c>
      <c r="B31" s="28"/>
      <c r="C31" s="28"/>
    </row>
    <row r="32" spans="1:3" x14ac:dyDescent="0.2">
      <c r="A32" s="19">
        <f>'5.1.-precios Mec &lt;=20 lts'!B33</f>
        <v>42736</v>
      </c>
      <c r="B32" s="21"/>
      <c r="C32" s="21"/>
    </row>
    <row r="33" spans="1:3" x14ac:dyDescent="0.2">
      <c r="A33" s="23">
        <f>'5.1.-precios Mec &lt;=20 lts'!B34</f>
        <v>42767</v>
      </c>
      <c r="B33" s="25"/>
      <c r="C33" s="25"/>
    </row>
    <row r="34" spans="1:3" x14ac:dyDescent="0.2">
      <c r="A34" s="23">
        <f>'5.1.-precios Mec &lt;=20 lts'!B35</f>
        <v>42795</v>
      </c>
      <c r="B34" s="25"/>
      <c r="C34" s="25"/>
    </row>
    <row r="35" spans="1:3" x14ac:dyDescent="0.2">
      <c r="A35" s="23">
        <f>'5.1.-precios Mec &lt;=20 lts'!B36</f>
        <v>42826</v>
      </c>
      <c r="B35" s="25"/>
      <c r="C35" s="25"/>
    </row>
    <row r="36" spans="1:3" x14ac:dyDescent="0.2">
      <c r="A36" s="23">
        <f>'5.1.-precios Mec &lt;=20 lts'!B37</f>
        <v>42856</v>
      </c>
      <c r="B36" s="25"/>
      <c r="C36" s="25"/>
    </row>
    <row r="37" spans="1:3" x14ac:dyDescent="0.2">
      <c r="A37" s="23">
        <f>'5.1.-precios Mec &lt;=20 lts'!B38</f>
        <v>42887</v>
      </c>
      <c r="B37" s="25"/>
      <c r="C37" s="25"/>
    </row>
    <row r="38" spans="1:3" x14ac:dyDescent="0.2">
      <c r="A38" s="23">
        <f>'5.1.-precios Mec &lt;=20 lts'!B39</f>
        <v>42917</v>
      </c>
      <c r="B38" s="25"/>
      <c r="C38" s="25"/>
    </row>
    <row r="39" spans="1:3" x14ac:dyDescent="0.2">
      <c r="A39" s="23">
        <f>'5.1.-precios Mec &lt;=20 lts'!B40</f>
        <v>42948</v>
      </c>
      <c r="B39" s="25"/>
      <c r="C39" s="25"/>
    </row>
    <row r="40" spans="1:3" x14ac:dyDescent="0.2">
      <c r="A40" s="23">
        <f>'5.1.-precios Mec &lt;=20 lts'!B41</f>
        <v>42979</v>
      </c>
      <c r="B40" s="25"/>
      <c r="C40" s="25"/>
    </row>
    <row r="41" spans="1:3" x14ac:dyDescent="0.2">
      <c r="A41" s="23">
        <f>'5.1.-precios Mec &lt;=20 lts'!B42</f>
        <v>43009</v>
      </c>
      <c r="B41" s="25"/>
      <c r="C41" s="25"/>
    </row>
    <row r="42" spans="1:3" x14ac:dyDescent="0.2">
      <c r="A42" s="23">
        <f>'5.1.-precios Mec &lt;=20 lts'!B43</f>
        <v>43040</v>
      </c>
      <c r="B42" s="25"/>
      <c r="C42" s="25"/>
    </row>
    <row r="43" spans="1:3" ht="13.5" thickBot="1" x14ac:dyDescent="0.25">
      <c r="A43" s="27">
        <f>'5.1.-precios Mec &lt;=20 lts'!B44</f>
        <v>43070</v>
      </c>
      <c r="B43" s="81"/>
      <c r="C43" s="28"/>
    </row>
    <row r="44" spans="1:3" x14ac:dyDescent="0.2">
      <c r="A44" s="19">
        <f>'5.1.-precios Mec &lt;=20 lts'!B45</f>
        <v>43101</v>
      </c>
      <c r="B44" s="21"/>
      <c r="C44" s="21"/>
    </row>
    <row r="45" spans="1:3" x14ac:dyDescent="0.2">
      <c r="A45" s="23">
        <f>'5.1.-precios Mec &lt;=20 lts'!B46</f>
        <v>43132</v>
      </c>
      <c r="B45" s="25"/>
      <c r="C45" s="25"/>
    </row>
    <row r="46" spans="1:3" x14ac:dyDescent="0.2">
      <c r="A46" s="23">
        <f>'5.1.-precios Mec &lt;=20 lts'!B47</f>
        <v>43160</v>
      </c>
      <c r="B46" s="25"/>
      <c r="C46" s="25"/>
    </row>
    <row r="47" spans="1:3" x14ac:dyDescent="0.2">
      <c r="A47" s="23">
        <f>'5.1.-precios Mec &lt;=20 lts'!B48</f>
        <v>43191</v>
      </c>
      <c r="B47" s="25"/>
      <c r="C47" s="25"/>
    </row>
    <row r="48" spans="1:3" x14ac:dyDescent="0.2">
      <c r="A48" s="23">
        <f>'5.1.-precios Mec &lt;=20 lts'!B49</f>
        <v>43221</v>
      </c>
      <c r="B48" s="25"/>
      <c r="C48" s="25"/>
    </row>
    <row r="49" spans="1:5" x14ac:dyDescent="0.2">
      <c r="A49" s="23">
        <f>'5.1.-precios Mec &lt;=20 lts'!B50</f>
        <v>43252</v>
      </c>
      <c r="B49" s="25"/>
      <c r="C49" s="25"/>
    </row>
    <row r="50" spans="1:5" x14ac:dyDescent="0.2">
      <c r="A50" s="23">
        <f>'5.1.-precios Mec &lt;=20 lts'!B51</f>
        <v>43282</v>
      </c>
      <c r="B50" s="25"/>
      <c r="C50" s="25"/>
    </row>
    <row r="51" spans="1:5" ht="13.5" thickBot="1" x14ac:dyDescent="0.25">
      <c r="A51" s="27">
        <f>'5.1.-precios Mec &lt;=20 lts'!B52</f>
        <v>43313</v>
      </c>
      <c r="B51" s="28"/>
      <c r="C51" s="28"/>
    </row>
    <row r="52" spans="1:5" ht="13.5" thickBot="1" x14ac:dyDescent="0.25">
      <c r="A52" s="36"/>
      <c r="B52" s="37"/>
      <c r="C52" s="37"/>
    </row>
    <row r="53" spans="1:5" x14ac:dyDescent="0.2">
      <c r="A53" s="59">
        <v>2012</v>
      </c>
      <c r="B53" s="21"/>
      <c r="C53" s="21"/>
    </row>
    <row r="54" spans="1:5" x14ac:dyDescent="0.2">
      <c r="A54" s="60">
        <v>2013</v>
      </c>
      <c r="B54" s="25"/>
      <c r="C54" s="25"/>
    </row>
    <row r="55" spans="1:5" ht="13.5" thickBot="1" x14ac:dyDescent="0.25">
      <c r="A55" s="61">
        <v>2014</v>
      </c>
      <c r="B55" s="28"/>
      <c r="C55" s="28"/>
      <c r="D55" s="1"/>
      <c r="E55" s="1"/>
    </row>
    <row r="56" spans="1:5" s="1" customFormat="1" x14ac:dyDescent="0.2">
      <c r="A56" s="59">
        <v>2015</v>
      </c>
      <c r="B56" s="21"/>
      <c r="C56" s="21"/>
    </row>
    <row r="57" spans="1:5" x14ac:dyDescent="0.2">
      <c r="A57" s="60">
        <v>2016</v>
      </c>
      <c r="B57" s="25"/>
      <c r="C57" s="25"/>
    </row>
    <row r="58" spans="1:5" ht="13.5" thickBot="1" x14ac:dyDescent="0.25">
      <c r="A58" s="61">
        <v>2017</v>
      </c>
      <c r="B58" s="28"/>
      <c r="C58" s="28"/>
    </row>
    <row r="59" spans="1:5" ht="7.5" customHeight="1" thickBot="1" x14ac:dyDescent="0.25">
      <c r="A59" s="36"/>
      <c r="B59" s="8"/>
      <c r="C59" s="8"/>
      <c r="D59" s="1"/>
      <c r="E59" s="1"/>
    </row>
    <row r="60" spans="1:5" x14ac:dyDescent="0.2">
      <c r="A60" s="239" t="s">
        <v>114</v>
      </c>
      <c r="B60" s="21"/>
      <c r="C60" s="21"/>
      <c r="D60" s="1"/>
      <c r="E60" s="1"/>
    </row>
    <row r="61" spans="1:5" ht="13.5" thickBot="1" x14ac:dyDescent="0.25">
      <c r="A61" s="240" t="s">
        <v>115</v>
      </c>
      <c r="B61" s="173"/>
      <c r="C61" s="114"/>
    </row>
    <row r="62" spans="1:5" x14ac:dyDescent="0.2">
      <c r="A62" s="75"/>
      <c r="B62" s="8"/>
      <c r="C62" s="8"/>
    </row>
    <row r="63" spans="1:5" x14ac:dyDescent="0.2">
      <c r="A63" s="75"/>
      <c r="B63" s="8"/>
      <c r="C63" s="8"/>
    </row>
    <row r="64" spans="1:5" x14ac:dyDescent="0.2">
      <c r="A64" s="8"/>
      <c r="B64" s="8"/>
      <c r="C64" s="8"/>
    </row>
    <row r="65" spans="1:3" x14ac:dyDescent="0.2">
      <c r="A65" s="8"/>
      <c r="B65" s="8"/>
      <c r="C65" s="8"/>
    </row>
    <row r="66" spans="1:3" hidden="1" x14ac:dyDescent="0.2">
      <c r="A66" s="41" t="s">
        <v>53</v>
      </c>
      <c r="B66" s="41"/>
      <c r="C66" s="41"/>
    </row>
    <row r="67" spans="1:3" ht="13.5" hidden="1" thickBot="1" x14ac:dyDescent="0.25">
      <c r="A67" s="43"/>
      <c r="B67" s="43"/>
      <c r="C67" s="43"/>
    </row>
    <row r="68" spans="1:3" ht="13.5" hidden="1" thickBot="1" x14ac:dyDescent="0.25">
      <c r="A68" s="44" t="s">
        <v>52</v>
      </c>
      <c r="B68" s="46" t="s">
        <v>54</v>
      </c>
      <c r="C68" s="77" t="s">
        <v>57</v>
      </c>
    </row>
    <row r="69" spans="1:3" hidden="1" x14ac:dyDescent="0.2">
      <c r="A69" s="47">
        <f>+A57</f>
        <v>2016</v>
      </c>
      <c r="B69" s="48">
        <f>+B57-SUM(B8:B19)</f>
        <v>0</v>
      </c>
      <c r="C69" s="49">
        <f>+C57-SUM(C8:C19)</f>
        <v>0</v>
      </c>
    </row>
    <row r="70" spans="1:3" hidden="1" x14ac:dyDescent="0.2">
      <c r="A70" s="50">
        <f>+A58</f>
        <v>2017</v>
      </c>
      <c r="B70" s="51">
        <f>+B58-SUM(B20:B31)</f>
        <v>0</v>
      </c>
      <c r="C70" s="52">
        <f>+C58-SUM(C20:C31)</f>
        <v>0</v>
      </c>
    </row>
    <row r="71" spans="1:3" ht="13.5" hidden="1" thickBot="1" x14ac:dyDescent="0.25">
      <c r="A71" s="53">
        <f>+A59</f>
        <v>0</v>
      </c>
      <c r="B71" s="54">
        <f>+B59-SUM(B32:B43)</f>
        <v>0</v>
      </c>
      <c r="C71" s="76">
        <f>+C59-SUM(C32:C43)</f>
        <v>0</v>
      </c>
    </row>
    <row r="72" spans="1:3" hidden="1" x14ac:dyDescent="0.2">
      <c r="A72" s="47" t="str">
        <f>+A61</f>
        <v>ene-agos 2018</v>
      </c>
      <c r="B72" s="56">
        <f>+B61-(SUM(B32:INDEX(B32:B43,'parámetros e instrucciones'!$E$3)))</f>
        <v>0</v>
      </c>
      <c r="C72" s="56">
        <f>+C61-(SUM(C32:INDEX(C32:C43,'parámetros e instrucciones'!$E$3)))</f>
        <v>0</v>
      </c>
    </row>
    <row r="73" spans="1:3" ht="13.5" hidden="1" thickBot="1" x14ac:dyDescent="0.25">
      <c r="A73" s="53" t="e">
        <f>+#REF!</f>
        <v>#REF!</v>
      </c>
      <c r="B73" s="57" t="e">
        <f>+#REF!-(SUM(B44:INDEX(B44:B55,'parámetros e instrucciones'!$E$3)))</f>
        <v>#REF!</v>
      </c>
      <c r="C73" s="57" t="e">
        <f>+#REF!-(SUM(C44:INDEX(C44:C55,'parámetros e instrucciones'!$E$3)))</f>
        <v>#REF!</v>
      </c>
    </row>
  </sheetData>
  <mergeCells count="3">
    <mergeCell ref="A4:C4"/>
    <mergeCell ref="B6:B7"/>
    <mergeCell ref="C6:C7"/>
  </mergeCells>
  <phoneticPr fontId="0" type="noConversion"/>
  <printOptions horizontalCentered="1" verticalCentered="1" gridLinesSet="0"/>
  <pageMargins left="0.39370078740157483" right="0.39370078740157483" top="0.62992125984251968" bottom="0.98425196850393704" header="0.19685039370078741" footer="0.51181102362204722"/>
  <pageSetup paperSize="9" scale="95" orientation="portrait" r:id="rId1"/>
  <headerFooter alignWithMargins="0">
    <oddHeader>&amp;R2018 - Año del Centenario de la Reforma Universitaria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74"/>
  <sheetViews>
    <sheetView showGridLines="0" view="pageBreakPreview" zoomScale="60" zoomScaleNormal="75" workbookViewId="0">
      <selection activeCell="C15" sqref="C15"/>
    </sheetView>
  </sheetViews>
  <sheetFormatPr baseColWidth="10" defaultRowHeight="12.75" x14ac:dyDescent="0.2"/>
  <cols>
    <col min="1" max="1" width="16.85546875" style="8" customWidth="1"/>
    <col min="2" max="3" width="14.5703125" style="8" customWidth="1"/>
    <col min="4" max="9" width="13.85546875" style="8" customWidth="1"/>
    <col min="10" max="16384" width="11.42578125" style="8"/>
  </cols>
  <sheetData>
    <row r="1" spans="1:9" x14ac:dyDescent="0.2">
      <c r="A1" s="115" t="s">
        <v>127</v>
      </c>
      <c r="B1" s="6"/>
      <c r="C1" s="6"/>
      <c r="D1" s="109"/>
      <c r="E1" s="109"/>
      <c r="F1" s="79"/>
      <c r="G1" s="79"/>
      <c r="H1" s="79"/>
      <c r="I1" s="79"/>
    </row>
    <row r="2" spans="1:9" x14ac:dyDescent="0.2">
      <c r="A2" s="6" t="s">
        <v>71</v>
      </c>
      <c r="B2" s="6"/>
      <c r="C2" s="6"/>
      <c r="D2" s="79"/>
      <c r="E2" s="79"/>
      <c r="F2" s="79"/>
      <c r="G2" s="79"/>
      <c r="H2" s="79"/>
      <c r="I2" s="79"/>
    </row>
    <row r="3" spans="1:9" x14ac:dyDescent="0.2">
      <c r="A3" s="130" t="str">
        <f>+'1 modelos prod.invest. Microon'!A3</f>
        <v>Microondas</v>
      </c>
      <c r="B3" s="130"/>
      <c r="C3" s="130"/>
      <c r="D3" s="211"/>
      <c r="E3" s="211"/>
      <c r="F3" s="211"/>
      <c r="G3" s="211"/>
      <c r="H3" s="211"/>
      <c r="I3" s="211"/>
    </row>
    <row r="4" spans="1:9" x14ac:dyDescent="0.2">
      <c r="A4" s="130" t="s">
        <v>93</v>
      </c>
      <c r="B4" s="130"/>
      <c r="C4" s="130"/>
      <c r="D4" s="211"/>
      <c r="E4" s="211"/>
      <c r="F4" s="211"/>
      <c r="G4" s="211"/>
      <c r="H4" s="211"/>
      <c r="I4" s="211"/>
    </row>
    <row r="5" spans="1:9" ht="13.5" thickBot="1" x14ac:dyDescent="0.25">
      <c r="D5" s="38"/>
      <c r="E5" s="79"/>
      <c r="F5" s="79"/>
      <c r="G5" s="79"/>
      <c r="H5" s="79"/>
      <c r="I5" s="79"/>
    </row>
    <row r="6" spans="1:9" x14ac:dyDescent="0.2">
      <c r="A6" s="178" t="s">
        <v>51</v>
      </c>
      <c r="B6" s="207" t="s">
        <v>94</v>
      </c>
      <c r="C6" s="208"/>
      <c r="D6" s="207" t="s">
        <v>72</v>
      </c>
      <c r="E6" s="208"/>
      <c r="F6" s="207" t="s">
        <v>72</v>
      </c>
      <c r="G6" s="208"/>
      <c r="H6" s="207" t="s">
        <v>74</v>
      </c>
      <c r="I6" s="208"/>
    </row>
    <row r="7" spans="1:9" ht="13.5" thickBot="1" x14ac:dyDescent="0.25">
      <c r="A7" s="209" t="s">
        <v>52</v>
      </c>
      <c r="B7" s="180" t="s">
        <v>6</v>
      </c>
      <c r="C7" s="183" t="s">
        <v>73</v>
      </c>
      <c r="D7" s="180" t="s">
        <v>6</v>
      </c>
      <c r="E7" s="210" t="s">
        <v>73</v>
      </c>
      <c r="F7" s="180" t="s">
        <v>6</v>
      </c>
      <c r="G7" s="210" t="s">
        <v>73</v>
      </c>
      <c r="H7" s="180" t="s">
        <v>6</v>
      </c>
      <c r="I7" s="210" t="s">
        <v>73</v>
      </c>
    </row>
    <row r="8" spans="1:9" x14ac:dyDescent="0.2">
      <c r="A8" s="19">
        <f>'6 Compras internas Microondas'!A8</f>
        <v>42005</v>
      </c>
      <c r="B8" s="19"/>
      <c r="C8" s="19"/>
      <c r="D8" s="20"/>
      <c r="E8" s="21"/>
      <c r="F8" s="20"/>
      <c r="G8" s="21"/>
      <c r="H8" s="20"/>
      <c r="I8" s="21"/>
    </row>
    <row r="9" spans="1:9" x14ac:dyDescent="0.2">
      <c r="A9" s="23">
        <f>'6 Compras internas Microondas'!A9</f>
        <v>42036</v>
      </c>
      <c r="B9" s="23"/>
      <c r="C9" s="23"/>
      <c r="D9" s="24"/>
      <c r="E9" s="25"/>
      <c r="F9" s="24"/>
      <c r="G9" s="25"/>
      <c r="H9" s="24"/>
      <c r="I9" s="25"/>
    </row>
    <row r="10" spans="1:9" x14ac:dyDescent="0.2">
      <c r="A10" s="23">
        <f>'6 Compras internas Microondas'!A10</f>
        <v>42064</v>
      </c>
      <c r="B10" s="23"/>
      <c r="C10" s="23"/>
      <c r="D10" s="24"/>
      <c r="E10" s="25"/>
      <c r="F10" s="24"/>
      <c r="G10" s="25"/>
      <c r="H10" s="24"/>
      <c r="I10" s="25"/>
    </row>
    <row r="11" spans="1:9" x14ac:dyDescent="0.2">
      <c r="A11" s="23">
        <f>'6 Compras internas Microondas'!A11</f>
        <v>42095</v>
      </c>
      <c r="B11" s="23"/>
      <c r="C11" s="23"/>
      <c r="D11" s="24"/>
      <c r="E11" s="25"/>
      <c r="F11" s="24"/>
      <c r="G11" s="25"/>
      <c r="H11" s="24"/>
      <c r="I11" s="25"/>
    </row>
    <row r="12" spans="1:9" x14ac:dyDescent="0.2">
      <c r="A12" s="23">
        <f>'6 Compras internas Microondas'!A12</f>
        <v>42125</v>
      </c>
      <c r="B12" s="23"/>
      <c r="C12" s="23"/>
      <c r="D12" s="25"/>
      <c r="E12" s="25"/>
      <c r="F12" s="25"/>
      <c r="G12" s="25"/>
      <c r="H12" s="25"/>
      <c r="I12" s="25"/>
    </row>
    <row r="13" spans="1:9" x14ac:dyDescent="0.2">
      <c r="A13" s="23">
        <f>'6 Compras internas Microondas'!A13</f>
        <v>42156</v>
      </c>
      <c r="B13" s="23"/>
      <c r="C13" s="23"/>
      <c r="D13" s="24"/>
      <c r="E13" s="25"/>
      <c r="F13" s="24"/>
      <c r="G13" s="25"/>
      <c r="H13" s="24"/>
      <c r="I13" s="25"/>
    </row>
    <row r="14" spans="1:9" x14ac:dyDescent="0.2">
      <c r="A14" s="23">
        <f>'6 Compras internas Microondas'!A14</f>
        <v>42186</v>
      </c>
      <c r="B14" s="23"/>
      <c r="C14" s="23"/>
      <c r="D14" s="25"/>
      <c r="E14" s="25"/>
      <c r="F14" s="25"/>
      <c r="G14" s="25"/>
      <c r="H14" s="25"/>
      <c r="I14" s="25"/>
    </row>
    <row r="15" spans="1:9" x14ac:dyDescent="0.2">
      <c r="A15" s="23">
        <f>'6 Compras internas Microondas'!A15</f>
        <v>42217</v>
      </c>
      <c r="B15" s="23"/>
      <c r="C15" s="23"/>
      <c r="D15" s="25"/>
      <c r="E15" s="25"/>
      <c r="F15" s="25"/>
      <c r="G15" s="25"/>
      <c r="H15" s="25"/>
      <c r="I15" s="25"/>
    </row>
    <row r="16" spans="1:9" x14ac:dyDescent="0.2">
      <c r="A16" s="23">
        <f>'6 Compras internas Microondas'!A16</f>
        <v>42248</v>
      </c>
      <c r="B16" s="23"/>
      <c r="C16" s="23"/>
      <c r="D16" s="25"/>
      <c r="E16" s="25"/>
      <c r="F16" s="25"/>
      <c r="G16" s="25"/>
      <c r="H16" s="25"/>
      <c r="I16" s="25"/>
    </row>
    <row r="17" spans="1:9" x14ac:dyDescent="0.2">
      <c r="A17" s="23">
        <f>'6 Compras internas Microondas'!A17</f>
        <v>42278</v>
      </c>
      <c r="B17" s="23"/>
      <c r="C17" s="23"/>
      <c r="D17" s="25"/>
      <c r="E17" s="25"/>
      <c r="F17" s="25"/>
      <c r="G17" s="25"/>
      <c r="H17" s="25"/>
      <c r="I17" s="25"/>
    </row>
    <row r="18" spans="1:9" x14ac:dyDescent="0.2">
      <c r="A18" s="23">
        <f>'6 Compras internas Microondas'!A18</f>
        <v>42309</v>
      </c>
      <c r="B18" s="23"/>
      <c r="C18" s="23"/>
      <c r="D18" s="25"/>
      <c r="E18" s="25"/>
      <c r="F18" s="25"/>
      <c r="G18" s="25"/>
      <c r="H18" s="25"/>
      <c r="I18" s="25"/>
    </row>
    <row r="19" spans="1:9" ht="13.5" thickBot="1" x14ac:dyDescent="0.25">
      <c r="A19" s="27">
        <f>'6 Compras internas Microondas'!A19</f>
        <v>42339</v>
      </c>
      <c r="B19" s="27"/>
      <c r="C19" s="27"/>
      <c r="D19" s="28"/>
      <c r="E19" s="28"/>
      <c r="F19" s="28"/>
      <c r="G19" s="28"/>
      <c r="H19" s="28"/>
      <c r="I19" s="28"/>
    </row>
    <row r="20" spans="1:9" x14ac:dyDescent="0.2">
      <c r="A20" s="19">
        <f>'6 Compras internas Microondas'!A20</f>
        <v>42370</v>
      </c>
      <c r="B20" s="19"/>
      <c r="C20" s="19"/>
      <c r="D20" s="21"/>
      <c r="E20" s="21"/>
      <c r="F20" s="21"/>
      <c r="G20" s="21"/>
      <c r="H20" s="21"/>
      <c r="I20" s="21"/>
    </row>
    <row r="21" spans="1:9" x14ac:dyDescent="0.2">
      <c r="A21" s="23">
        <f>'6 Compras internas Microondas'!A21</f>
        <v>42401</v>
      </c>
      <c r="B21" s="23"/>
      <c r="C21" s="23"/>
      <c r="D21" s="25"/>
      <c r="E21" s="25"/>
      <c r="F21" s="25"/>
      <c r="G21" s="25"/>
      <c r="H21" s="25"/>
      <c r="I21" s="25"/>
    </row>
    <row r="22" spans="1:9" x14ac:dyDescent="0.2">
      <c r="A22" s="23">
        <f>'6 Compras internas Microondas'!A22</f>
        <v>42430</v>
      </c>
      <c r="B22" s="23"/>
      <c r="C22" s="23"/>
      <c r="D22" s="25"/>
      <c r="E22" s="25"/>
      <c r="F22" s="25"/>
      <c r="G22" s="25"/>
      <c r="H22" s="25"/>
      <c r="I22" s="25"/>
    </row>
    <row r="23" spans="1:9" x14ac:dyDescent="0.2">
      <c r="A23" s="23">
        <f>'6 Compras internas Microondas'!A23</f>
        <v>42461</v>
      </c>
      <c r="B23" s="23"/>
      <c r="C23" s="23"/>
      <c r="D23" s="25"/>
      <c r="E23" s="25"/>
      <c r="F23" s="25"/>
      <c r="G23" s="25"/>
      <c r="H23" s="25"/>
      <c r="I23" s="25"/>
    </row>
    <row r="24" spans="1:9" x14ac:dyDescent="0.2">
      <c r="A24" s="23">
        <f>'6 Compras internas Microondas'!A24</f>
        <v>42491</v>
      </c>
      <c r="B24" s="23"/>
      <c r="C24" s="23"/>
      <c r="D24" s="25"/>
      <c r="E24" s="25"/>
      <c r="F24" s="25"/>
      <c r="G24" s="25"/>
      <c r="H24" s="25"/>
      <c r="I24" s="25"/>
    </row>
    <row r="25" spans="1:9" x14ac:dyDescent="0.2">
      <c r="A25" s="23">
        <f>'6 Compras internas Microondas'!A25</f>
        <v>42522</v>
      </c>
      <c r="B25" s="23"/>
      <c r="C25" s="23"/>
      <c r="D25" s="25"/>
      <c r="E25" s="25"/>
      <c r="F25" s="25"/>
      <c r="G25" s="25"/>
      <c r="H25" s="25"/>
      <c r="I25" s="25"/>
    </row>
    <row r="26" spans="1:9" x14ac:dyDescent="0.2">
      <c r="A26" s="23">
        <f>'6 Compras internas Microondas'!A26</f>
        <v>42552</v>
      </c>
      <c r="B26" s="23"/>
      <c r="C26" s="23"/>
      <c r="D26" s="25"/>
      <c r="E26" s="25"/>
      <c r="F26" s="25"/>
      <c r="G26" s="25"/>
      <c r="H26" s="25"/>
      <c r="I26" s="25"/>
    </row>
    <row r="27" spans="1:9" x14ac:dyDescent="0.2">
      <c r="A27" s="23">
        <f>'6 Compras internas Microondas'!A27</f>
        <v>42583</v>
      </c>
      <c r="B27" s="23"/>
      <c r="C27" s="23"/>
      <c r="D27" s="25"/>
      <c r="E27" s="25"/>
      <c r="F27" s="25"/>
      <c r="G27" s="25"/>
      <c r="H27" s="25"/>
      <c r="I27" s="25"/>
    </row>
    <row r="28" spans="1:9" x14ac:dyDescent="0.2">
      <c r="A28" s="23">
        <f>'6 Compras internas Microondas'!A28</f>
        <v>42614</v>
      </c>
      <c r="B28" s="23"/>
      <c r="C28" s="23"/>
      <c r="D28" s="25"/>
      <c r="E28" s="25"/>
      <c r="F28" s="25"/>
      <c r="G28" s="25"/>
      <c r="H28" s="25"/>
      <c r="I28" s="25"/>
    </row>
    <row r="29" spans="1:9" x14ac:dyDescent="0.2">
      <c r="A29" s="23">
        <f>'6 Compras internas Microondas'!A29</f>
        <v>42644</v>
      </c>
      <c r="B29" s="23"/>
      <c r="C29" s="23"/>
      <c r="D29" s="25"/>
      <c r="E29" s="25"/>
      <c r="F29" s="25"/>
      <c r="G29" s="25"/>
      <c r="H29" s="25"/>
      <c r="I29" s="25"/>
    </row>
    <row r="30" spans="1:9" x14ac:dyDescent="0.2">
      <c r="A30" s="23">
        <f>'6 Compras internas Microondas'!A30</f>
        <v>42675</v>
      </c>
      <c r="B30" s="23"/>
      <c r="C30" s="23"/>
      <c r="D30" s="25"/>
      <c r="E30" s="25"/>
      <c r="F30" s="25"/>
      <c r="G30" s="25"/>
      <c r="H30" s="25"/>
      <c r="I30" s="25"/>
    </row>
    <row r="31" spans="1:9" ht="13.5" thickBot="1" x14ac:dyDescent="0.25">
      <c r="A31" s="27">
        <f>'6 Compras internas Microondas'!A31</f>
        <v>42705</v>
      </c>
      <c r="B31" s="27"/>
      <c r="C31" s="27"/>
      <c r="D31" s="28"/>
      <c r="E31" s="28"/>
      <c r="F31" s="28"/>
      <c r="G31" s="28"/>
      <c r="H31" s="28"/>
      <c r="I31" s="28"/>
    </row>
    <row r="32" spans="1:9" x14ac:dyDescent="0.2">
      <c r="A32" s="19">
        <f>'6 Compras internas Microondas'!A32</f>
        <v>42736</v>
      </c>
      <c r="B32" s="19"/>
      <c r="C32" s="19"/>
      <c r="D32" s="21"/>
      <c r="E32" s="21"/>
      <c r="F32" s="21"/>
      <c r="G32" s="21"/>
      <c r="H32" s="21"/>
      <c r="I32" s="21"/>
    </row>
    <row r="33" spans="1:9" x14ac:dyDescent="0.2">
      <c r="A33" s="23">
        <f>'6 Compras internas Microondas'!A33</f>
        <v>42767</v>
      </c>
      <c r="B33" s="23"/>
      <c r="C33" s="23"/>
      <c r="D33" s="25"/>
      <c r="E33" s="25"/>
      <c r="F33" s="25"/>
      <c r="G33" s="25"/>
      <c r="H33" s="25"/>
      <c r="I33" s="25"/>
    </row>
    <row r="34" spans="1:9" x14ac:dyDescent="0.2">
      <c r="A34" s="23">
        <f>'6 Compras internas Microondas'!A34</f>
        <v>42795</v>
      </c>
      <c r="B34" s="23"/>
      <c r="C34" s="23"/>
      <c r="D34" s="25"/>
      <c r="E34" s="25"/>
      <c r="F34" s="25"/>
      <c r="G34" s="25"/>
      <c r="H34" s="25"/>
      <c r="I34" s="25"/>
    </row>
    <row r="35" spans="1:9" x14ac:dyDescent="0.2">
      <c r="A35" s="23">
        <f>'6 Compras internas Microondas'!A35</f>
        <v>42826</v>
      </c>
      <c r="B35" s="23"/>
      <c r="C35" s="23"/>
      <c r="D35" s="25"/>
      <c r="E35" s="25"/>
      <c r="F35" s="25"/>
      <c r="G35" s="25"/>
      <c r="H35" s="25"/>
      <c r="I35" s="25"/>
    </row>
    <row r="36" spans="1:9" x14ac:dyDescent="0.2">
      <c r="A36" s="23">
        <f>'6 Compras internas Microondas'!A36</f>
        <v>42856</v>
      </c>
      <c r="B36" s="23"/>
      <c r="C36" s="23"/>
      <c r="D36" s="25"/>
      <c r="E36" s="25"/>
      <c r="F36" s="25"/>
      <c r="G36" s="25"/>
      <c r="H36" s="25"/>
      <c r="I36" s="25"/>
    </row>
    <row r="37" spans="1:9" x14ac:dyDescent="0.2">
      <c r="A37" s="23">
        <f>'6 Compras internas Microondas'!A37</f>
        <v>42887</v>
      </c>
      <c r="B37" s="23"/>
      <c r="C37" s="23"/>
      <c r="D37" s="25"/>
      <c r="E37" s="25"/>
      <c r="F37" s="25"/>
      <c r="G37" s="25"/>
      <c r="H37" s="25"/>
      <c r="I37" s="25"/>
    </row>
    <row r="38" spans="1:9" x14ac:dyDescent="0.2">
      <c r="A38" s="23">
        <f>'6 Compras internas Microondas'!A38</f>
        <v>42917</v>
      </c>
      <c r="B38" s="23"/>
      <c r="C38" s="23"/>
      <c r="D38" s="25"/>
      <c r="E38" s="25"/>
      <c r="F38" s="25"/>
      <c r="G38" s="25"/>
      <c r="H38" s="25"/>
      <c r="I38" s="25"/>
    </row>
    <row r="39" spans="1:9" x14ac:dyDescent="0.2">
      <c r="A39" s="23">
        <f>'6 Compras internas Microondas'!A39</f>
        <v>42948</v>
      </c>
      <c r="B39" s="23"/>
      <c r="C39" s="23"/>
      <c r="D39" s="25"/>
      <c r="E39" s="25"/>
      <c r="F39" s="25"/>
      <c r="G39" s="25"/>
      <c r="H39" s="25"/>
      <c r="I39" s="25"/>
    </row>
    <row r="40" spans="1:9" x14ac:dyDescent="0.2">
      <c r="A40" s="23">
        <f>'6 Compras internas Microondas'!A40</f>
        <v>42979</v>
      </c>
      <c r="B40" s="23"/>
      <c r="C40" s="23"/>
      <c r="D40" s="25"/>
      <c r="E40" s="25"/>
      <c r="F40" s="25"/>
      <c r="G40" s="25"/>
      <c r="H40" s="25"/>
      <c r="I40" s="25"/>
    </row>
    <row r="41" spans="1:9" x14ac:dyDescent="0.2">
      <c r="A41" s="23">
        <f>'6 Compras internas Microondas'!A41</f>
        <v>43009</v>
      </c>
      <c r="B41" s="23"/>
      <c r="C41" s="23"/>
      <c r="D41" s="25"/>
      <c r="E41" s="25"/>
      <c r="F41" s="25"/>
      <c r="G41" s="25"/>
      <c r="H41" s="25"/>
      <c r="I41" s="25"/>
    </row>
    <row r="42" spans="1:9" x14ac:dyDescent="0.2">
      <c r="A42" s="23">
        <f>'6 Compras internas Microondas'!A42</f>
        <v>43040</v>
      </c>
      <c r="B42" s="23"/>
      <c r="C42" s="23"/>
      <c r="D42" s="25"/>
      <c r="E42" s="25"/>
      <c r="F42" s="25"/>
      <c r="G42" s="25"/>
      <c r="H42" s="25"/>
      <c r="I42" s="25"/>
    </row>
    <row r="43" spans="1:9" ht="13.5" thickBot="1" x14ac:dyDescent="0.25">
      <c r="A43" s="27">
        <f>'6 Compras internas Microondas'!A43</f>
        <v>43070</v>
      </c>
      <c r="B43" s="27"/>
      <c r="C43" s="27"/>
      <c r="D43" s="28"/>
      <c r="E43" s="28"/>
      <c r="F43" s="28"/>
      <c r="G43" s="28"/>
      <c r="H43" s="28"/>
      <c r="I43" s="28"/>
    </row>
    <row r="44" spans="1:9" x14ac:dyDescent="0.2">
      <c r="A44" s="19">
        <f>'6 Compras internas Microondas'!A44</f>
        <v>43101</v>
      </c>
      <c r="B44" s="19"/>
      <c r="C44" s="19"/>
      <c r="D44" s="21"/>
      <c r="E44" s="21"/>
      <c r="F44" s="21"/>
      <c r="G44" s="21"/>
      <c r="H44" s="21"/>
      <c r="I44" s="21"/>
    </row>
    <row r="45" spans="1:9" x14ac:dyDescent="0.2">
      <c r="A45" s="23">
        <f>'6 Compras internas Microondas'!A45</f>
        <v>43132</v>
      </c>
      <c r="B45" s="23"/>
      <c r="C45" s="23"/>
      <c r="D45" s="25"/>
      <c r="E45" s="25"/>
      <c r="F45" s="25"/>
      <c r="G45" s="25"/>
      <c r="H45" s="25"/>
      <c r="I45" s="25"/>
    </row>
    <row r="46" spans="1:9" x14ac:dyDescent="0.2">
      <c r="A46" s="23">
        <f>'6 Compras internas Microondas'!A46</f>
        <v>43160</v>
      </c>
      <c r="B46" s="23"/>
      <c r="C46" s="23"/>
      <c r="D46" s="25"/>
      <c r="E46" s="25"/>
      <c r="F46" s="25"/>
      <c r="G46" s="25"/>
      <c r="H46" s="25"/>
      <c r="I46" s="25"/>
    </row>
    <row r="47" spans="1:9" x14ac:dyDescent="0.2">
      <c r="A47" s="23">
        <f>'6 Compras internas Microondas'!A47</f>
        <v>43191</v>
      </c>
      <c r="B47" s="23"/>
      <c r="C47" s="23"/>
      <c r="D47" s="25"/>
      <c r="E47" s="25"/>
      <c r="F47" s="25"/>
      <c r="G47" s="25"/>
      <c r="H47" s="25"/>
      <c r="I47" s="25"/>
    </row>
    <row r="48" spans="1:9" x14ac:dyDescent="0.2">
      <c r="A48" s="23">
        <f>'6 Compras internas Microondas'!A48</f>
        <v>43221</v>
      </c>
      <c r="B48" s="23"/>
      <c r="C48" s="23"/>
      <c r="D48" s="25"/>
      <c r="E48" s="25"/>
      <c r="F48" s="25"/>
      <c r="G48" s="25"/>
      <c r="H48" s="25"/>
      <c r="I48" s="25"/>
    </row>
    <row r="49" spans="1:9" x14ac:dyDescent="0.2">
      <c r="A49" s="23">
        <f>'6 Compras internas Microondas'!A49</f>
        <v>43252</v>
      </c>
      <c r="B49" s="23"/>
      <c r="C49" s="23"/>
      <c r="D49" s="25"/>
      <c r="E49" s="25"/>
      <c r="F49" s="25"/>
      <c r="G49" s="25"/>
      <c r="H49" s="25"/>
      <c r="I49" s="25"/>
    </row>
    <row r="50" spans="1:9" x14ac:dyDescent="0.2">
      <c r="A50" s="23">
        <f>'6 Compras internas Microondas'!A50</f>
        <v>43282</v>
      </c>
      <c r="B50" s="23"/>
      <c r="C50" s="23"/>
      <c r="D50" s="25"/>
      <c r="E50" s="25"/>
      <c r="F50" s="25"/>
      <c r="G50" s="25"/>
      <c r="H50" s="25"/>
      <c r="I50" s="25"/>
    </row>
    <row r="51" spans="1:9" ht="13.5" thickBot="1" x14ac:dyDescent="0.25">
      <c r="A51" s="27">
        <f>'6 Compras internas Microondas'!A51</f>
        <v>43313</v>
      </c>
      <c r="B51" s="27"/>
      <c r="C51" s="27"/>
      <c r="D51" s="28"/>
      <c r="E51" s="28"/>
      <c r="F51" s="28"/>
      <c r="G51" s="28"/>
      <c r="H51" s="28"/>
      <c r="I51" s="28"/>
    </row>
    <row r="52" spans="1:9" ht="13.5" thickBot="1" x14ac:dyDescent="0.25">
      <c r="A52" s="36"/>
      <c r="B52" s="36"/>
      <c r="C52" s="36"/>
      <c r="D52" s="37"/>
      <c r="E52" s="37"/>
      <c r="F52" s="37"/>
      <c r="G52" s="37"/>
      <c r="H52" s="37"/>
      <c r="I52" s="37"/>
    </row>
    <row r="53" spans="1:9" x14ac:dyDescent="0.2">
      <c r="A53" s="187">
        <v>2012</v>
      </c>
      <c r="B53" s="19"/>
      <c r="C53" s="190"/>
      <c r="D53" s="21"/>
      <c r="E53" s="193"/>
      <c r="F53" s="21"/>
      <c r="G53" s="193"/>
      <c r="H53" s="21"/>
      <c r="I53" s="127"/>
    </row>
    <row r="54" spans="1:9" x14ac:dyDescent="0.2">
      <c r="A54" s="202">
        <v>2013</v>
      </c>
      <c r="B54" s="62"/>
      <c r="C54" s="203"/>
      <c r="D54" s="81"/>
      <c r="E54" s="204"/>
      <c r="F54" s="81"/>
      <c r="G54" s="204"/>
      <c r="H54" s="81"/>
      <c r="I54" s="205"/>
    </row>
    <row r="55" spans="1:9" ht="13.5" thickBot="1" x14ac:dyDescent="0.25">
      <c r="A55" s="189">
        <v>2014</v>
      </c>
      <c r="B55" s="27"/>
      <c r="C55" s="224"/>
      <c r="D55" s="28"/>
      <c r="E55" s="225"/>
      <c r="F55" s="28"/>
      <c r="G55" s="225"/>
      <c r="H55" s="28"/>
      <c r="I55" s="126"/>
    </row>
    <row r="56" spans="1:9" x14ac:dyDescent="0.2">
      <c r="A56" s="187">
        <v>2015</v>
      </c>
      <c r="B56" s="19"/>
      <c r="C56" s="190"/>
      <c r="D56" s="21"/>
      <c r="E56" s="193"/>
      <c r="F56" s="21"/>
      <c r="G56" s="193"/>
      <c r="H56" s="21"/>
      <c r="I56" s="127"/>
    </row>
    <row r="57" spans="1:9" x14ac:dyDescent="0.2">
      <c r="A57" s="188">
        <v>2016</v>
      </c>
      <c r="B57" s="60"/>
      <c r="C57" s="191"/>
      <c r="D57" s="60"/>
      <c r="E57" s="191"/>
      <c r="F57" s="60"/>
      <c r="G57" s="191"/>
      <c r="H57" s="195"/>
      <c r="I57" s="194"/>
    </row>
    <row r="58" spans="1:9" ht="13.5" thickBot="1" x14ac:dyDescent="0.25">
      <c r="A58" s="189">
        <v>2017</v>
      </c>
      <c r="B58" s="61"/>
      <c r="C58" s="192"/>
      <c r="D58" s="61"/>
      <c r="E58" s="192"/>
      <c r="F58" s="61"/>
      <c r="G58" s="192"/>
      <c r="H58" s="61"/>
      <c r="I58" s="206"/>
    </row>
    <row r="59" spans="1:9" ht="9.75" customHeight="1" thickBot="1" x14ac:dyDescent="0.25">
      <c r="A59" s="36"/>
      <c r="B59" s="186"/>
      <c r="C59" s="186"/>
      <c r="D59" s="186"/>
      <c r="E59" s="186"/>
      <c r="F59" s="186"/>
      <c r="G59" s="186"/>
      <c r="H59" s="186"/>
      <c r="I59" s="186"/>
    </row>
    <row r="60" spans="1:9" x14ac:dyDescent="0.2">
      <c r="A60" s="242" t="s">
        <v>114</v>
      </c>
      <c r="B60" s="111"/>
      <c r="C60" s="196"/>
      <c r="D60" s="112"/>
      <c r="E60" s="198"/>
      <c r="F60" s="112"/>
      <c r="G60" s="198"/>
      <c r="H60" s="112"/>
      <c r="I60" s="200"/>
    </row>
    <row r="61" spans="1:9" ht="13.5" thickBot="1" x14ac:dyDescent="0.25">
      <c r="A61" s="243" t="s">
        <v>115</v>
      </c>
      <c r="B61" s="113"/>
      <c r="C61" s="197"/>
      <c r="D61" s="114"/>
      <c r="E61" s="199"/>
      <c r="F61" s="114"/>
      <c r="G61" s="199"/>
      <c r="H61" s="114"/>
      <c r="I61" s="201"/>
    </row>
    <row r="62" spans="1:9" ht="13.5" thickBot="1" x14ac:dyDescent="0.25">
      <c r="A62" s="83"/>
      <c r="B62" s="83"/>
      <c r="C62" s="83"/>
    </row>
    <row r="63" spans="1:9" ht="13.5" thickBot="1" x14ac:dyDescent="0.25">
      <c r="A63" s="80" t="s">
        <v>75</v>
      </c>
      <c r="C63" s="43"/>
      <c r="D63" s="43"/>
      <c r="E63" s="13" t="s">
        <v>76</v>
      </c>
      <c r="F63" s="43"/>
    </row>
    <row r="66" spans="1:9" hidden="1" x14ac:dyDescent="0.2">
      <c r="A66" s="41" t="s">
        <v>53</v>
      </c>
      <c r="B66" s="41"/>
      <c r="C66" s="41"/>
      <c r="D66" s="42"/>
      <c r="E66" s="43"/>
    </row>
    <row r="67" spans="1:9" ht="13.5" hidden="1" thickBot="1" x14ac:dyDescent="0.25">
      <c r="A67" s="43"/>
      <c r="B67" s="43"/>
      <c r="C67" s="43"/>
      <c r="D67" s="43"/>
      <c r="E67" s="43"/>
    </row>
    <row r="68" spans="1:9" ht="13.5" hidden="1" thickBot="1" x14ac:dyDescent="0.25">
      <c r="A68" s="44" t="s">
        <v>52</v>
      </c>
      <c r="B68" s="63" t="s">
        <v>54</v>
      </c>
      <c r="C68" s="64" t="s">
        <v>57</v>
      </c>
      <c r="D68" s="63" t="s">
        <v>54</v>
      </c>
      <c r="E68" s="64" t="s">
        <v>57</v>
      </c>
      <c r="F68" s="63" t="s">
        <v>54</v>
      </c>
      <c r="G68" s="64" t="s">
        <v>57</v>
      </c>
      <c r="H68" s="63" t="s">
        <v>54</v>
      </c>
      <c r="I68" s="64" t="s">
        <v>57</v>
      </c>
    </row>
    <row r="69" spans="1:9" hidden="1" x14ac:dyDescent="0.2">
      <c r="A69" s="47">
        <f>+A57</f>
        <v>2016</v>
      </c>
      <c r="B69" s="48">
        <f t="shared" ref="B69:I69" si="0">+B57-SUM(B8:B19)</f>
        <v>0</v>
      </c>
      <c r="C69" s="48">
        <f t="shared" si="0"/>
        <v>0</v>
      </c>
      <c r="D69" s="48">
        <f t="shared" si="0"/>
        <v>0</v>
      </c>
      <c r="E69" s="48">
        <f t="shared" si="0"/>
        <v>0</v>
      </c>
      <c r="F69" s="48">
        <f t="shared" si="0"/>
        <v>0</v>
      </c>
      <c r="G69" s="48">
        <f t="shared" si="0"/>
        <v>0</v>
      </c>
      <c r="H69" s="48">
        <f t="shared" si="0"/>
        <v>0</v>
      </c>
      <c r="I69" s="49">
        <f t="shared" si="0"/>
        <v>0</v>
      </c>
    </row>
    <row r="70" spans="1:9" hidden="1" x14ac:dyDescent="0.2">
      <c r="A70" s="50">
        <f>+A58</f>
        <v>2017</v>
      </c>
      <c r="B70" s="51">
        <f t="shared" ref="B70:I70" si="1">+B58-SUM(B20:B31)</f>
        <v>0</v>
      </c>
      <c r="C70" s="51">
        <f t="shared" si="1"/>
        <v>0</v>
      </c>
      <c r="D70" s="51">
        <f t="shared" si="1"/>
        <v>0</v>
      </c>
      <c r="E70" s="51">
        <f t="shared" si="1"/>
        <v>0</v>
      </c>
      <c r="F70" s="51">
        <f t="shared" si="1"/>
        <v>0</v>
      </c>
      <c r="G70" s="51">
        <f t="shared" si="1"/>
        <v>0</v>
      </c>
      <c r="H70" s="51">
        <f t="shared" si="1"/>
        <v>0</v>
      </c>
      <c r="I70" s="52">
        <f t="shared" si="1"/>
        <v>0</v>
      </c>
    </row>
    <row r="71" spans="1:9" ht="13.5" hidden="1" thickBot="1" x14ac:dyDescent="0.25">
      <c r="A71" s="53">
        <f>+A59</f>
        <v>0</v>
      </c>
      <c r="B71" s="54">
        <f t="shared" ref="B71:I71" si="2">+B59-SUM(B32:B43)</f>
        <v>0</v>
      </c>
      <c r="C71" s="54">
        <f t="shared" si="2"/>
        <v>0</v>
      </c>
      <c r="D71" s="54">
        <f t="shared" si="2"/>
        <v>0</v>
      </c>
      <c r="E71" s="54">
        <f t="shared" si="2"/>
        <v>0</v>
      </c>
      <c r="F71" s="54">
        <f t="shared" si="2"/>
        <v>0</v>
      </c>
      <c r="G71" s="54">
        <f t="shared" si="2"/>
        <v>0</v>
      </c>
      <c r="H71" s="54">
        <f t="shared" si="2"/>
        <v>0</v>
      </c>
      <c r="I71" s="55">
        <f t="shared" si="2"/>
        <v>0</v>
      </c>
    </row>
    <row r="72" spans="1:9" hidden="1" x14ac:dyDescent="0.2">
      <c r="A72" s="47" t="str">
        <f>+A61</f>
        <v>ene-agos 2018</v>
      </c>
      <c r="B72" s="56">
        <f>+B61-(SUM(B32:INDEX(B32:B43,'parámetros e instrucciones'!$E$3)))</f>
        <v>0</v>
      </c>
      <c r="C72" s="56">
        <f>+C61-(SUM(C32:INDEX(C32:C43,'parámetros e instrucciones'!$E$3)))</f>
        <v>0</v>
      </c>
      <c r="D72" s="56">
        <f>+D61-(SUM(D32:INDEX(D32:D43,'parámetros e instrucciones'!$E$3)))</f>
        <v>0</v>
      </c>
      <c r="E72" s="56">
        <f>+E61-(SUM(E32:INDEX(E32:E43,'parámetros e instrucciones'!$E$3)))</f>
        <v>0</v>
      </c>
      <c r="F72" s="56">
        <f>+F61-(SUM(F32:INDEX(F32:F43,'parámetros e instrucciones'!$E$3)))</f>
        <v>0</v>
      </c>
      <c r="G72" s="56">
        <f>+G61-(SUM(G32:INDEX(G32:G43,'parámetros e instrucciones'!$E$3)))</f>
        <v>0</v>
      </c>
      <c r="H72" s="56">
        <f>+H61-(SUM(H32:INDEX(H32:H43,'parámetros e instrucciones'!$E$3)))</f>
        <v>0</v>
      </c>
      <c r="I72" s="56">
        <f>+I61-(SUM(I32:INDEX(I32:I43,'parámetros e instrucciones'!$E$3)))</f>
        <v>0</v>
      </c>
    </row>
    <row r="73" spans="1:9" ht="13.5" hidden="1" thickBot="1" x14ac:dyDescent="0.25">
      <c r="A73" s="53" t="e">
        <f>+#REF!</f>
        <v>#REF!</v>
      </c>
      <c r="B73" s="57" t="e">
        <f>+#REF!-(SUM(B44:INDEX(B44:B55,'parámetros e instrucciones'!$E$3)))</f>
        <v>#REF!</v>
      </c>
      <c r="C73" s="57" t="e">
        <f>+#REF!-(SUM(C44:INDEX(C44:C55,'parámetros e instrucciones'!$E$3)))</f>
        <v>#REF!</v>
      </c>
      <c r="D73" s="57" t="e">
        <f>+#REF!-(SUM(D44:INDEX(D44:D55,'parámetros e instrucciones'!$E$3)))</f>
        <v>#REF!</v>
      </c>
      <c r="E73" s="57" t="e">
        <f>+#REF!-(SUM(E44:INDEX(E44:E55,'parámetros e instrucciones'!$E$3)))</f>
        <v>#REF!</v>
      </c>
      <c r="F73" s="57" t="e">
        <f>+#REF!-(SUM(F44:INDEX(F44:F55,'parámetros e instrucciones'!$E$3)))</f>
        <v>#REF!</v>
      </c>
      <c r="G73" s="57" t="e">
        <f>+#REF!-(SUM(G44:INDEX(G44:G55,'parámetros e instrucciones'!$E$3)))</f>
        <v>#REF!</v>
      </c>
      <c r="H73" s="57" t="e">
        <f>+#REF!-(SUM(H44:INDEX(H44:H55,'parámetros e instrucciones'!$E$3)))</f>
        <v>#REF!</v>
      </c>
      <c r="I73" s="57" t="e">
        <f>+#REF!-(SUM(I44:INDEX(I44:I55,'parámetros e instrucciones'!$E$3)))</f>
        <v>#REF!</v>
      </c>
    </row>
    <row r="74" spans="1:9" hidden="1" x14ac:dyDescent="0.2"/>
  </sheetData>
  <sheetProtection formatCells="0" formatColumns="0" formatRows="0"/>
  <phoneticPr fontId="0" type="noConversion"/>
  <printOptions horizontalCentered="1" verticalCentered="1" gridLinesSet="0"/>
  <pageMargins left="0.39370078740157483" right="0.39370078740157483" top="0.23622047244094491" bottom="0.98425196850393704" header="0.19685039370078741" footer="0.51181102362204722"/>
  <pageSetup paperSize="9" scale="64" orientation="landscape" r:id="rId1"/>
  <headerFooter alignWithMargins="0">
    <oddHeader>&amp;R2018 - Año del Centenario de la Reforma Universitaria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H29"/>
  <sheetViews>
    <sheetView showGridLines="0" view="pageBreakPreview" zoomScale="60" zoomScaleNormal="75" workbookViewId="0">
      <selection activeCell="C15" sqref="C15"/>
    </sheetView>
  </sheetViews>
  <sheetFormatPr baseColWidth="10" defaultRowHeight="12.75" x14ac:dyDescent="0.2"/>
  <cols>
    <col min="1" max="1" width="13.42578125" style="8" customWidth="1"/>
    <col min="2" max="2" width="19.7109375" style="8" customWidth="1"/>
    <col min="3" max="5" width="22.7109375" style="8" customWidth="1"/>
    <col min="6" max="6" width="30.5703125" style="8" bestFit="1" customWidth="1"/>
    <col min="7" max="16384" width="11.42578125" style="8"/>
  </cols>
  <sheetData>
    <row r="1" spans="1:8" x14ac:dyDescent="0.2">
      <c r="A1" s="115" t="s">
        <v>129</v>
      </c>
      <c r="B1" s="6"/>
      <c r="C1" s="7"/>
      <c r="D1" s="7"/>
      <c r="E1" s="7"/>
      <c r="F1" s="7"/>
    </row>
    <row r="2" spans="1:8" x14ac:dyDescent="0.2">
      <c r="A2" s="174" t="s">
        <v>77</v>
      </c>
      <c r="B2" s="174"/>
      <c r="C2" s="131"/>
      <c r="D2" s="131"/>
      <c r="E2" s="131"/>
      <c r="F2" s="131"/>
      <c r="G2" s="16"/>
      <c r="H2" s="16"/>
    </row>
    <row r="3" spans="1:8" x14ac:dyDescent="0.2">
      <c r="A3" s="130" t="s">
        <v>128</v>
      </c>
      <c r="B3" s="130"/>
      <c r="C3" s="132"/>
      <c r="D3" s="132"/>
      <c r="E3" s="132"/>
      <c r="F3" s="131"/>
      <c r="G3" s="16"/>
      <c r="H3" s="16"/>
    </row>
    <row r="4" spans="1:8" x14ac:dyDescent="0.2">
      <c r="A4" s="130" t="s">
        <v>95</v>
      </c>
      <c r="B4" s="130"/>
      <c r="C4" s="132"/>
      <c r="D4" s="132"/>
      <c r="E4" s="132"/>
      <c r="F4" s="131"/>
      <c r="G4" s="16"/>
      <c r="H4" s="16"/>
    </row>
    <row r="5" spans="1:8" ht="13.5" thickBot="1" x14ac:dyDescent="0.25">
      <c r="A5" s="213"/>
      <c r="B5" s="213"/>
      <c r="C5" s="213"/>
      <c r="D5" s="213"/>
      <c r="E5" s="213"/>
      <c r="F5" s="213"/>
      <c r="G5" s="16"/>
      <c r="H5" s="16"/>
    </row>
    <row r="6" spans="1:8" ht="13.5" thickBot="1" x14ac:dyDescent="0.25">
      <c r="A6" s="214"/>
      <c r="B6" s="214"/>
      <c r="C6" s="214"/>
      <c r="D6" s="215" t="s">
        <v>78</v>
      </c>
      <c r="E6" s="216"/>
      <c r="F6" s="217"/>
      <c r="G6" s="16"/>
      <c r="H6" s="16"/>
    </row>
    <row r="7" spans="1:8" ht="13.5" thickBot="1" x14ac:dyDescent="0.25">
      <c r="A7" s="218" t="s">
        <v>52</v>
      </c>
      <c r="B7" s="184" t="s">
        <v>97</v>
      </c>
      <c r="C7" s="219" t="s">
        <v>96</v>
      </c>
      <c r="D7" s="220" t="s">
        <v>79</v>
      </c>
      <c r="E7" s="221" t="s">
        <v>79</v>
      </c>
      <c r="F7" s="222" t="s">
        <v>79</v>
      </c>
      <c r="G7" s="16"/>
      <c r="H7" s="16"/>
    </row>
    <row r="8" spans="1:8" x14ac:dyDescent="0.2">
      <c r="A8" s="116">
        <v>40908</v>
      </c>
      <c r="B8" s="227"/>
      <c r="C8" s="228"/>
      <c r="D8" s="229"/>
      <c r="E8" s="229"/>
      <c r="F8" s="229"/>
      <c r="G8" s="16"/>
      <c r="H8" s="16"/>
    </row>
    <row r="9" spans="1:8" x14ac:dyDescent="0.2">
      <c r="A9" s="117">
        <v>41274</v>
      </c>
      <c r="B9" s="230"/>
      <c r="C9" s="231"/>
      <c r="D9" s="232"/>
      <c r="E9" s="232"/>
      <c r="F9" s="232"/>
      <c r="G9" s="16"/>
      <c r="H9" s="16"/>
    </row>
    <row r="10" spans="1:8" x14ac:dyDescent="0.2">
      <c r="A10" s="117">
        <v>41639</v>
      </c>
      <c r="B10" s="117"/>
      <c r="C10" s="233"/>
      <c r="D10" s="234"/>
      <c r="E10" s="234"/>
      <c r="F10" s="234"/>
      <c r="G10" s="16"/>
      <c r="H10" s="16"/>
    </row>
    <row r="11" spans="1:8" ht="13.5" thickBot="1" x14ac:dyDescent="0.25">
      <c r="A11" s="118">
        <v>42004</v>
      </c>
      <c r="B11" s="118"/>
      <c r="C11" s="238"/>
      <c r="D11" s="238"/>
      <c r="E11" s="238"/>
      <c r="F11" s="238"/>
      <c r="G11" s="16"/>
      <c r="H11" s="16"/>
    </row>
    <row r="12" spans="1:8" x14ac:dyDescent="0.2">
      <c r="A12" s="116">
        <v>42369</v>
      </c>
      <c r="B12" s="116"/>
      <c r="C12" s="236"/>
      <c r="D12" s="236"/>
      <c r="E12" s="236"/>
      <c r="F12" s="236"/>
      <c r="G12" s="16"/>
      <c r="H12" s="16"/>
    </row>
    <row r="13" spans="1:8" x14ac:dyDescent="0.2">
      <c r="A13" s="117">
        <v>42735</v>
      </c>
      <c r="B13" s="117"/>
      <c r="C13" s="235"/>
      <c r="D13" s="235"/>
      <c r="E13" s="235"/>
      <c r="F13" s="235"/>
      <c r="G13" s="16"/>
      <c r="H13" s="16"/>
    </row>
    <row r="14" spans="1:8" ht="13.5" thickBot="1" x14ac:dyDescent="0.25">
      <c r="A14" s="212">
        <v>43100</v>
      </c>
      <c r="B14" s="212"/>
      <c r="C14" s="226"/>
      <c r="D14" s="226"/>
      <c r="E14" s="226"/>
      <c r="F14" s="226"/>
      <c r="G14" s="16"/>
      <c r="H14" s="16"/>
    </row>
    <row r="15" spans="1:8" x14ac:dyDescent="0.2">
      <c r="A15" s="116">
        <v>42978</v>
      </c>
      <c r="B15" s="116"/>
      <c r="C15" s="236"/>
      <c r="D15" s="236"/>
      <c r="E15" s="236"/>
      <c r="F15" s="236"/>
      <c r="G15" s="16"/>
      <c r="H15" s="16"/>
    </row>
    <row r="16" spans="1:8" ht="13.5" thickBot="1" x14ac:dyDescent="0.25">
      <c r="A16" s="212">
        <v>43343</v>
      </c>
      <c r="B16" s="212"/>
      <c r="C16" s="226"/>
      <c r="D16" s="226"/>
      <c r="E16" s="226"/>
      <c r="F16" s="226"/>
      <c r="G16" s="16"/>
      <c r="H16" s="16"/>
    </row>
    <row r="17" spans="1:8" x14ac:dyDescent="0.2">
      <c r="A17" s="16"/>
      <c r="B17" s="16"/>
      <c r="C17" s="16"/>
      <c r="D17" s="16"/>
      <c r="E17" s="16"/>
      <c r="F17" s="16"/>
      <c r="G17" s="16"/>
      <c r="H17" s="16"/>
    </row>
    <row r="19" spans="1:8" hidden="1" x14ac:dyDescent="0.2">
      <c r="A19" s="119" t="s">
        <v>80</v>
      </c>
      <c r="B19" s="119"/>
    </row>
    <row r="20" spans="1:8" ht="13.5" hidden="1" thickBot="1" x14ac:dyDescent="0.25"/>
    <row r="21" spans="1:8" ht="13.5" hidden="1" thickBot="1" x14ac:dyDescent="0.25">
      <c r="A21" s="44" t="s">
        <v>52</v>
      </c>
      <c r="B21" s="44"/>
      <c r="C21" s="120" t="str">
        <f>+C7</f>
        <v>CHINA</v>
      </c>
      <c r="D21" s="121"/>
      <c r="E21" s="121"/>
      <c r="F21" s="121"/>
      <c r="G21" s="16"/>
    </row>
    <row r="22" spans="1:8" hidden="1" x14ac:dyDescent="0.2">
      <c r="A22" s="47">
        <v>2003</v>
      </c>
      <c r="B22" s="47"/>
      <c r="C22" s="49" t="e">
        <f>+C11-(C10+'2.1- impo investigadas Microo'!#REF!-'7.reventa Microondas'!B57)</f>
        <v>#REF!</v>
      </c>
      <c r="D22" s="122"/>
      <c r="E22" s="122"/>
      <c r="F22" s="122"/>
      <c r="G22" s="16"/>
    </row>
    <row r="23" spans="1:8" hidden="1" x14ac:dyDescent="0.2">
      <c r="A23" s="50">
        <v>2004</v>
      </c>
      <c r="B23" s="50"/>
      <c r="C23" s="52">
        <f>+C12-(C11+'2.1- impo investigadas Microo'!C53-'7.reventa Microondas'!B58)</f>
        <v>0</v>
      </c>
    </row>
    <row r="24" spans="1:8" ht="13.5" hidden="1" thickBot="1" x14ac:dyDescent="0.25">
      <c r="A24" s="53">
        <v>2005</v>
      </c>
      <c r="B24" s="53"/>
      <c r="C24" s="55">
        <f>+C13-(C12+'2.1- impo investigadas Microo'!C55-'7.reventa Microondas'!B59)</f>
        <v>0</v>
      </c>
    </row>
    <row r="25" spans="1:8" hidden="1" x14ac:dyDescent="0.2">
      <c r="A25" s="47">
        <f>+A15</f>
        <v>42978</v>
      </c>
      <c r="B25" s="223"/>
      <c r="C25" s="56">
        <f>+C15-(C13+'2.1- impo investigadas Microo'!C57-'7.reventa Microondas'!B61)</f>
        <v>0</v>
      </c>
    </row>
    <row r="26" spans="1:8" ht="13.5" hidden="1" thickBot="1" x14ac:dyDescent="0.25">
      <c r="A26" s="53">
        <f>+A16</f>
        <v>43343</v>
      </c>
      <c r="B26" s="53"/>
      <c r="C26" s="57" t="e">
        <f>+C16-(C15+'2.1- impo investigadas Microo'!C58-'7.reventa Microondas'!#REF!)</f>
        <v>#REF!</v>
      </c>
    </row>
    <row r="27" spans="1:8" hidden="1" x14ac:dyDescent="0.2">
      <c r="A27" s="37"/>
      <c r="B27" s="37"/>
      <c r="C27" s="37"/>
    </row>
    <row r="28" spans="1:8" x14ac:dyDescent="0.2">
      <c r="A28" s="37"/>
      <c r="B28" s="37"/>
      <c r="C28" s="37"/>
    </row>
    <row r="29" spans="1:8" x14ac:dyDescent="0.2">
      <c r="A29" s="37"/>
      <c r="B29" s="37"/>
      <c r="C29" s="37"/>
    </row>
  </sheetData>
  <sheetProtection formatCells="0" formatColumns="0" formatRows="0"/>
  <phoneticPr fontId="0" type="noConversion"/>
  <printOptions horizontalCentered="1" verticalCentered="1" gridLinesSet="0"/>
  <pageMargins left="0.39370078740157483" right="0.39370078740157483" top="0.23622047244094491" bottom="0.98425196850393704" header="0.19685039370078741" footer="0.51181102362204722"/>
  <pageSetup paperSize="9" orientation="landscape" r:id="rId1"/>
  <headerFooter alignWithMargins="0">
    <oddHeader>&amp;R2018 - Año del Centenario de la Reforma Universitaria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parámetros e instrucciones</vt:lpstr>
      <vt:lpstr>anexo</vt:lpstr>
      <vt:lpstr>1 modelos prod.invest. Microon</vt:lpstr>
      <vt:lpstr>2.1- impo investigadas Microo</vt:lpstr>
      <vt:lpstr>2.2- impo no inv Micro</vt:lpstr>
      <vt:lpstr>3.1.-costos Mec &lt;=20lts</vt:lpstr>
      <vt:lpstr>3.2.-costos Digital &lt;=20lts</vt:lpstr>
      <vt:lpstr>3.3-costos Digital &gt;20lts &lt;=37l</vt:lpstr>
      <vt:lpstr>4.1.-costos Mec &lt;=20lts</vt:lpstr>
      <vt:lpstr>4.2-costos digital &lt;= 20lts</vt:lpstr>
      <vt:lpstr>4.3-costos Digital &gt;20lts &lt;=37l</vt:lpstr>
      <vt:lpstr>5.1.-precios Mec &lt;=20 lts</vt:lpstr>
      <vt:lpstr>5.2-precios Digital &lt;=20 lts</vt:lpstr>
      <vt:lpstr>5.3-precios Dig &gt;20 lt &lt;=37 lts</vt:lpstr>
      <vt:lpstr>6 Compras internas Microondas</vt:lpstr>
      <vt:lpstr>7.reventa Microondas</vt:lpstr>
      <vt:lpstr>8 existencias Microondas</vt:lpstr>
      <vt:lpstr>'parámetros e instrucciones'!Área_de_impresión</vt:lpstr>
      <vt:lpstr>'1 modelos prod.invest. Microon'!Print_Area</vt:lpstr>
      <vt:lpstr>'2.1- impo investigadas Microo'!Print_Area</vt:lpstr>
      <vt:lpstr>'2.2- impo no inv Micro'!Print_Area</vt:lpstr>
      <vt:lpstr>'3.1.-costos Mec &lt;=20lts'!Print_Area</vt:lpstr>
      <vt:lpstr>'3.2.-costos Digital &lt;=20lts'!Print_Area</vt:lpstr>
      <vt:lpstr>'3.3-costos Digital &gt;20lts &lt;=37l'!Print_Area</vt:lpstr>
      <vt:lpstr>'4.1.-costos Mec &lt;=20lts'!Print_Area</vt:lpstr>
      <vt:lpstr>'4.2-costos digital &lt;= 20lts'!Print_Area</vt:lpstr>
      <vt:lpstr>'4.3-costos Digital &gt;20lts &lt;=37l'!Print_Area</vt:lpstr>
      <vt:lpstr>'5.1.-precios Mec &lt;=20 lts'!Print_Area</vt:lpstr>
      <vt:lpstr>'5.2-precios Digital &lt;=20 lts'!Print_Area</vt:lpstr>
      <vt:lpstr>'5.3-precios Dig &gt;20 lt &lt;=37 lts'!Print_Area</vt:lpstr>
      <vt:lpstr>'6 Compras internas Microondas'!Print_Area</vt:lpstr>
      <vt:lpstr>'7.reventa Microondas'!Print_Area</vt:lpstr>
      <vt:lpstr>'8 existencias Microondas'!Print_Area</vt:lpstr>
      <vt:lpstr>anexo!Print_Area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J. Annarumma</dc:creator>
  <cp:lastModifiedBy>Gabriela Macias</cp:lastModifiedBy>
  <cp:lastPrinted>2018-09-07T14:21:11Z</cp:lastPrinted>
  <dcterms:created xsi:type="dcterms:W3CDTF">2000-08-29T18:35:56Z</dcterms:created>
  <dcterms:modified xsi:type="dcterms:W3CDTF">2018-09-07T14:22:00Z</dcterms:modified>
</cp:coreProperties>
</file>