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HORNOS_ELECTRICOS\040 Cuestionarios\10 Modelo Enviado\Importadores Investigados\"/>
    </mc:Choice>
  </mc:AlternateContent>
  <bookViews>
    <workbookView xWindow="480" yWindow="225" windowWidth="8895" windowHeight="4500" tabRatio="849" firstSheet="3" activeTab="13"/>
  </bookViews>
  <sheets>
    <sheet name="parámetros e instrucciones" sheetId="17" r:id="rId1"/>
    <sheet name="anexo" sheetId="1" r:id="rId2"/>
    <sheet name="1 modelos prod.invest." sheetId="2" r:id="rId3"/>
    <sheet name="2 impo investigadas" sheetId="7" r:id="rId4"/>
    <sheet name="3 impo no inv" sheetId="8" r:id="rId5"/>
    <sheet name="4.1-costos" sheetId="9" r:id="rId6"/>
    <sheet name="4.b-costos" sheetId="20" state="hidden" r:id="rId7"/>
    <sheet name="4.2-costos" sheetId="28" r:id="rId8"/>
    <sheet name="4.3-costos otros orígenes" sheetId="27" r:id="rId9"/>
    <sheet name="5.1-precios" sheetId="10" r:id="rId10"/>
    <sheet name="5.2-precios" sheetId="29" r:id="rId11"/>
    <sheet name="6  Compras internas" sheetId="11" r:id="rId12"/>
    <sheet name="7 reventa" sheetId="19" r:id="rId13"/>
    <sheet name="8 existencias" sheetId="18" r:id="rId14"/>
  </sheets>
  <externalReferences>
    <externalReference r:id="rId15"/>
    <externalReference r:id="rId16"/>
  </externalReferences>
  <definedNames>
    <definedName name="al">[1]PARAMETROS!$C$5</definedName>
    <definedName name="año1">'[2]0a_Parámetros'!$H$7</definedName>
    <definedName name="_xlnm.Print_Area" localSheetId="2">'1 modelos prod.invest.'!$A$1:$F$60</definedName>
    <definedName name="_xlnm.Print_Area" localSheetId="3">'2 impo investigadas'!$A$1:$F$63</definedName>
    <definedName name="_xlnm.Print_Area" localSheetId="4">'3 impo no inv'!$A$1:$F$64</definedName>
    <definedName name="_xlnm.Print_Area" localSheetId="5">'4.1-costos'!$A$1:$G$44</definedName>
    <definedName name="_xlnm.Print_Area" localSheetId="7">'4.2-costos'!$A$1:$G$44</definedName>
    <definedName name="_xlnm.Print_Area" localSheetId="8">'4.3-costos otros orígenes'!$A$1:$I$42</definedName>
    <definedName name="_xlnm.Print_Area" localSheetId="6">'4.b-costos'!$A$1:$I$41</definedName>
    <definedName name="_xlnm.Print_Area" localSheetId="9">'5.1-precios'!$A$1:$E$59</definedName>
    <definedName name="_xlnm.Print_Area" localSheetId="10">'5.2-precios'!$A$1:$F$59</definedName>
    <definedName name="_xlnm.Print_Area" localSheetId="11">'6  Compras internas'!$A$1:$C$59</definedName>
    <definedName name="_xlnm.Print_Area" localSheetId="12">'7 reventa'!$A$1:$I$60</definedName>
    <definedName name="_xlnm.Print_Area" localSheetId="13">'8 existencias'!$A$1:$E$11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3" i="29" l="1"/>
  <c r="D66" i="29"/>
  <c r="C66" i="29"/>
  <c r="B66" i="29"/>
  <c r="D65" i="29"/>
  <c r="C65" i="29"/>
  <c r="B65" i="29"/>
  <c r="D64" i="29"/>
  <c r="C64" i="29"/>
  <c r="D63" i="29"/>
  <c r="C63" i="29"/>
  <c r="D62" i="29"/>
  <c r="C62" i="29"/>
  <c r="B62" i="29"/>
  <c r="B56" i="29"/>
  <c r="B64" i="29" s="1"/>
  <c r="B55" i="29"/>
  <c r="B63" i="29" s="1"/>
  <c r="B54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A3" i="10"/>
  <c r="H50" i="27"/>
  <c r="H49" i="27"/>
  <c r="F52" i="28"/>
  <c r="D52" i="28"/>
  <c r="B52" i="28"/>
  <c r="F51" i="28"/>
  <c r="D51" i="28"/>
  <c r="B51" i="28"/>
  <c r="A62" i="8"/>
  <c r="A61" i="8"/>
  <c r="F50" i="27" l="1"/>
  <c r="D50" i="27"/>
  <c r="B50" i="27"/>
  <c r="F49" i="27"/>
  <c r="D49" i="27"/>
  <c r="B49" i="27"/>
  <c r="A3" i="18" l="1"/>
  <c r="A54" i="8"/>
  <c r="A53" i="8"/>
  <c r="A52" i="8"/>
  <c r="A23" i="18" l="1"/>
  <c r="A22" i="18"/>
  <c r="A69" i="7"/>
  <c r="A68" i="7"/>
  <c r="A67" i="7"/>
  <c r="B50" i="20"/>
  <c r="D50" i="20"/>
  <c r="F50" i="20"/>
  <c r="H50" i="20"/>
  <c r="B51" i="20"/>
  <c r="D51" i="20"/>
  <c r="F51" i="20"/>
  <c r="H51" i="20"/>
  <c r="A8" i="11"/>
  <c r="A8" i="19" s="1"/>
  <c r="B65" i="10"/>
  <c r="B56" i="10"/>
  <c r="A56" i="11" s="1"/>
  <c r="A56" i="19" s="1"/>
  <c r="A68" i="19" s="1"/>
  <c r="A21" i="18" s="1"/>
  <c r="B55" i="10"/>
  <c r="A55" i="11" s="1"/>
  <c r="B54" i="10"/>
  <c r="B62" i="10" s="1"/>
  <c r="B52" i="10"/>
  <c r="B51" i="10"/>
  <c r="B50" i="10"/>
  <c r="B49" i="10"/>
  <c r="B48" i="10"/>
  <c r="B47" i="10"/>
  <c r="A47" i="11" s="1"/>
  <c r="B46" i="10"/>
  <c r="B45" i="10"/>
  <c r="B44" i="10"/>
  <c r="B43" i="10"/>
  <c r="A43" i="11" s="1"/>
  <c r="A43" i="19" s="1"/>
  <c r="B42" i="10"/>
  <c r="A42" i="11" s="1"/>
  <c r="A42" i="19" s="1"/>
  <c r="B41" i="10"/>
  <c r="A41" i="11" s="1"/>
  <c r="A41" i="19" s="1"/>
  <c r="B40" i="10"/>
  <c r="A40" i="11" s="1"/>
  <c r="A40" i="19" s="1"/>
  <c r="B39" i="10"/>
  <c r="A39" i="11" s="1"/>
  <c r="A39" i="19" s="1"/>
  <c r="B38" i="10"/>
  <c r="A38" i="11" s="1"/>
  <c r="A38" i="19" s="1"/>
  <c r="B37" i="10"/>
  <c r="A37" i="11" s="1"/>
  <c r="A37" i="19" s="1"/>
  <c r="B36" i="10"/>
  <c r="A36" i="11" s="1"/>
  <c r="A36" i="19" s="1"/>
  <c r="B35" i="10"/>
  <c r="A35" i="11" s="1"/>
  <c r="A35" i="19" s="1"/>
  <c r="B34" i="10"/>
  <c r="A34" i="11" s="1"/>
  <c r="A34" i="19" s="1"/>
  <c r="B33" i="10"/>
  <c r="A33" i="11" s="1"/>
  <c r="A33" i="19" s="1"/>
  <c r="B32" i="10"/>
  <c r="A32" i="11" s="1"/>
  <c r="A32" i="19" s="1"/>
  <c r="B31" i="10"/>
  <c r="A31" i="11" s="1"/>
  <c r="A31" i="19" s="1"/>
  <c r="B30" i="10"/>
  <c r="A30" i="11" s="1"/>
  <c r="A30" i="19" s="1"/>
  <c r="B29" i="10"/>
  <c r="A29" i="11" s="1"/>
  <c r="A29" i="19" s="1"/>
  <c r="B28" i="10"/>
  <c r="A28" i="11" s="1"/>
  <c r="A28" i="19" s="1"/>
  <c r="B27" i="10"/>
  <c r="A27" i="11" s="1"/>
  <c r="A27" i="19" s="1"/>
  <c r="B26" i="10"/>
  <c r="A26" i="11" s="1"/>
  <c r="A26" i="19" s="1"/>
  <c r="B25" i="10"/>
  <c r="A25" i="11" s="1"/>
  <c r="A25" i="19" s="1"/>
  <c r="B24" i="10"/>
  <c r="A24" i="11" s="1"/>
  <c r="A24" i="19" s="1"/>
  <c r="B23" i="10"/>
  <c r="A23" i="11" s="1"/>
  <c r="A23" i="19" s="1"/>
  <c r="B22" i="10"/>
  <c r="A22" i="11" s="1"/>
  <c r="A22" i="19" s="1"/>
  <c r="B21" i="10"/>
  <c r="A21" i="11" s="1"/>
  <c r="A21" i="19" s="1"/>
  <c r="B20" i="10"/>
  <c r="A20" i="11" s="1"/>
  <c r="A20" i="19" s="1"/>
  <c r="B19" i="10"/>
  <c r="A19" i="11" s="1"/>
  <c r="A19" i="19" s="1"/>
  <c r="B18" i="10"/>
  <c r="A18" i="11" s="1"/>
  <c r="A18" i="19" s="1"/>
  <c r="B17" i="10"/>
  <c r="A17" i="11" s="1"/>
  <c r="A17" i="19" s="1"/>
  <c r="B16" i="10"/>
  <c r="A16" i="11" s="1"/>
  <c r="A16" i="19" s="1"/>
  <c r="B15" i="10"/>
  <c r="A15" i="11" s="1"/>
  <c r="A15" i="19" s="1"/>
  <c r="B14" i="10"/>
  <c r="A14" i="11" s="1"/>
  <c r="A14" i="19" s="1"/>
  <c r="B13" i="10"/>
  <c r="A13" i="11" s="1"/>
  <c r="A13" i="19" s="1"/>
  <c r="B12" i="10"/>
  <c r="A12" i="11" s="1"/>
  <c r="A12" i="19" s="1"/>
  <c r="B11" i="10"/>
  <c r="A11" i="11" s="1"/>
  <c r="A11" i="19" s="1"/>
  <c r="B10" i="10"/>
  <c r="A10" i="11" s="1"/>
  <c r="A10" i="19" s="1"/>
  <c r="B9" i="10"/>
  <c r="A9" i="11" s="1"/>
  <c r="A9" i="19" s="1"/>
  <c r="B8" i="10"/>
  <c r="A59" i="8"/>
  <c r="A73" i="8" s="1"/>
  <c r="A58" i="8"/>
  <c r="A72" i="8" s="1"/>
  <c r="A57" i="8"/>
  <c r="A71" i="8" s="1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52" i="19"/>
  <c r="A48" i="11"/>
  <c r="A75" i="8"/>
  <c r="A74" i="8"/>
  <c r="A3" i="19"/>
  <c r="A3" i="11"/>
  <c r="A3" i="8"/>
  <c r="A3" i="7"/>
  <c r="B23" i="18"/>
  <c r="B22" i="18"/>
  <c r="B21" i="18"/>
  <c r="B20" i="18"/>
  <c r="B19" i="18"/>
  <c r="C69" i="19"/>
  <c r="D69" i="19"/>
  <c r="E69" i="19"/>
  <c r="F69" i="19"/>
  <c r="G69" i="19"/>
  <c r="H69" i="19"/>
  <c r="I69" i="19"/>
  <c r="C70" i="19"/>
  <c r="D70" i="19"/>
  <c r="E70" i="19"/>
  <c r="F70" i="19"/>
  <c r="G70" i="19"/>
  <c r="H70" i="19"/>
  <c r="I70" i="19"/>
  <c r="B70" i="19"/>
  <c r="B69" i="19"/>
  <c r="B18" i="18"/>
  <c r="B66" i="19"/>
  <c r="C66" i="19"/>
  <c r="D66" i="19"/>
  <c r="E66" i="19"/>
  <c r="F66" i="19"/>
  <c r="G66" i="19"/>
  <c r="H66" i="19"/>
  <c r="I66" i="19"/>
  <c r="B67" i="19"/>
  <c r="C67" i="19"/>
  <c r="D67" i="19"/>
  <c r="E67" i="19"/>
  <c r="F67" i="19"/>
  <c r="G67" i="19"/>
  <c r="H67" i="19"/>
  <c r="I67" i="19"/>
  <c r="B68" i="19"/>
  <c r="C68" i="19"/>
  <c r="D68" i="19"/>
  <c r="E68" i="19"/>
  <c r="F68" i="19"/>
  <c r="G68" i="19"/>
  <c r="H68" i="19"/>
  <c r="I68" i="19"/>
  <c r="C67" i="11"/>
  <c r="C68" i="11"/>
  <c r="B68" i="11"/>
  <c r="B67" i="11"/>
  <c r="D65" i="10"/>
  <c r="D66" i="10"/>
  <c r="C66" i="10"/>
  <c r="C65" i="10"/>
  <c r="D74" i="8"/>
  <c r="D75" i="8"/>
  <c r="C75" i="8"/>
  <c r="C74" i="8"/>
  <c r="D70" i="7"/>
  <c r="D71" i="7"/>
  <c r="C71" i="7"/>
  <c r="C70" i="7"/>
  <c r="B52" i="9"/>
  <c r="F52" i="9"/>
  <c r="D52" i="9"/>
  <c r="F51" i="9"/>
  <c r="D51" i="9"/>
  <c r="B51" i="9"/>
  <c r="C62" i="10"/>
  <c r="D64" i="10"/>
  <c r="C64" i="10"/>
  <c r="D63" i="10"/>
  <c r="C63" i="10"/>
  <c r="D62" i="10"/>
  <c r="B64" i="11"/>
  <c r="C66" i="11"/>
  <c r="B66" i="11"/>
  <c r="C65" i="11"/>
  <c r="B65" i="11"/>
  <c r="C64" i="11"/>
  <c r="D73" i="8"/>
  <c r="C73" i="8"/>
  <c r="D72" i="8"/>
  <c r="C72" i="8"/>
  <c r="D71" i="8"/>
  <c r="C71" i="8"/>
  <c r="C69" i="7"/>
  <c r="A70" i="7"/>
  <c r="D69" i="7"/>
  <c r="D68" i="7"/>
  <c r="C68" i="7"/>
  <c r="D67" i="7"/>
  <c r="C67" i="7"/>
  <c r="F3" i="1"/>
  <c r="B63" i="10"/>
  <c r="B64" i="10" l="1"/>
  <c r="A54" i="11"/>
  <c r="A54" i="19" s="1"/>
  <c r="A66" i="19" s="1"/>
  <c r="A19" i="18" s="1"/>
  <c r="A47" i="19"/>
  <c r="A44" i="11"/>
  <c r="A50" i="11"/>
  <c r="A48" i="19"/>
  <c r="A45" i="11"/>
  <c r="A51" i="11"/>
  <c r="A46" i="11"/>
  <c r="A49" i="11"/>
  <c r="B66" i="10"/>
  <c r="A66" i="11"/>
  <c r="A55" i="19"/>
  <c r="A67" i="19" s="1"/>
  <c r="A20" i="18" s="1"/>
  <c r="A65" i="11"/>
  <c r="A67" i="11"/>
  <c r="A64" i="11" l="1"/>
  <c r="A45" i="19"/>
  <c r="A50" i="19"/>
  <c r="A68" i="11"/>
  <c r="A70" i="19"/>
  <c r="A49" i="19"/>
  <c r="A69" i="19"/>
  <c r="A51" i="19"/>
  <c r="A44" i="19"/>
  <c r="A46" i="19"/>
</calcChain>
</file>

<file path=xl/sharedStrings.xml><?xml version="1.0" encoding="utf-8"?>
<sst xmlns="http://schemas.openxmlformats.org/spreadsheetml/2006/main" count="437" uniqueCount="135">
  <si>
    <t>ANEXO ESTADÍSTICO</t>
  </si>
  <si>
    <t>RANKING</t>
  </si>
  <si>
    <t>Importaciones de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</si>
  <si>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</si>
  <si>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</si>
  <si>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</si>
  <si>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</si>
  <si>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</si>
  <si>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</si>
  <si>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</si>
  <si>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</si>
  <si>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</si>
  <si>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</si>
  <si>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</si>
  <si>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</si>
  <si>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</si>
  <si>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</si>
  <si>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</si>
  <si>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</si>
  <si>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</si>
  <si>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</si>
  <si>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</si>
  <si>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</si>
  <si>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</si>
  <si>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</si>
  <si>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</si>
  <si>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</si>
  <si>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</si>
  <si>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</si>
  <si>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</si>
  <si>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</si>
  <si>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</si>
  <si>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</si>
  <si>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</si>
  <si>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</si>
  <si>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</si>
  <si>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</si>
  <si>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</si>
  <si>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</si>
  <si>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</si>
  <si>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</si>
  <si>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</si>
  <si>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</si>
  <si>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</si>
  <si>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</si>
  <si>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</si>
  <si>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</si>
  <si>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</si>
  <si>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</si>
  <si>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</si>
  <si>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</si>
  <si>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</si>
  <si>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</si>
  <si>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</si>
  <si>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</si>
  <si>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</si>
  <si>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</si>
  <si>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</si>
  <si>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</si>
  <si>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</si>
  <si>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</si>
  <si>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</si>
  <si>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</si>
  <si>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</si>
  <si>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</si>
  <si>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</si>
  <si>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</si>
  <si>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</si>
  <si>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</si>
  <si>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</si>
  <si>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</si>
  <si>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</si>
  <si>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</si>
  <si>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</si>
  <si>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</si>
  <si>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</si>
  <si>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</si>
  <si>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Agregue todas las filas que le resulten necesarias.</t>
  </si>
  <si>
    <t>SUB-TOTAL (en depósito del importador)</t>
  </si>
  <si>
    <t>Otros (Resto)</t>
  </si>
  <si>
    <t>Facturado</t>
  </si>
  <si>
    <t xml:space="preserve">              %</t>
  </si>
  <si>
    <t>Cuadro Nº 4.b</t>
  </si>
  <si>
    <t>en pesos por metro cuadrado</t>
  </si>
  <si>
    <t>promedio 2015</t>
  </si>
  <si>
    <t>promedio 2016</t>
  </si>
  <si>
    <t>promedio 2017</t>
  </si>
  <si>
    <t>promedio ene-oct 2018</t>
  </si>
  <si>
    <t>Origen: BRASIL</t>
  </si>
  <si>
    <t xml:space="preserve">Tableros de fibra de madera </t>
  </si>
  <si>
    <t>11</t>
  </si>
  <si>
    <t>ene-nov 2018</t>
  </si>
  <si>
    <t>Características técnicas, físicas, espesor, dimensiones, etc.</t>
  </si>
  <si>
    <t>CHINA</t>
  </si>
  <si>
    <t>Origen: CHINA</t>
  </si>
  <si>
    <t>promedio 2018</t>
  </si>
  <si>
    <t>Cuadro Nº 5.1</t>
  </si>
  <si>
    <t>PESOS</t>
  </si>
  <si>
    <t>Origen: ___________________</t>
  </si>
  <si>
    <t>PRECIO PRIMERA VENTA (1)</t>
  </si>
  <si>
    <t>Hornos Eléctricos</t>
  </si>
  <si>
    <t>en pesos por Unidad</t>
  </si>
  <si>
    <t>(en unidades y valores de primera venta)</t>
  </si>
  <si>
    <t>UNIDADES</t>
  </si>
  <si>
    <t>Unidades</t>
  </si>
  <si>
    <t>En UNIDADES</t>
  </si>
  <si>
    <t>originarios de</t>
  </si>
  <si>
    <t>originarios de (1)</t>
  </si>
  <si>
    <t>Capacidad</t>
  </si>
  <si>
    <t>Tipo de comando</t>
  </si>
  <si>
    <t>Cobertura exterior</t>
  </si>
  <si>
    <t>Anafe</t>
  </si>
  <si>
    <t>Spiedo</t>
  </si>
  <si>
    <t>Potencia</t>
  </si>
  <si>
    <t>Medidas</t>
  </si>
  <si>
    <t>Timer</t>
  </si>
  <si>
    <t>Accesorios</t>
  </si>
  <si>
    <t>Otros</t>
  </si>
  <si>
    <t>….° tipo</t>
  </si>
  <si>
    <t>Cuadro N° 1</t>
  </si>
  <si>
    <t>Cuadro N° 2</t>
  </si>
  <si>
    <t>ene-mayo 2018</t>
  </si>
  <si>
    <t>ene-mayo 2019</t>
  </si>
  <si>
    <t>Cuadro N° 3</t>
  </si>
  <si>
    <t>Cuadro Nº 4.1</t>
  </si>
  <si>
    <t>Cuadro Nº 4.2</t>
  </si>
  <si>
    <t>Horno eléctrico con capacidad entre 40 y 48 litros, con estructura exterior de chapa pintada, con comando analógico, con convección forzada, con anafe y con spiedo</t>
  </si>
  <si>
    <t>Horno eléctrico con capacidad entre 40 y 48 litros, con estructura exterior de chapa pintada, con comando analógico, con convección forzada, sin anafe y sin spiedo</t>
  </si>
  <si>
    <t>Modelo de horno eléctrico:</t>
  </si>
  <si>
    <t>Cuadro Nº 4.3</t>
  </si>
  <si>
    <t>Cuadro N° 6</t>
  </si>
  <si>
    <t>Cuadro N° 7</t>
  </si>
  <si>
    <t>Cuadro N° 8</t>
  </si>
  <si>
    <t>Cuadro Nº 5.2</t>
  </si>
  <si>
    <t>* En caso de haber más de un despacho por mes, agregue las filas necesarias.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</si>
</sst>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dd/mm/yyyy;@"/>
  </numFmts>
  <fonts count="2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u/>
      <sz val="10"/>
      <name val="Arial"/>
      <family val="2"/>
    </font>
    <font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0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0" fillId="0" borderId="0" xfId="0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3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18" fillId="5" borderId="0" xfId="0" applyFont="1" applyFill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6" fillId="0" borderId="0" xfId="0" applyFont="1" applyAlignment="1">
      <alignment wrapText="1"/>
    </xf>
    <xf numFmtId="0" fontId="6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 applyAlignment="1" applyProtection="1">
      <alignment horizontal="centerContinuous"/>
      <protection locked="0"/>
    </xf>
    <xf numFmtId="0" fontId="12" fillId="5" borderId="0" xfId="0" applyFont="1" applyFill="1"/>
    <xf numFmtId="0" fontId="6" fillId="5" borderId="17" xfId="0" applyFont="1" applyFill="1" applyBorder="1" applyAlignment="1" applyProtection="1">
      <alignment horizontal="centerContinuous"/>
      <protection locked="0"/>
    </xf>
    <xf numFmtId="0" fontId="0" fillId="5" borderId="30" xfId="0" applyFill="1" applyBorder="1" applyAlignment="1" applyProtection="1">
      <alignment horizontal="centerContinuous"/>
      <protection locked="0"/>
    </xf>
    <xf numFmtId="0" fontId="6" fillId="5" borderId="34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6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56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57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58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59" xfId="0" applyFont="1" applyFill="1" applyBorder="1" applyProtection="1">
      <protection locked="0"/>
    </xf>
    <xf numFmtId="0" fontId="6" fillId="5" borderId="45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0" fontId="6" fillId="5" borderId="46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0" fontId="6" fillId="5" borderId="0" xfId="0" applyFont="1" applyFill="1"/>
    <xf numFmtId="0" fontId="15" fillId="5" borderId="4" xfId="0" applyFont="1" applyFill="1" applyBorder="1" applyAlignment="1" applyProtection="1">
      <alignment horizontal="center" vertical="center"/>
      <protection locked="0"/>
    </xf>
    <xf numFmtId="2" fontId="15" fillId="5" borderId="3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Continuous" wrapText="1"/>
      <protection locked="0"/>
    </xf>
    <xf numFmtId="0" fontId="19" fillId="5" borderId="0" xfId="0" applyFont="1" applyFill="1" applyAlignment="1" applyProtection="1">
      <alignment horizontal="centerContinuous"/>
      <protection locked="0"/>
    </xf>
    <xf numFmtId="0" fontId="14" fillId="5" borderId="62" xfId="0" applyFont="1" applyFill="1" applyBorder="1" applyProtection="1">
      <protection locked="0"/>
    </xf>
    <xf numFmtId="0" fontId="14" fillId="5" borderId="63" xfId="0" applyFont="1" applyFill="1" applyBorder="1" applyProtection="1">
      <protection locked="0"/>
    </xf>
    <xf numFmtId="0" fontId="14" fillId="5" borderId="64" xfId="0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14" fontId="15" fillId="0" borderId="2" xfId="0" applyNumberFormat="1" applyFont="1" applyFill="1" applyBorder="1" applyAlignment="1" applyProtection="1">
      <alignment horizontal="center"/>
      <protection locked="0"/>
    </xf>
    <xf numFmtId="165" fontId="15" fillId="0" borderId="10" xfId="0" applyNumberFormat="1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Continuous"/>
      <protection locked="0"/>
    </xf>
    <xf numFmtId="0" fontId="20" fillId="0" borderId="30" xfId="0" applyFont="1" applyBorder="1" applyAlignment="1" applyProtection="1">
      <alignment horizontal="centerContinuous"/>
      <protection locked="0"/>
    </xf>
    <xf numFmtId="0" fontId="21" fillId="0" borderId="30" xfId="0" applyFont="1" applyFill="1" applyBorder="1" applyAlignment="1" applyProtection="1">
      <alignment horizontal="centerContinuous"/>
      <protection locked="0"/>
    </xf>
    <xf numFmtId="0" fontId="22" fillId="0" borderId="3" xfId="0" applyFont="1" applyBorder="1" applyAlignment="1" applyProtection="1">
      <alignment horizontal="centerContinuous"/>
      <protection locked="0"/>
    </xf>
    <xf numFmtId="0" fontId="22" fillId="0" borderId="29" xfId="0" applyFont="1" applyBorder="1" applyAlignment="1" applyProtection="1">
      <alignment horizontal="centerContinuous"/>
      <protection locked="0"/>
    </xf>
    <xf numFmtId="0" fontId="22" fillId="0" borderId="30" xfId="0" applyFont="1" applyBorder="1" applyAlignment="1" applyProtection="1">
      <alignment horizontal="centerContinuous"/>
      <protection locked="0"/>
    </xf>
    <xf numFmtId="0" fontId="21" fillId="5" borderId="17" xfId="0" applyFont="1" applyFill="1" applyBorder="1" applyAlignment="1" applyProtection="1">
      <alignment horizontal="centerContinuous"/>
      <protection locked="0"/>
    </xf>
    <xf numFmtId="0" fontId="21" fillId="5" borderId="23" xfId="0" applyFont="1" applyFill="1" applyBorder="1" applyProtection="1">
      <protection locked="0"/>
    </xf>
    <xf numFmtId="0" fontId="21" fillId="5" borderId="65" xfId="0" applyFont="1" applyFill="1" applyBorder="1" applyProtection="1">
      <protection locked="0"/>
    </xf>
    <xf numFmtId="0" fontId="21" fillId="5" borderId="24" xfId="0" applyFont="1" applyFill="1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21" fillId="0" borderId="4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21" fillId="0" borderId="5" xfId="0" applyFont="1" applyFill="1" applyBorder="1" applyAlignment="1" applyProtection="1">
      <alignment horizontal="center"/>
      <protection locked="0"/>
    </xf>
    <xf numFmtId="0" fontId="21" fillId="0" borderId="6" xfId="0" applyFont="1" applyFill="1" applyBorder="1" applyAlignment="1" applyProtection="1">
      <alignment horizontal="center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7" xfId="0" applyFill="1" applyBorder="1" applyAlignment="1" applyProtection="1">
      <alignment horizontal="center"/>
      <protection locked="0"/>
    </xf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3" xfId="0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53" xfId="0" applyFill="1" applyBorder="1" applyProtection="1"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54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51" xfId="0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16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17" fontId="13" fillId="0" borderId="55" xfId="0" applyNumberFormat="1" applyFont="1" applyFill="1" applyBorder="1" applyAlignment="1" applyProtection="1">
      <alignment horizontal="center"/>
      <protection locked="0"/>
    </xf>
    <xf numFmtId="0" fontId="0" fillId="0" borderId="28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" xfId="0" applyFill="1" applyBorder="1" applyProtection="1"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alignment horizontal="center"/>
      <protection locked="0"/>
    </xf>
    <xf numFmtId="0" fontId="13" fillId="0" borderId="8" xfId="0" applyNumberFormat="1" applyFont="1" applyFill="1" applyBorder="1" applyAlignment="1" applyProtection="1">
      <alignment horizontal="center"/>
      <protection locked="0"/>
    </xf>
    <xf numFmtId="0" fontId="13" fillId="0" borderId="1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Protection="1">
      <protection locked="0"/>
    </xf>
    <xf numFmtId="4" fontId="16" fillId="0" borderId="18" xfId="0" applyNumberFormat="1" applyFont="1" applyFill="1" applyBorder="1" applyAlignment="1" applyProtection="1">
      <alignment horizontal="center"/>
    </xf>
    <xf numFmtId="4" fontId="16" fillId="0" borderId="2" xfId="0" applyNumberFormat="1" applyFont="1" applyFill="1" applyBorder="1" applyAlignment="1" applyProtection="1">
      <alignment horizontal="center"/>
    </xf>
    <xf numFmtId="4" fontId="16" fillId="0" borderId="19" xfId="0" applyNumberFormat="1" applyFont="1" applyFill="1" applyBorder="1" applyAlignment="1" applyProtection="1">
      <alignment horizontal="center"/>
    </xf>
    <xf numFmtId="4" fontId="16" fillId="0" borderId="8" xfId="0" applyNumberFormat="1" applyFont="1" applyFill="1" applyBorder="1" applyAlignment="1" applyProtection="1">
      <alignment horizontal="center"/>
    </xf>
    <xf numFmtId="4" fontId="16" fillId="0" borderId="20" xfId="0" applyNumberFormat="1" applyFont="1" applyFill="1" applyBorder="1" applyAlignment="1" applyProtection="1">
      <alignment horizontal="center"/>
    </xf>
    <xf numFmtId="4" fontId="16" fillId="0" borderId="10" xfId="0" applyNumberFormat="1" applyFont="1" applyFill="1" applyBorder="1" applyAlignment="1" applyProtection="1">
      <alignment horizontal="center"/>
    </xf>
    <xf numFmtId="4" fontId="16" fillId="0" borderId="4" xfId="0" applyNumberFormat="1" applyFont="1" applyFill="1" applyBorder="1" applyAlignment="1" applyProtection="1">
      <alignment horizontal="center"/>
    </xf>
    <xf numFmtId="4" fontId="16" fillId="0" borderId="10" xfId="0" quotePrefix="1" applyNumberFormat="1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centerContinuous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21" fillId="0" borderId="22" xfId="0" applyFont="1" applyFill="1" applyBorder="1" applyAlignment="1" applyProtection="1">
      <alignment horizontal="center"/>
      <protection locked="0"/>
    </xf>
    <xf numFmtId="0" fontId="21" fillId="0" borderId="31" xfId="0" applyFont="1" applyFill="1" applyBorder="1" applyAlignment="1" applyProtection="1">
      <alignment horizontal="center"/>
      <protection locked="0"/>
    </xf>
    <xf numFmtId="0" fontId="13" fillId="0" borderId="0" xfId="0" applyFont="1" applyFill="1" applyProtection="1">
      <protection locked="0"/>
    </xf>
    <xf numFmtId="0" fontId="21" fillId="0" borderId="26" xfId="0" applyFont="1" applyFill="1" applyBorder="1" applyAlignment="1" applyProtection="1">
      <alignment horizontal="center"/>
      <protection locked="0"/>
    </xf>
    <xf numFmtId="0" fontId="21" fillId="0" borderId="28" xfId="0" applyFont="1" applyFill="1" applyBorder="1" applyAlignment="1" applyProtection="1">
      <alignment horizontal="center"/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Border="1"/>
    <xf numFmtId="2" fontId="10" fillId="0" borderId="2" xfId="0" applyNumberFormat="1" applyFont="1" applyFill="1" applyBorder="1" applyAlignment="1" applyProtection="1">
      <alignment horizontal="center"/>
      <protection locked="0"/>
    </xf>
    <xf numFmtId="2" fontId="10" fillId="0" borderId="8" xfId="0" applyNumberFormat="1" applyFont="1" applyFill="1" applyBorder="1" applyAlignment="1" applyProtection="1">
      <alignment horizontal="center"/>
      <protection locked="0"/>
    </xf>
    <xf numFmtId="2" fontId="10" fillId="0" borderId="10" xfId="0" applyNumberFormat="1" applyFont="1" applyFill="1" applyBorder="1" applyAlignment="1" applyProtection="1">
      <alignment horizontal="center"/>
      <protection locked="0"/>
    </xf>
    <xf numFmtId="2" fontId="10" fillId="0" borderId="0" xfId="0" applyNumberFormat="1" applyFont="1" applyFill="1" applyBorder="1" applyAlignment="1" applyProtection="1">
      <alignment horizontal="center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4" fontId="16" fillId="0" borderId="2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21" fillId="0" borderId="50" xfId="0" applyFont="1" applyFill="1" applyBorder="1" applyAlignment="1" applyProtection="1">
      <alignment horizontal="left"/>
      <protection locked="0"/>
    </xf>
    <xf numFmtId="0" fontId="21" fillId="0" borderId="51" xfId="0" applyFont="1" applyFill="1" applyBorder="1" applyAlignment="1" applyProtection="1">
      <alignment horizontal="centerContinuous"/>
      <protection locked="0"/>
    </xf>
    <xf numFmtId="0" fontId="21" fillId="0" borderId="32" xfId="0" applyFont="1" applyFill="1" applyBorder="1" applyAlignment="1" applyProtection="1">
      <alignment horizontal="center"/>
      <protection locked="0"/>
    </xf>
    <xf numFmtId="0" fontId="21" fillId="0" borderId="52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3" fillId="5" borderId="0" xfId="0" applyFont="1" applyFill="1" applyAlignment="1" applyProtection="1">
      <alignment horizontal="centerContinuous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0" fillId="0" borderId="17" xfId="0" applyFont="1" applyBorder="1" applyAlignment="1" applyProtection="1">
      <alignment horizontal="centerContinuous"/>
      <protection locked="0"/>
    </xf>
    <xf numFmtId="0" fontId="20" fillId="0" borderId="6" xfId="0" applyFont="1" applyBorder="1" applyAlignment="1" applyProtection="1">
      <alignment horizontal="center"/>
      <protection locked="0"/>
    </xf>
    <xf numFmtId="0" fontId="20" fillId="0" borderId="20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34" xfId="0" applyFont="1" applyBorder="1" applyAlignment="1" applyProtection="1">
      <alignment horizontal="center"/>
      <protection locked="0"/>
    </xf>
    <xf numFmtId="0" fontId="3" fillId="3" borderId="35" xfId="0" applyFont="1" applyFill="1" applyBorder="1" applyAlignment="1" applyProtection="1">
      <alignment horizontal="center" wrapText="1"/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3" fillId="4" borderId="37" xfId="0" applyFont="1" applyFill="1" applyBorder="1" applyAlignment="1" applyProtection="1">
      <alignment horizontal="center"/>
      <protection locked="0"/>
    </xf>
    <xf numFmtId="0" fontId="3" fillId="3" borderId="38" xfId="0" applyFont="1" applyFill="1" applyBorder="1" applyAlignment="1" applyProtection="1">
      <alignment horizontal="center"/>
      <protection locked="0"/>
    </xf>
    <xf numFmtId="0" fontId="1" fillId="0" borderId="19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1" fillId="0" borderId="33" xfId="0" applyFont="1" applyBorder="1" applyProtection="1">
      <protection locked="0"/>
    </xf>
    <xf numFmtId="0" fontId="3" fillId="0" borderId="39" xfId="0" applyFont="1" applyBorder="1" applyProtection="1">
      <protection locked="0"/>
    </xf>
    <xf numFmtId="0" fontId="3" fillId="0" borderId="40" xfId="0" applyFont="1" applyBorder="1" applyProtection="1">
      <protection locked="0"/>
    </xf>
    <xf numFmtId="0" fontId="3" fillId="0" borderId="41" xfId="0" applyFont="1" applyBorder="1" applyProtection="1">
      <protection locked="0"/>
    </xf>
    <xf numFmtId="0" fontId="3" fillId="0" borderId="42" xfId="0" applyFont="1" applyBorder="1" applyProtection="1">
      <protection locked="0"/>
    </xf>
    <xf numFmtId="0" fontId="3" fillId="0" borderId="43" xfId="0" applyFont="1" applyBorder="1" applyProtection="1">
      <protection locked="0"/>
    </xf>
    <xf numFmtId="9" fontId="3" fillId="0" borderId="36" xfId="0" applyNumberFormat="1" applyFont="1" applyBorder="1" applyProtection="1">
      <protection locked="0"/>
    </xf>
    <xf numFmtId="0" fontId="11" fillId="5" borderId="62" xfId="0" applyFont="1" applyFill="1" applyBorder="1" applyProtection="1">
      <protection locked="0"/>
    </xf>
    <xf numFmtId="0" fontId="3" fillId="0" borderId="44" xfId="0" applyFont="1" applyBorder="1" applyProtection="1">
      <protection locked="0"/>
    </xf>
    <xf numFmtId="0" fontId="11" fillId="5" borderId="63" xfId="0" applyFont="1" applyFill="1" applyBorder="1" applyProtection="1">
      <protection locked="0"/>
    </xf>
    <xf numFmtId="0" fontId="3" fillId="0" borderId="45" xfId="0" applyFont="1" applyBorder="1" applyProtection="1">
      <protection locked="0"/>
    </xf>
    <xf numFmtId="0" fontId="11" fillId="5" borderId="64" xfId="0" applyFont="1" applyFill="1" applyBorder="1" applyProtection="1">
      <protection locked="0"/>
    </xf>
    <xf numFmtId="0" fontId="3" fillId="0" borderId="46" xfId="0" applyFont="1" applyBorder="1" applyProtection="1">
      <protection locked="0"/>
    </xf>
    <xf numFmtId="0" fontId="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1" fillId="0" borderId="17" xfId="0" applyFont="1" applyFill="1" applyBorder="1" applyAlignment="1" applyProtection="1">
      <alignment horizontal="centerContinuous"/>
      <protection locked="0"/>
    </xf>
    <xf numFmtId="0" fontId="21" fillId="0" borderId="20" xfId="0" applyFont="1" applyFill="1" applyBorder="1" applyAlignment="1" applyProtection="1">
      <alignment horizontal="center"/>
      <protection locked="0"/>
    </xf>
    <xf numFmtId="0" fontId="21" fillId="0" borderId="11" xfId="0" applyFont="1" applyFill="1" applyBorder="1" applyAlignment="1" applyProtection="1">
      <alignment horizontal="center"/>
      <protection locked="0"/>
    </xf>
    <xf numFmtId="0" fontId="21" fillId="0" borderId="34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Protection="1">
      <protection locked="0"/>
    </xf>
    <xf numFmtId="0" fontId="1" fillId="0" borderId="33" xfId="0" applyFont="1" applyFill="1" applyBorder="1" applyProtection="1">
      <protection locked="0"/>
    </xf>
    <xf numFmtId="0" fontId="11" fillId="0" borderId="62" xfId="0" applyFont="1" applyFill="1" applyBorder="1" applyProtection="1">
      <protection locked="0"/>
    </xf>
    <xf numFmtId="0" fontId="11" fillId="0" borderId="63" xfId="0" applyFont="1" applyFill="1" applyBorder="1" applyProtection="1">
      <protection locked="0"/>
    </xf>
    <xf numFmtId="0" fontId="11" fillId="0" borderId="64" xfId="0" applyFont="1" applyFill="1" applyBorder="1" applyProtection="1">
      <protection locked="0"/>
    </xf>
    <xf numFmtId="0" fontId="0" fillId="0" borderId="55" xfId="0" applyFill="1" applyBorder="1" applyProtection="1">
      <protection locked="0"/>
    </xf>
    <xf numFmtId="0" fontId="0" fillId="0" borderId="55" xfId="0" applyFill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5" borderId="0" xfId="0" applyFont="1" applyFill="1" applyAlignment="1" applyProtection="1">
      <alignment horizontal="centerContinuous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center"/>
      <protection locked="0"/>
    </xf>
    <xf numFmtId="9" fontId="3" fillId="0" borderId="3" xfId="0" applyNumberFormat="1" applyFont="1" applyBorder="1" applyProtection="1">
      <protection locked="0"/>
    </xf>
    <xf numFmtId="0" fontId="0" fillId="0" borderId="66" xfId="0" applyFill="1" applyBorder="1" applyProtection="1">
      <protection locked="0"/>
    </xf>
    <xf numFmtId="0" fontId="13" fillId="0" borderId="0" xfId="0" applyNumberFormat="1" applyFont="1" applyFill="1" applyBorder="1" applyAlignment="1" applyProtection="1">
      <alignment horizontal="center"/>
      <protection locked="0"/>
    </xf>
    <xf numFmtId="1" fontId="13" fillId="0" borderId="0" xfId="0" applyNumberFormat="1" applyFont="1" applyFill="1" applyBorder="1" applyAlignment="1" applyProtection="1">
      <alignment horizontal="center"/>
      <protection locked="0"/>
    </xf>
    <xf numFmtId="14" fontId="1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0" fontId="21" fillId="0" borderId="6" xfId="0" applyFont="1" applyFill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1" fillId="0" borderId="51" xfId="0" applyFont="1" applyFill="1" applyBorder="1" applyAlignment="1" applyProtection="1">
      <alignment horizontal="center" vertical="center"/>
      <protection locked="0"/>
    </xf>
    <xf numFmtId="0" fontId="21" fillId="0" borderId="54" xfId="0" applyFont="1" applyFill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9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O22" sqref="O22"/>
    </sheetView>
  </sheetViews>
  <sheetFormatPr baseColWidth="10" defaultRowHeight="12.75" x14ac:dyDescent="0.2"/>
  <cols>
    <col min="1" max="1" width="12.28515625" style="7" bestFit="1" customWidth="1"/>
    <col min="2" max="4" width="11.42578125" style="7"/>
    <col min="5" max="5" width="12.140625" style="7" customWidth="1"/>
    <col min="6" max="6" width="11.5703125" style="7" customWidth="1"/>
    <col min="7" max="7" width="11.42578125" style="7"/>
    <col min="8" max="8" width="12.140625" style="7" customWidth="1"/>
    <col min="9" max="16384" width="11.42578125" style="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29" t="s">
        <v>55</v>
      </c>
      <c r="B3" s="30"/>
      <c r="C3" s="30"/>
      <c r="D3" s="30"/>
      <c r="E3" s="31" t="s">
        <v>90</v>
      </c>
    </row>
    <row r="4" spans="1:8" ht="15" customHeight="1" thickBot="1" x14ac:dyDescent="0.25">
      <c r="A4" s="32" t="s">
        <v>56</v>
      </c>
      <c r="B4" s="33"/>
      <c r="C4" s="33"/>
      <c r="D4" s="33"/>
      <c r="E4" s="34"/>
    </row>
    <row r="5" spans="1:8" ht="15" customHeight="1" thickBot="1" x14ac:dyDescent="0.25"/>
    <row r="6" spans="1:8" ht="15" customHeight="1" thickBot="1" x14ac:dyDescent="0.25">
      <c r="A6" s="35" t="s">
        <v>57</v>
      </c>
      <c r="B6" s="36"/>
      <c r="C6" s="36"/>
      <c r="D6" s="36"/>
      <c r="E6" s="37"/>
    </row>
    <row r="7" spans="1:8" ht="15" customHeight="1" thickBot="1" x14ac:dyDescent="0.25"/>
    <row r="8" spans="1:8" ht="15" customHeight="1" thickBot="1" x14ac:dyDescent="0.25">
      <c r="A8" s="35" t="s">
        <v>58</v>
      </c>
      <c r="B8" s="36"/>
      <c r="C8" s="36"/>
      <c r="D8" s="36"/>
      <c r="E8" s="36"/>
      <c r="F8" s="36"/>
      <c r="G8" s="36"/>
      <c r="H8" s="37"/>
    </row>
    <row r="9" spans="1:8" ht="15" customHeight="1" thickBot="1" x14ac:dyDescent="0.25"/>
    <row r="10" spans="1:8" ht="41.25" customHeight="1" thickBot="1" x14ac:dyDescent="0.25">
      <c r="A10" s="284" t="s">
        <v>59</v>
      </c>
      <c r="B10" s="285"/>
      <c r="C10" s="285"/>
      <c r="D10" s="285"/>
      <c r="E10" s="285"/>
      <c r="F10" s="285"/>
      <c r="G10" s="285"/>
      <c r="H10" s="28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3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opLeftCell="A19" zoomScale="75" workbookViewId="0">
      <selection sqref="A1:E59"/>
    </sheetView>
  </sheetViews>
  <sheetFormatPr baseColWidth="10" defaultRowHeight="12.75" x14ac:dyDescent="0.2"/>
  <cols>
    <col min="1" max="1" width="4.140625" style="12" customWidth="1"/>
    <col min="2" max="2" width="22.28515625" style="12" customWidth="1"/>
    <col min="3" max="3" width="17.28515625" style="206" customWidth="1"/>
    <col min="4" max="4" width="22.85546875" style="206" customWidth="1"/>
    <col min="5" max="5" width="17.28515625" style="206" customWidth="1"/>
    <col min="6" max="6" width="7.5703125" style="12" customWidth="1"/>
    <col min="7" max="7" width="17.5703125" style="12" customWidth="1"/>
    <col min="8" max="16384" width="11.42578125" style="12"/>
  </cols>
  <sheetData>
    <row r="1" spans="1:7" s="198" customFormat="1" x14ac:dyDescent="0.2">
      <c r="B1" s="140" t="s">
        <v>96</v>
      </c>
      <c r="C1" s="140"/>
      <c r="D1" s="140"/>
      <c r="E1" s="140"/>
    </row>
    <row r="2" spans="1:7" s="198" customFormat="1" x14ac:dyDescent="0.2">
      <c r="B2" s="140" t="s">
        <v>60</v>
      </c>
      <c r="C2" s="140"/>
      <c r="D2" s="140"/>
      <c r="E2" s="140"/>
    </row>
    <row r="3" spans="1:7" s="198" customFormat="1" ht="41.25" customHeight="1" x14ac:dyDescent="0.2">
      <c r="A3" s="297" t="str">
        <f>+'4.1-costos'!A3:G3</f>
        <v>Horno eléctrico con capacidad entre 40 y 48 litros, con estructura exterior de chapa pintada, con comando analógico, con convección forzada, sin anafe y sin spiedo</v>
      </c>
      <c r="B3" s="297"/>
      <c r="C3" s="297"/>
      <c r="D3" s="297"/>
      <c r="E3" s="297"/>
      <c r="F3" s="139"/>
      <c r="G3" s="139"/>
    </row>
    <row r="4" spans="1:7" s="198" customFormat="1" x14ac:dyDescent="0.2">
      <c r="B4" s="296" t="s">
        <v>101</v>
      </c>
      <c r="C4" s="296"/>
      <c r="D4" s="296"/>
      <c r="E4" s="296"/>
    </row>
    <row r="5" spans="1:7" ht="13.5" thickBot="1" x14ac:dyDescent="0.25">
      <c r="C5" s="199"/>
      <c r="D5" s="199"/>
      <c r="E5" s="199"/>
      <c r="F5" s="84"/>
      <c r="G5" s="84"/>
    </row>
    <row r="6" spans="1:7" ht="12.75" customHeight="1" x14ac:dyDescent="0.2">
      <c r="B6" s="147" t="s">
        <v>47</v>
      </c>
      <c r="C6" s="200" t="s">
        <v>61</v>
      </c>
      <c r="D6" s="147" t="s">
        <v>62</v>
      </c>
      <c r="E6" s="201" t="s">
        <v>29</v>
      </c>
      <c r="F6" s="202"/>
    </row>
    <row r="7" spans="1:7" ht="15" customHeight="1" thickBot="1" x14ac:dyDescent="0.25">
      <c r="B7" s="149" t="s">
        <v>48</v>
      </c>
      <c r="C7" s="203" t="s">
        <v>80</v>
      </c>
      <c r="D7" s="150" t="s">
        <v>103</v>
      </c>
      <c r="E7" s="204" t="s">
        <v>63</v>
      </c>
      <c r="F7" s="202"/>
    </row>
    <row r="8" spans="1:7" x14ac:dyDescent="0.2">
      <c r="B8" s="151">
        <f>'2 impo investigadas'!A11</f>
        <v>42370</v>
      </c>
      <c r="C8" s="168"/>
      <c r="D8" s="153"/>
      <c r="E8" s="154"/>
    </row>
    <row r="9" spans="1:7" x14ac:dyDescent="0.2">
      <c r="B9" s="155">
        <f>'2 impo investigadas'!A12</f>
        <v>42401</v>
      </c>
      <c r="C9" s="170"/>
      <c r="D9" s="157"/>
      <c r="E9" s="158"/>
    </row>
    <row r="10" spans="1:7" x14ac:dyDescent="0.2">
      <c r="B10" s="155">
        <f>'2 impo investigadas'!A13</f>
        <v>42430</v>
      </c>
      <c r="C10" s="170"/>
      <c r="D10" s="157"/>
      <c r="E10" s="158"/>
    </row>
    <row r="11" spans="1:7" x14ac:dyDescent="0.2">
      <c r="B11" s="155">
        <f>'2 impo investigadas'!A14</f>
        <v>42461</v>
      </c>
      <c r="C11" s="170"/>
      <c r="D11" s="157"/>
      <c r="E11" s="158"/>
    </row>
    <row r="12" spans="1:7" x14ac:dyDescent="0.2">
      <c r="B12" s="155">
        <f>'2 impo investigadas'!A15</f>
        <v>42491</v>
      </c>
      <c r="C12" s="157"/>
      <c r="D12" s="157"/>
      <c r="E12" s="158"/>
    </row>
    <row r="13" spans="1:7" x14ac:dyDescent="0.2">
      <c r="B13" s="155">
        <f>'2 impo investigadas'!A16</f>
        <v>42522</v>
      </c>
      <c r="C13" s="170"/>
      <c r="D13" s="157"/>
      <c r="E13" s="158"/>
    </row>
    <row r="14" spans="1:7" x14ac:dyDescent="0.2">
      <c r="B14" s="155">
        <f>'2 impo investigadas'!A17</f>
        <v>42552</v>
      </c>
      <c r="C14" s="157"/>
      <c r="D14" s="157"/>
      <c r="E14" s="158"/>
    </row>
    <row r="15" spans="1:7" x14ac:dyDescent="0.2">
      <c r="B15" s="155">
        <f>'2 impo investigadas'!A18</f>
        <v>42583</v>
      </c>
      <c r="C15" s="157"/>
      <c r="D15" s="157"/>
      <c r="E15" s="158"/>
    </row>
    <row r="16" spans="1:7" x14ac:dyDescent="0.2">
      <c r="B16" s="155">
        <f>'2 impo investigadas'!A19</f>
        <v>42614</v>
      </c>
      <c r="C16" s="157"/>
      <c r="D16" s="157"/>
      <c r="E16" s="158"/>
    </row>
    <row r="17" spans="2:5" x14ac:dyDescent="0.2">
      <c r="B17" s="155">
        <f>'2 impo investigadas'!A20</f>
        <v>42644</v>
      </c>
      <c r="C17" s="157"/>
      <c r="D17" s="157"/>
      <c r="E17" s="158"/>
    </row>
    <row r="18" spans="2:5" x14ac:dyDescent="0.2">
      <c r="B18" s="155">
        <f>'2 impo investigadas'!A21</f>
        <v>42675</v>
      </c>
      <c r="C18" s="157"/>
      <c r="D18" s="157"/>
      <c r="E18" s="158"/>
    </row>
    <row r="19" spans="2:5" ht="13.5" thickBot="1" x14ac:dyDescent="0.25">
      <c r="B19" s="160">
        <f>'2 impo investigadas'!A22</f>
        <v>42705</v>
      </c>
      <c r="C19" s="162"/>
      <c r="D19" s="162"/>
      <c r="E19" s="163"/>
    </row>
    <row r="20" spans="2:5" x14ac:dyDescent="0.2">
      <c r="B20" s="151">
        <f>'2 impo investigadas'!A23</f>
        <v>42736</v>
      </c>
      <c r="C20" s="153"/>
      <c r="D20" s="153"/>
      <c r="E20" s="158"/>
    </row>
    <row r="21" spans="2:5" x14ac:dyDescent="0.2">
      <c r="B21" s="155">
        <f>'2 impo investigadas'!A24</f>
        <v>42767</v>
      </c>
      <c r="C21" s="157"/>
      <c r="D21" s="157"/>
      <c r="E21" s="165"/>
    </row>
    <row r="22" spans="2:5" x14ac:dyDescent="0.2">
      <c r="B22" s="155">
        <f>'2 impo investigadas'!A25</f>
        <v>42795</v>
      </c>
      <c r="C22" s="157"/>
      <c r="D22" s="157"/>
      <c r="E22" s="158"/>
    </row>
    <row r="23" spans="2:5" x14ac:dyDescent="0.2">
      <c r="B23" s="155">
        <f>'2 impo investigadas'!A26</f>
        <v>42826</v>
      </c>
      <c r="C23" s="157"/>
      <c r="D23" s="157"/>
      <c r="E23" s="158"/>
    </row>
    <row r="24" spans="2:5" x14ac:dyDescent="0.2">
      <c r="B24" s="155">
        <f>'2 impo investigadas'!A27</f>
        <v>42856</v>
      </c>
      <c r="C24" s="157"/>
      <c r="D24" s="157"/>
      <c r="E24" s="158"/>
    </row>
    <row r="25" spans="2:5" x14ac:dyDescent="0.2">
      <c r="B25" s="155">
        <f>'2 impo investigadas'!A28</f>
        <v>42887</v>
      </c>
      <c r="C25" s="157"/>
      <c r="D25" s="157"/>
      <c r="E25" s="158"/>
    </row>
    <row r="26" spans="2:5" x14ac:dyDescent="0.2">
      <c r="B26" s="155">
        <f>'2 impo investigadas'!A29</f>
        <v>42917</v>
      </c>
      <c r="C26" s="157"/>
      <c r="D26" s="157"/>
      <c r="E26" s="158"/>
    </row>
    <row r="27" spans="2:5" x14ac:dyDescent="0.2">
      <c r="B27" s="155">
        <f>'2 impo investigadas'!A30</f>
        <v>42948</v>
      </c>
      <c r="C27" s="157"/>
      <c r="D27" s="157"/>
      <c r="E27" s="158"/>
    </row>
    <row r="28" spans="2:5" x14ac:dyDescent="0.2">
      <c r="B28" s="155">
        <f>'2 impo investigadas'!A31</f>
        <v>42979</v>
      </c>
      <c r="C28" s="157"/>
      <c r="D28" s="157"/>
      <c r="E28" s="158"/>
    </row>
    <row r="29" spans="2:5" x14ac:dyDescent="0.2">
      <c r="B29" s="155">
        <f>'2 impo investigadas'!A32</f>
        <v>43009</v>
      </c>
      <c r="C29" s="157"/>
      <c r="D29" s="157"/>
      <c r="E29" s="158"/>
    </row>
    <row r="30" spans="2:5" x14ac:dyDescent="0.2">
      <c r="B30" s="155">
        <f>'2 impo investigadas'!A33</f>
        <v>43040</v>
      </c>
      <c r="C30" s="157"/>
      <c r="D30" s="157"/>
      <c r="E30" s="158"/>
    </row>
    <row r="31" spans="2:5" ht="13.5" thickBot="1" x14ac:dyDescent="0.25">
      <c r="B31" s="160">
        <f>'2 impo investigadas'!A34</f>
        <v>43070</v>
      </c>
      <c r="C31" s="162"/>
      <c r="D31" s="162"/>
      <c r="E31" s="166"/>
    </row>
    <row r="32" spans="2:5" x14ac:dyDescent="0.2">
      <c r="B32" s="151">
        <f>'2 impo investigadas'!A35</f>
        <v>43101</v>
      </c>
      <c r="C32" s="153"/>
      <c r="D32" s="167"/>
      <c r="E32" s="168"/>
    </row>
    <row r="33" spans="2:5" x14ac:dyDescent="0.2">
      <c r="B33" s="155">
        <f>'2 impo investigadas'!A36</f>
        <v>43132</v>
      </c>
      <c r="C33" s="157"/>
      <c r="D33" s="169"/>
      <c r="E33" s="170"/>
    </row>
    <row r="34" spans="2:5" x14ac:dyDescent="0.2">
      <c r="B34" s="155">
        <f>'2 impo investigadas'!A37</f>
        <v>43160</v>
      </c>
      <c r="C34" s="157"/>
      <c r="D34" s="169"/>
      <c r="E34" s="170"/>
    </row>
    <row r="35" spans="2:5" x14ac:dyDescent="0.2">
      <c r="B35" s="155">
        <f>'2 impo investigadas'!A38</f>
        <v>43191</v>
      </c>
      <c r="C35" s="157"/>
      <c r="D35" s="169"/>
      <c r="E35" s="170"/>
    </row>
    <row r="36" spans="2:5" x14ac:dyDescent="0.2">
      <c r="B36" s="155">
        <f>'2 impo investigadas'!A39</f>
        <v>43221</v>
      </c>
      <c r="C36" s="157"/>
      <c r="D36" s="169"/>
      <c r="E36" s="170"/>
    </row>
    <row r="37" spans="2:5" x14ac:dyDescent="0.2">
      <c r="B37" s="155">
        <f>'2 impo investigadas'!A40</f>
        <v>43252</v>
      </c>
      <c r="C37" s="157"/>
      <c r="D37" s="169"/>
      <c r="E37" s="170"/>
    </row>
    <row r="38" spans="2:5" x14ac:dyDescent="0.2">
      <c r="B38" s="155">
        <f>'2 impo investigadas'!A41</f>
        <v>43282</v>
      </c>
      <c r="C38" s="157"/>
      <c r="D38" s="169"/>
      <c r="E38" s="170"/>
    </row>
    <row r="39" spans="2:5" x14ac:dyDescent="0.2">
      <c r="B39" s="155">
        <f>'2 impo investigadas'!A42</f>
        <v>43313</v>
      </c>
      <c r="C39" s="157"/>
      <c r="D39" s="169"/>
      <c r="E39" s="170"/>
    </row>
    <row r="40" spans="2:5" x14ac:dyDescent="0.2">
      <c r="B40" s="155">
        <f>'2 impo investigadas'!A43</f>
        <v>43344</v>
      </c>
      <c r="C40" s="157"/>
      <c r="D40" s="169"/>
      <c r="E40" s="170"/>
    </row>
    <row r="41" spans="2:5" x14ac:dyDescent="0.2">
      <c r="B41" s="155">
        <f>'2 impo investigadas'!A44</f>
        <v>43374</v>
      </c>
      <c r="C41" s="157"/>
      <c r="D41" s="169"/>
      <c r="E41" s="170"/>
    </row>
    <row r="42" spans="2:5" x14ac:dyDescent="0.2">
      <c r="B42" s="155">
        <f>'2 impo investigadas'!A45</f>
        <v>43405</v>
      </c>
      <c r="C42" s="157"/>
      <c r="D42" s="169"/>
      <c r="E42" s="170"/>
    </row>
    <row r="43" spans="2:5" ht="13.5" thickBot="1" x14ac:dyDescent="0.25">
      <c r="B43" s="160">
        <f>'2 impo investigadas'!A46</f>
        <v>43435</v>
      </c>
      <c r="C43" s="162"/>
      <c r="D43" s="171"/>
      <c r="E43" s="172"/>
    </row>
    <row r="44" spans="2:5" x14ac:dyDescent="0.2">
      <c r="B44" s="155">
        <f>'2 impo investigadas'!A47</f>
        <v>43466</v>
      </c>
      <c r="C44" s="262"/>
      <c r="D44" s="262"/>
      <c r="E44" s="263"/>
    </row>
    <row r="45" spans="2:5" x14ac:dyDescent="0.2">
      <c r="B45" s="155">
        <f>'2 impo investigadas'!A48</f>
        <v>43497</v>
      </c>
      <c r="C45" s="157"/>
      <c r="D45" s="157"/>
      <c r="E45" s="170"/>
    </row>
    <row r="46" spans="2:5" x14ac:dyDescent="0.2">
      <c r="B46" s="155">
        <f>'2 impo investigadas'!A49</f>
        <v>43525</v>
      </c>
      <c r="C46" s="157"/>
      <c r="D46" s="157"/>
      <c r="E46" s="170"/>
    </row>
    <row r="47" spans="2:5" x14ac:dyDescent="0.2">
      <c r="B47" s="155">
        <f>'2 impo investigadas'!A50</f>
        <v>43556</v>
      </c>
      <c r="C47" s="157"/>
      <c r="D47" s="157"/>
      <c r="E47" s="170"/>
    </row>
    <row r="48" spans="2:5" ht="13.5" thickBot="1" x14ac:dyDescent="0.25">
      <c r="B48" s="160">
        <f>'2 impo investigadas'!A51</f>
        <v>43586</v>
      </c>
      <c r="C48" s="162"/>
      <c r="D48" s="162"/>
      <c r="E48" s="172"/>
    </row>
    <row r="49" spans="2:46" hidden="1" x14ac:dyDescent="0.2">
      <c r="B49" s="173">
        <f>'2 impo investigadas'!A52</f>
        <v>43709</v>
      </c>
      <c r="C49" s="262"/>
      <c r="D49" s="262"/>
      <c r="E49" s="263"/>
    </row>
    <row r="50" spans="2:46" hidden="1" x14ac:dyDescent="0.2">
      <c r="B50" s="155">
        <f>'2 impo investigadas'!A53</f>
        <v>43739</v>
      </c>
      <c r="C50" s="157"/>
      <c r="D50" s="157"/>
      <c r="E50" s="170"/>
    </row>
    <row r="51" spans="2:46" ht="13.5" hidden="1" thickBot="1" x14ac:dyDescent="0.25">
      <c r="B51" s="160">
        <f>'2 impo investigadas'!A54</f>
        <v>43770</v>
      </c>
      <c r="C51" s="162"/>
      <c r="D51" s="162"/>
      <c r="E51" s="172"/>
    </row>
    <row r="52" spans="2:46" ht="13.5" hidden="1" thickBot="1" x14ac:dyDescent="0.25">
      <c r="B52" s="205">
        <f>'2 impo investigadas'!A55</f>
        <v>43800</v>
      </c>
      <c r="C52" s="177"/>
      <c r="D52" s="177"/>
      <c r="E52" s="176"/>
    </row>
    <row r="53" spans="2:46" ht="13.5" thickBot="1" x14ac:dyDescent="0.25">
      <c r="B53" s="178"/>
      <c r="C53" s="84"/>
      <c r="D53" s="84"/>
      <c r="E53" s="179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</row>
    <row r="54" spans="2:46" x14ac:dyDescent="0.2">
      <c r="B54" s="180">
        <f>'2 impo investigadas'!A57</f>
        <v>2016</v>
      </c>
      <c r="C54" s="153"/>
      <c r="D54" s="153"/>
      <c r="E54" s="153"/>
      <c r="F54" s="84"/>
    </row>
    <row r="55" spans="2:46" x14ac:dyDescent="0.2">
      <c r="B55" s="181">
        <f>'2 impo investigadas'!A58</f>
        <v>2017</v>
      </c>
      <c r="C55" s="157"/>
      <c r="D55" s="157"/>
      <c r="E55" s="157"/>
      <c r="F55" s="84"/>
    </row>
    <row r="56" spans="2:46" ht="13.5" thickBot="1" x14ac:dyDescent="0.25">
      <c r="B56" s="182">
        <f>'2 impo investigadas'!A59</f>
        <v>2018</v>
      </c>
      <c r="C56" s="162"/>
      <c r="D56" s="162"/>
      <c r="E56" s="162"/>
    </row>
    <row r="57" spans="2:46" ht="6.75" customHeight="1" thickBot="1" x14ac:dyDescent="0.25">
      <c r="B57" s="178"/>
      <c r="C57" s="84"/>
      <c r="D57" s="84"/>
      <c r="E57" s="84"/>
    </row>
    <row r="58" spans="2:46" x14ac:dyDescent="0.2">
      <c r="B58" s="180" t="s">
        <v>121</v>
      </c>
      <c r="C58" s="153"/>
      <c r="D58" s="153"/>
      <c r="E58" s="153"/>
    </row>
    <row r="59" spans="2:46" ht="13.5" thickBot="1" x14ac:dyDescent="0.25">
      <c r="B59" s="182" t="s">
        <v>122</v>
      </c>
      <c r="C59" s="162"/>
      <c r="D59" s="162"/>
      <c r="E59" s="162"/>
    </row>
    <row r="60" spans="2:46" x14ac:dyDescent="0.2">
      <c r="B60" s="187"/>
      <c r="C60" s="187"/>
      <c r="D60" s="187"/>
      <c r="E60" s="187"/>
    </row>
    <row r="61" spans="2:46" ht="13.5" hidden="1" thickBot="1" x14ac:dyDescent="0.25">
      <c r="B61" s="127" t="s">
        <v>48</v>
      </c>
      <c r="C61" s="27" t="s">
        <v>51</v>
      </c>
      <c r="D61" s="28" t="s">
        <v>53</v>
      </c>
    </row>
    <row r="62" spans="2:46" hidden="1" x14ac:dyDescent="0.2">
      <c r="B62" s="19">
        <f>+B54</f>
        <v>2016</v>
      </c>
      <c r="C62" s="188">
        <f>+C54-SUM(C8:C19)</f>
        <v>0</v>
      </c>
      <c r="D62" s="189">
        <f>+D54-SUM(D8:D19)</f>
        <v>0</v>
      </c>
    </row>
    <row r="63" spans="2:46" hidden="1" x14ac:dyDescent="0.2">
      <c r="B63" s="21">
        <f>+B55</f>
        <v>2017</v>
      </c>
      <c r="C63" s="190">
        <f>+C55-SUM(C20:C31)</f>
        <v>0</v>
      </c>
      <c r="D63" s="191">
        <f>+D55-SUM(D20:D31)</f>
        <v>0</v>
      </c>
    </row>
    <row r="64" spans="2:46" ht="13.5" hidden="1" thickBot="1" x14ac:dyDescent="0.25">
      <c r="B64" s="23">
        <f>+B56</f>
        <v>2018</v>
      </c>
      <c r="C64" s="192">
        <f>+C56-SUM(C32:C43)</f>
        <v>0</v>
      </c>
      <c r="D64" s="193">
        <f>+D56-SUM(D32:D43)</f>
        <v>0</v>
      </c>
    </row>
    <row r="65" spans="2:4" hidden="1" x14ac:dyDescent="0.2">
      <c r="B65" s="19" t="e">
        <f>+#REF!</f>
        <v>#REF!</v>
      </c>
      <c r="C65" s="194" t="e">
        <f>+#REF!-(SUM(C32:INDEX(C32:C43,'parámetros e instrucciones'!$E$3)))</f>
        <v>#REF!</v>
      </c>
      <c r="D65" s="194" t="e">
        <f>+#REF!-(SUM(D32:INDEX(D32:D43,'parámetros e instrucciones'!$E$3)))</f>
        <v>#REF!</v>
      </c>
    </row>
    <row r="66" spans="2:4" ht="13.5" hidden="1" thickBot="1" x14ac:dyDescent="0.25">
      <c r="B66" s="23" t="e">
        <f>+#REF!</f>
        <v>#REF!</v>
      </c>
      <c r="C66" s="195" t="e">
        <f>+#REF!-(SUM(#REF!:INDEX(C44:C52,'parámetros e instrucciones'!$E$3)))</f>
        <v>#REF!</v>
      </c>
      <c r="D66" s="195" t="e">
        <f>+#REF!-(SUM(#REF!:INDEX(D44:D52,'parámetros e instrucciones'!$E$3)))</f>
        <v>#REF!</v>
      </c>
    </row>
    <row r="67" spans="2:4" hidden="1" x14ac:dyDescent="0.2"/>
    <row r="68" spans="2:4" ht="8.25" customHeight="1" x14ac:dyDescent="0.2"/>
  </sheetData>
  <mergeCells count="2">
    <mergeCell ref="B4:E4"/>
    <mergeCell ref="A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zoomScale="75" workbookViewId="0">
      <selection sqref="A1:F59"/>
    </sheetView>
  </sheetViews>
  <sheetFormatPr baseColWidth="10" defaultRowHeight="12.75" x14ac:dyDescent="0.2"/>
  <cols>
    <col min="1" max="1" width="4.140625" style="12" customWidth="1"/>
    <col min="2" max="2" width="22.28515625" style="12" customWidth="1"/>
    <col min="3" max="3" width="17.28515625" style="206" customWidth="1"/>
    <col min="4" max="4" width="22.85546875" style="206" customWidth="1"/>
    <col min="5" max="5" width="17.28515625" style="206" customWidth="1"/>
    <col min="6" max="6" width="7.5703125" style="12" customWidth="1"/>
    <col min="7" max="7" width="17.5703125" style="12" customWidth="1"/>
    <col min="8" max="16384" width="11.42578125" style="12"/>
  </cols>
  <sheetData>
    <row r="1" spans="1:7" s="198" customFormat="1" x14ac:dyDescent="0.2">
      <c r="B1" s="140" t="s">
        <v>133</v>
      </c>
      <c r="C1" s="140"/>
      <c r="D1" s="140"/>
      <c r="E1" s="140"/>
    </row>
    <row r="2" spans="1:7" s="198" customFormat="1" x14ac:dyDescent="0.2">
      <c r="B2" s="140" t="s">
        <v>60</v>
      </c>
      <c r="C2" s="140"/>
      <c r="D2" s="140"/>
      <c r="E2" s="140"/>
    </row>
    <row r="3" spans="1:7" s="198" customFormat="1" ht="41.25" customHeight="1" x14ac:dyDescent="0.2">
      <c r="A3" s="297" t="str">
        <f>+'4.2-costos'!A3:G3</f>
        <v>Horno eléctrico con capacidad entre 40 y 48 litros, con estructura exterior de chapa pintada, con comando analógico, con convección forzada, con anafe y con spiedo</v>
      </c>
      <c r="B3" s="297"/>
      <c r="C3" s="297"/>
      <c r="D3" s="297"/>
      <c r="E3" s="297"/>
      <c r="F3" s="139"/>
      <c r="G3" s="139"/>
    </row>
    <row r="4" spans="1:7" s="198" customFormat="1" x14ac:dyDescent="0.2">
      <c r="B4" s="296" t="s">
        <v>101</v>
      </c>
      <c r="C4" s="296"/>
      <c r="D4" s="296"/>
      <c r="E4" s="296"/>
    </row>
    <row r="5" spans="1:7" ht="13.5" thickBot="1" x14ac:dyDescent="0.25">
      <c r="C5" s="199"/>
      <c r="D5" s="199"/>
      <c r="E5" s="199"/>
      <c r="F5" s="84"/>
      <c r="G5" s="84"/>
    </row>
    <row r="6" spans="1:7" ht="12.75" customHeight="1" x14ac:dyDescent="0.2">
      <c r="B6" s="147" t="s">
        <v>47</v>
      </c>
      <c r="C6" s="200" t="s">
        <v>61</v>
      </c>
      <c r="D6" s="147" t="s">
        <v>62</v>
      </c>
      <c r="E6" s="201" t="s">
        <v>29</v>
      </c>
      <c r="F6" s="202"/>
    </row>
    <row r="7" spans="1:7" ht="15" customHeight="1" thickBot="1" x14ac:dyDescent="0.25">
      <c r="B7" s="149" t="s">
        <v>48</v>
      </c>
      <c r="C7" s="203" t="s">
        <v>80</v>
      </c>
      <c r="D7" s="150" t="s">
        <v>103</v>
      </c>
      <c r="E7" s="204" t="s">
        <v>63</v>
      </c>
      <c r="F7" s="202"/>
    </row>
    <row r="8" spans="1:7" x14ac:dyDescent="0.2">
      <c r="B8" s="151">
        <f>'2 impo investigadas'!A11</f>
        <v>42370</v>
      </c>
      <c r="C8" s="168"/>
      <c r="D8" s="153"/>
      <c r="E8" s="154"/>
    </row>
    <row r="9" spans="1:7" x14ac:dyDescent="0.2">
      <c r="B9" s="155">
        <f>'2 impo investigadas'!A12</f>
        <v>42401</v>
      </c>
      <c r="C9" s="170"/>
      <c r="D9" s="157"/>
      <c r="E9" s="158"/>
    </row>
    <row r="10" spans="1:7" x14ac:dyDescent="0.2">
      <c r="B10" s="155">
        <f>'2 impo investigadas'!A13</f>
        <v>42430</v>
      </c>
      <c r="C10" s="170"/>
      <c r="D10" s="157"/>
      <c r="E10" s="158"/>
    </row>
    <row r="11" spans="1:7" x14ac:dyDescent="0.2">
      <c r="B11" s="155">
        <f>'2 impo investigadas'!A14</f>
        <v>42461</v>
      </c>
      <c r="C11" s="170"/>
      <c r="D11" s="157"/>
      <c r="E11" s="158"/>
    </row>
    <row r="12" spans="1:7" x14ac:dyDescent="0.2">
      <c r="B12" s="155">
        <f>'2 impo investigadas'!A15</f>
        <v>42491</v>
      </c>
      <c r="C12" s="157"/>
      <c r="D12" s="157"/>
      <c r="E12" s="158"/>
    </row>
    <row r="13" spans="1:7" x14ac:dyDescent="0.2">
      <c r="B13" s="155">
        <f>'2 impo investigadas'!A16</f>
        <v>42522</v>
      </c>
      <c r="C13" s="170"/>
      <c r="D13" s="157"/>
      <c r="E13" s="158"/>
    </row>
    <row r="14" spans="1:7" x14ac:dyDescent="0.2">
      <c r="B14" s="155">
        <f>'2 impo investigadas'!A17</f>
        <v>42552</v>
      </c>
      <c r="C14" s="157"/>
      <c r="D14" s="157"/>
      <c r="E14" s="158"/>
    </row>
    <row r="15" spans="1:7" x14ac:dyDescent="0.2">
      <c r="B15" s="155">
        <f>'2 impo investigadas'!A18</f>
        <v>42583</v>
      </c>
      <c r="C15" s="157"/>
      <c r="D15" s="157"/>
      <c r="E15" s="158"/>
    </row>
    <row r="16" spans="1:7" x14ac:dyDescent="0.2">
      <c r="B16" s="155">
        <f>'2 impo investigadas'!A19</f>
        <v>42614</v>
      </c>
      <c r="C16" s="157"/>
      <c r="D16" s="157"/>
      <c r="E16" s="158"/>
    </row>
    <row r="17" spans="2:5" x14ac:dyDescent="0.2">
      <c r="B17" s="155">
        <f>'2 impo investigadas'!A20</f>
        <v>42644</v>
      </c>
      <c r="C17" s="157"/>
      <c r="D17" s="157"/>
      <c r="E17" s="158"/>
    </row>
    <row r="18" spans="2:5" x14ac:dyDescent="0.2">
      <c r="B18" s="155">
        <f>'2 impo investigadas'!A21</f>
        <v>42675</v>
      </c>
      <c r="C18" s="157"/>
      <c r="D18" s="157"/>
      <c r="E18" s="158"/>
    </row>
    <row r="19" spans="2:5" ht="13.5" thickBot="1" x14ac:dyDescent="0.25">
      <c r="B19" s="160">
        <f>'2 impo investigadas'!A22</f>
        <v>42705</v>
      </c>
      <c r="C19" s="162"/>
      <c r="D19" s="162"/>
      <c r="E19" s="163"/>
    </row>
    <row r="20" spans="2:5" x14ac:dyDescent="0.2">
      <c r="B20" s="151">
        <f>'2 impo investigadas'!A23</f>
        <v>42736</v>
      </c>
      <c r="C20" s="153"/>
      <c r="D20" s="153"/>
      <c r="E20" s="158"/>
    </row>
    <row r="21" spans="2:5" x14ac:dyDescent="0.2">
      <c r="B21" s="155">
        <f>'2 impo investigadas'!A24</f>
        <v>42767</v>
      </c>
      <c r="C21" s="157"/>
      <c r="D21" s="157"/>
      <c r="E21" s="165"/>
    </row>
    <row r="22" spans="2:5" x14ac:dyDescent="0.2">
      <c r="B22" s="155">
        <f>'2 impo investigadas'!A25</f>
        <v>42795</v>
      </c>
      <c r="C22" s="157"/>
      <c r="D22" s="157"/>
      <c r="E22" s="158"/>
    </row>
    <row r="23" spans="2:5" x14ac:dyDescent="0.2">
      <c r="B23" s="155">
        <f>'2 impo investigadas'!A26</f>
        <v>42826</v>
      </c>
      <c r="C23" s="157"/>
      <c r="D23" s="157"/>
      <c r="E23" s="158"/>
    </row>
    <row r="24" spans="2:5" x14ac:dyDescent="0.2">
      <c r="B24" s="155">
        <f>'2 impo investigadas'!A27</f>
        <v>42856</v>
      </c>
      <c r="C24" s="157"/>
      <c r="D24" s="157"/>
      <c r="E24" s="158"/>
    </row>
    <row r="25" spans="2:5" x14ac:dyDescent="0.2">
      <c r="B25" s="155">
        <f>'2 impo investigadas'!A28</f>
        <v>42887</v>
      </c>
      <c r="C25" s="157"/>
      <c r="D25" s="157"/>
      <c r="E25" s="158"/>
    </row>
    <row r="26" spans="2:5" x14ac:dyDescent="0.2">
      <c r="B26" s="155">
        <f>'2 impo investigadas'!A29</f>
        <v>42917</v>
      </c>
      <c r="C26" s="157"/>
      <c r="D26" s="157"/>
      <c r="E26" s="158"/>
    </row>
    <row r="27" spans="2:5" x14ac:dyDescent="0.2">
      <c r="B27" s="155">
        <f>'2 impo investigadas'!A30</f>
        <v>42948</v>
      </c>
      <c r="C27" s="157"/>
      <c r="D27" s="157"/>
      <c r="E27" s="158"/>
    </row>
    <row r="28" spans="2:5" x14ac:dyDescent="0.2">
      <c r="B28" s="155">
        <f>'2 impo investigadas'!A31</f>
        <v>42979</v>
      </c>
      <c r="C28" s="157"/>
      <c r="D28" s="157"/>
      <c r="E28" s="158"/>
    </row>
    <row r="29" spans="2:5" x14ac:dyDescent="0.2">
      <c r="B29" s="155">
        <f>'2 impo investigadas'!A32</f>
        <v>43009</v>
      </c>
      <c r="C29" s="157"/>
      <c r="D29" s="157"/>
      <c r="E29" s="158"/>
    </row>
    <row r="30" spans="2:5" x14ac:dyDescent="0.2">
      <c r="B30" s="155">
        <f>'2 impo investigadas'!A33</f>
        <v>43040</v>
      </c>
      <c r="C30" s="157"/>
      <c r="D30" s="157"/>
      <c r="E30" s="158"/>
    </row>
    <row r="31" spans="2:5" ht="13.5" thickBot="1" x14ac:dyDescent="0.25">
      <c r="B31" s="160">
        <f>'2 impo investigadas'!A34</f>
        <v>43070</v>
      </c>
      <c r="C31" s="162"/>
      <c r="D31" s="162"/>
      <c r="E31" s="166"/>
    </row>
    <row r="32" spans="2:5" x14ac:dyDescent="0.2">
      <c r="B32" s="151">
        <f>'2 impo investigadas'!A35</f>
        <v>43101</v>
      </c>
      <c r="C32" s="153"/>
      <c r="D32" s="167"/>
      <c r="E32" s="168"/>
    </row>
    <row r="33" spans="2:5" x14ac:dyDescent="0.2">
      <c r="B33" s="155">
        <f>'2 impo investigadas'!A36</f>
        <v>43132</v>
      </c>
      <c r="C33" s="157"/>
      <c r="D33" s="169"/>
      <c r="E33" s="170"/>
    </row>
    <row r="34" spans="2:5" x14ac:dyDescent="0.2">
      <c r="B34" s="155">
        <f>'2 impo investigadas'!A37</f>
        <v>43160</v>
      </c>
      <c r="C34" s="157"/>
      <c r="D34" s="169"/>
      <c r="E34" s="170"/>
    </row>
    <row r="35" spans="2:5" x14ac:dyDescent="0.2">
      <c r="B35" s="155">
        <f>'2 impo investigadas'!A38</f>
        <v>43191</v>
      </c>
      <c r="C35" s="157"/>
      <c r="D35" s="169"/>
      <c r="E35" s="170"/>
    </row>
    <row r="36" spans="2:5" x14ac:dyDescent="0.2">
      <c r="B36" s="155">
        <f>'2 impo investigadas'!A39</f>
        <v>43221</v>
      </c>
      <c r="C36" s="157"/>
      <c r="D36" s="169"/>
      <c r="E36" s="170"/>
    </row>
    <row r="37" spans="2:5" x14ac:dyDescent="0.2">
      <c r="B37" s="155">
        <f>'2 impo investigadas'!A40</f>
        <v>43252</v>
      </c>
      <c r="C37" s="157"/>
      <c r="D37" s="169"/>
      <c r="E37" s="170"/>
    </row>
    <row r="38" spans="2:5" x14ac:dyDescent="0.2">
      <c r="B38" s="155">
        <f>'2 impo investigadas'!A41</f>
        <v>43282</v>
      </c>
      <c r="C38" s="157"/>
      <c r="D38" s="169"/>
      <c r="E38" s="170"/>
    </row>
    <row r="39" spans="2:5" x14ac:dyDescent="0.2">
      <c r="B39" s="155">
        <f>'2 impo investigadas'!A42</f>
        <v>43313</v>
      </c>
      <c r="C39" s="157"/>
      <c r="D39" s="169"/>
      <c r="E39" s="170"/>
    </row>
    <row r="40" spans="2:5" x14ac:dyDescent="0.2">
      <c r="B40" s="155">
        <f>'2 impo investigadas'!A43</f>
        <v>43344</v>
      </c>
      <c r="C40" s="157"/>
      <c r="D40" s="169"/>
      <c r="E40" s="170"/>
    </row>
    <row r="41" spans="2:5" x14ac:dyDescent="0.2">
      <c r="B41" s="155">
        <f>'2 impo investigadas'!A44</f>
        <v>43374</v>
      </c>
      <c r="C41" s="157"/>
      <c r="D41" s="169"/>
      <c r="E41" s="170"/>
    </row>
    <row r="42" spans="2:5" x14ac:dyDescent="0.2">
      <c r="B42" s="155">
        <f>'2 impo investigadas'!A45</f>
        <v>43405</v>
      </c>
      <c r="C42" s="157"/>
      <c r="D42" s="169"/>
      <c r="E42" s="170"/>
    </row>
    <row r="43" spans="2:5" ht="13.5" thickBot="1" x14ac:dyDescent="0.25">
      <c r="B43" s="160">
        <f>'2 impo investigadas'!A46</f>
        <v>43435</v>
      </c>
      <c r="C43" s="162"/>
      <c r="D43" s="171"/>
      <c r="E43" s="172"/>
    </row>
    <row r="44" spans="2:5" x14ac:dyDescent="0.2">
      <c r="B44" s="155">
        <f>'2 impo investigadas'!A47</f>
        <v>43466</v>
      </c>
      <c r="C44" s="262"/>
      <c r="D44" s="262"/>
      <c r="E44" s="263"/>
    </row>
    <row r="45" spans="2:5" x14ac:dyDescent="0.2">
      <c r="B45" s="155">
        <f>'2 impo investigadas'!A48</f>
        <v>43497</v>
      </c>
      <c r="C45" s="157"/>
      <c r="D45" s="157"/>
      <c r="E45" s="170"/>
    </row>
    <row r="46" spans="2:5" x14ac:dyDescent="0.2">
      <c r="B46" s="155">
        <f>'2 impo investigadas'!A49</f>
        <v>43525</v>
      </c>
      <c r="C46" s="157"/>
      <c r="D46" s="157"/>
      <c r="E46" s="170"/>
    </row>
    <row r="47" spans="2:5" x14ac:dyDescent="0.2">
      <c r="B47" s="155">
        <f>'2 impo investigadas'!A50</f>
        <v>43556</v>
      </c>
      <c r="C47" s="157"/>
      <c r="D47" s="157"/>
      <c r="E47" s="170"/>
    </row>
    <row r="48" spans="2:5" ht="13.5" thickBot="1" x14ac:dyDescent="0.25">
      <c r="B48" s="160">
        <f>'2 impo investigadas'!A51</f>
        <v>43586</v>
      </c>
      <c r="C48" s="162"/>
      <c r="D48" s="162"/>
      <c r="E48" s="172"/>
    </row>
    <row r="49" spans="2:46" hidden="1" x14ac:dyDescent="0.2">
      <c r="B49" s="173">
        <f>'2 impo investigadas'!A52</f>
        <v>43709</v>
      </c>
      <c r="C49" s="262"/>
      <c r="D49" s="262"/>
      <c r="E49" s="263"/>
    </row>
    <row r="50" spans="2:46" hidden="1" x14ac:dyDescent="0.2">
      <c r="B50" s="155">
        <f>'2 impo investigadas'!A53</f>
        <v>43739</v>
      </c>
      <c r="C50" s="157"/>
      <c r="D50" s="157"/>
      <c r="E50" s="170"/>
    </row>
    <row r="51" spans="2:46" ht="13.5" hidden="1" thickBot="1" x14ac:dyDescent="0.25">
      <c r="B51" s="160">
        <f>'2 impo investigadas'!A54</f>
        <v>43770</v>
      </c>
      <c r="C51" s="162"/>
      <c r="D51" s="162"/>
      <c r="E51" s="172"/>
    </row>
    <row r="52" spans="2:46" ht="13.5" hidden="1" thickBot="1" x14ac:dyDescent="0.25">
      <c r="B52" s="205">
        <f>'2 impo investigadas'!A55</f>
        <v>43800</v>
      </c>
      <c r="C52" s="177"/>
      <c r="D52" s="177"/>
      <c r="E52" s="176"/>
    </row>
    <row r="53" spans="2:46" ht="13.5" thickBot="1" x14ac:dyDescent="0.25">
      <c r="B53" s="178"/>
      <c r="C53" s="84"/>
      <c r="D53" s="84"/>
      <c r="E53" s="179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</row>
    <row r="54" spans="2:46" x14ac:dyDescent="0.2">
      <c r="B54" s="180">
        <f>'2 impo investigadas'!A57</f>
        <v>2016</v>
      </c>
      <c r="C54" s="153"/>
      <c r="D54" s="153"/>
      <c r="E54" s="153"/>
      <c r="F54" s="84"/>
    </row>
    <row r="55" spans="2:46" x14ac:dyDescent="0.2">
      <c r="B55" s="181">
        <f>'2 impo investigadas'!A58</f>
        <v>2017</v>
      </c>
      <c r="C55" s="157"/>
      <c r="D55" s="157"/>
      <c r="E55" s="157"/>
      <c r="F55" s="84"/>
    </row>
    <row r="56" spans="2:46" ht="13.5" thickBot="1" x14ac:dyDescent="0.25">
      <c r="B56" s="182">
        <f>'2 impo investigadas'!A59</f>
        <v>2018</v>
      </c>
      <c r="C56" s="162"/>
      <c r="D56" s="162"/>
      <c r="E56" s="162"/>
    </row>
    <row r="57" spans="2:46" ht="6.75" customHeight="1" thickBot="1" x14ac:dyDescent="0.25">
      <c r="B57" s="178"/>
      <c r="C57" s="84"/>
      <c r="D57" s="84"/>
      <c r="E57" s="84"/>
    </row>
    <row r="58" spans="2:46" x14ac:dyDescent="0.2">
      <c r="B58" s="180" t="s">
        <v>121</v>
      </c>
      <c r="C58" s="153"/>
      <c r="D58" s="153"/>
      <c r="E58" s="153"/>
    </row>
    <row r="59" spans="2:46" ht="13.5" thickBot="1" x14ac:dyDescent="0.25">
      <c r="B59" s="182" t="s">
        <v>122</v>
      </c>
      <c r="C59" s="162"/>
      <c r="D59" s="162"/>
      <c r="E59" s="162"/>
    </row>
    <row r="60" spans="2:46" x14ac:dyDescent="0.2">
      <c r="B60" s="187"/>
      <c r="C60" s="187"/>
      <c r="D60" s="187"/>
      <c r="E60" s="187"/>
    </row>
    <row r="61" spans="2:46" ht="13.5" hidden="1" thickBot="1" x14ac:dyDescent="0.25">
      <c r="B61" s="127" t="s">
        <v>48</v>
      </c>
      <c r="C61" s="27" t="s">
        <v>51</v>
      </c>
      <c r="D61" s="28" t="s">
        <v>53</v>
      </c>
    </row>
    <row r="62" spans="2:46" hidden="1" x14ac:dyDescent="0.2">
      <c r="B62" s="19">
        <f>+B54</f>
        <v>2016</v>
      </c>
      <c r="C62" s="188">
        <f>+C54-SUM(C8:C19)</f>
        <v>0</v>
      </c>
      <c r="D62" s="189">
        <f>+D54-SUM(D8:D19)</f>
        <v>0</v>
      </c>
    </row>
    <row r="63" spans="2:46" hidden="1" x14ac:dyDescent="0.2">
      <c r="B63" s="21">
        <f>+B55</f>
        <v>2017</v>
      </c>
      <c r="C63" s="190">
        <f>+C55-SUM(C20:C31)</f>
        <v>0</v>
      </c>
      <c r="D63" s="191">
        <f>+D55-SUM(D20:D31)</f>
        <v>0</v>
      </c>
    </row>
    <row r="64" spans="2:46" ht="13.5" hidden="1" thickBot="1" x14ac:dyDescent="0.25">
      <c r="B64" s="23">
        <f>+B56</f>
        <v>2018</v>
      </c>
      <c r="C64" s="192">
        <f>+C56-SUM(C32:C43)</f>
        <v>0</v>
      </c>
      <c r="D64" s="193">
        <f>+D56-SUM(D32:D43)</f>
        <v>0</v>
      </c>
    </row>
    <row r="65" spans="2:4" hidden="1" x14ac:dyDescent="0.2">
      <c r="B65" s="19" t="e">
        <f>+#REF!</f>
        <v>#REF!</v>
      </c>
      <c r="C65" s="194" t="e">
        <f>+#REF!-(SUM(C32:INDEX(C32:C43,'parámetros e instrucciones'!$E$3)))</f>
        <v>#REF!</v>
      </c>
      <c r="D65" s="194" t="e">
        <f>+#REF!-(SUM(D32:INDEX(D32:D43,'parámetros e instrucciones'!$E$3)))</f>
        <v>#REF!</v>
      </c>
    </row>
    <row r="66" spans="2:4" ht="13.5" hidden="1" thickBot="1" x14ac:dyDescent="0.25">
      <c r="B66" s="23" t="e">
        <f>+#REF!</f>
        <v>#REF!</v>
      </c>
      <c r="C66" s="195" t="e">
        <f>+#REF!-(SUM(#REF!:INDEX(C44:C52,'parámetros e instrucciones'!$E$3)))</f>
        <v>#REF!</v>
      </c>
      <c r="D66" s="195" t="e">
        <f>+#REF!-(SUM(#REF!:INDEX(D44:D52,'parámetros e instrucciones'!$E$3)))</f>
        <v>#REF!</v>
      </c>
    </row>
    <row r="67" spans="2:4" hidden="1" x14ac:dyDescent="0.2"/>
    <row r="68" spans="2:4" ht="8.25" customHeight="1" x14ac:dyDescent="0.2"/>
  </sheetData>
  <mergeCells count="2">
    <mergeCell ref="A3:E3"/>
    <mergeCell ref="B4:E4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opLeftCell="A25" zoomScale="75" workbookViewId="0">
      <selection sqref="A1:C59"/>
    </sheetView>
  </sheetViews>
  <sheetFormatPr baseColWidth="10" defaultRowHeight="12.75" x14ac:dyDescent="0.2"/>
  <cols>
    <col min="1" max="1" width="22.5703125" style="148" customWidth="1"/>
    <col min="2" max="2" width="23.28515625" style="148" customWidth="1"/>
    <col min="3" max="3" width="25.7109375" style="148" customWidth="1"/>
    <col min="4" max="16384" width="11.42578125" style="148"/>
  </cols>
  <sheetData>
    <row r="1" spans="1:6" x14ac:dyDescent="0.2">
      <c r="A1" s="140" t="s">
        <v>130</v>
      </c>
      <c r="B1" s="141"/>
      <c r="C1" s="141"/>
    </row>
    <row r="2" spans="1:6" x14ac:dyDescent="0.2">
      <c r="A2" s="140" t="s">
        <v>30</v>
      </c>
      <c r="B2" s="141"/>
      <c r="C2" s="141"/>
    </row>
    <row r="3" spans="1:6" x14ac:dyDescent="0.2">
      <c r="A3" s="290" t="str">
        <f>+'1 modelos prod.invest.'!A3</f>
        <v>Hornos Eléctricos</v>
      </c>
      <c r="B3" s="290"/>
      <c r="C3" s="290"/>
    </row>
    <row r="4" spans="1:6" x14ac:dyDescent="0.2">
      <c r="A4" s="290" t="s">
        <v>31</v>
      </c>
      <c r="B4" s="290"/>
      <c r="C4" s="290"/>
    </row>
    <row r="5" spans="1:6" ht="13.5" thickBot="1" x14ac:dyDescent="0.25">
      <c r="A5" s="196"/>
      <c r="B5" s="197"/>
      <c r="C5" s="197"/>
    </row>
    <row r="6" spans="1:6" x14ac:dyDescent="0.2">
      <c r="A6" s="147" t="s">
        <v>47</v>
      </c>
      <c r="B6" s="298" t="s">
        <v>103</v>
      </c>
      <c r="C6" s="298" t="s">
        <v>97</v>
      </c>
      <c r="D6" s="207"/>
      <c r="E6" s="207"/>
      <c r="F6" s="207"/>
    </row>
    <row r="7" spans="1:6" ht="13.5" thickBot="1" x14ac:dyDescent="0.25">
      <c r="A7" s="149" t="s">
        <v>48</v>
      </c>
      <c r="B7" s="299"/>
      <c r="C7" s="299"/>
    </row>
    <row r="8" spans="1:6" x14ac:dyDescent="0.2">
      <c r="A8" s="151">
        <f>'2 impo investigadas'!A11</f>
        <v>42370</v>
      </c>
      <c r="B8" s="208"/>
      <c r="C8" s="208"/>
    </row>
    <row r="9" spans="1:6" x14ac:dyDescent="0.2">
      <c r="A9" s="155">
        <f>+'5.1-precios'!B9</f>
        <v>42401</v>
      </c>
      <c r="B9" s="209"/>
      <c r="C9" s="209"/>
    </row>
    <row r="10" spans="1:6" x14ac:dyDescent="0.2">
      <c r="A10" s="155">
        <f>+'5.1-precios'!B10</f>
        <v>42430</v>
      </c>
      <c r="B10" s="209"/>
      <c r="C10" s="209"/>
    </row>
    <row r="11" spans="1:6" x14ac:dyDescent="0.2">
      <c r="A11" s="155">
        <f>+'5.1-precios'!B11</f>
        <v>42461</v>
      </c>
      <c r="B11" s="209"/>
      <c r="C11" s="209"/>
    </row>
    <row r="12" spans="1:6" x14ac:dyDescent="0.2">
      <c r="A12" s="155">
        <f>+'5.1-precios'!B12</f>
        <v>42491</v>
      </c>
      <c r="B12" s="209"/>
      <c r="C12" s="209"/>
    </row>
    <row r="13" spans="1:6" x14ac:dyDescent="0.2">
      <c r="A13" s="155">
        <f>+'5.1-precios'!B13</f>
        <v>42522</v>
      </c>
      <c r="B13" s="209"/>
      <c r="C13" s="209"/>
    </row>
    <row r="14" spans="1:6" x14ac:dyDescent="0.2">
      <c r="A14" s="155">
        <f>+'5.1-precios'!B14</f>
        <v>42552</v>
      </c>
      <c r="B14" s="209"/>
      <c r="C14" s="209"/>
    </row>
    <row r="15" spans="1:6" x14ac:dyDescent="0.2">
      <c r="A15" s="155">
        <f>+'5.1-precios'!B15</f>
        <v>42583</v>
      </c>
      <c r="B15" s="209"/>
      <c r="C15" s="209"/>
    </row>
    <row r="16" spans="1:6" x14ac:dyDescent="0.2">
      <c r="A16" s="155">
        <f>+'5.1-precios'!B16</f>
        <v>42614</v>
      </c>
      <c r="B16" s="209"/>
      <c r="C16" s="209"/>
    </row>
    <row r="17" spans="1:3" x14ac:dyDescent="0.2">
      <c r="A17" s="155">
        <f>+'5.1-precios'!B17</f>
        <v>42644</v>
      </c>
      <c r="B17" s="209"/>
      <c r="C17" s="209"/>
    </row>
    <row r="18" spans="1:3" x14ac:dyDescent="0.2">
      <c r="A18" s="155">
        <f>+'5.1-precios'!B18</f>
        <v>42675</v>
      </c>
      <c r="B18" s="209"/>
      <c r="C18" s="209"/>
    </row>
    <row r="19" spans="1:3" ht="13.5" thickBot="1" x14ac:dyDescent="0.25">
      <c r="A19" s="160">
        <f>+'5.1-precios'!B19</f>
        <v>42705</v>
      </c>
      <c r="B19" s="210"/>
      <c r="C19" s="210"/>
    </row>
    <row r="20" spans="1:3" x14ac:dyDescent="0.2">
      <c r="A20" s="151">
        <f>+'5.1-precios'!B20</f>
        <v>42736</v>
      </c>
      <c r="B20" s="208"/>
      <c r="C20" s="208"/>
    </row>
    <row r="21" spans="1:3" x14ac:dyDescent="0.2">
      <c r="A21" s="155">
        <f>+'5.1-precios'!B21</f>
        <v>42767</v>
      </c>
      <c r="B21" s="209"/>
      <c r="C21" s="209"/>
    </row>
    <row r="22" spans="1:3" x14ac:dyDescent="0.2">
      <c r="A22" s="155">
        <f>+'5.1-precios'!B22</f>
        <v>42795</v>
      </c>
      <c r="B22" s="209"/>
      <c r="C22" s="209"/>
    </row>
    <row r="23" spans="1:3" x14ac:dyDescent="0.2">
      <c r="A23" s="155">
        <f>+'5.1-precios'!B23</f>
        <v>42826</v>
      </c>
      <c r="B23" s="209"/>
      <c r="C23" s="209"/>
    </row>
    <row r="24" spans="1:3" x14ac:dyDescent="0.2">
      <c r="A24" s="155">
        <f>+'5.1-precios'!B24</f>
        <v>42856</v>
      </c>
      <c r="B24" s="209"/>
      <c r="C24" s="209"/>
    </row>
    <row r="25" spans="1:3" x14ac:dyDescent="0.2">
      <c r="A25" s="155">
        <f>+'5.1-precios'!B25</f>
        <v>42887</v>
      </c>
      <c r="B25" s="209"/>
      <c r="C25" s="209"/>
    </row>
    <row r="26" spans="1:3" x14ac:dyDescent="0.2">
      <c r="A26" s="155">
        <f>+'5.1-precios'!B26</f>
        <v>42917</v>
      </c>
      <c r="B26" s="209"/>
      <c r="C26" s="209"/>
    </row>
    <row r="27" spans="1:3" x14ac:dyDescent="0.2">
      <c r="A27" s="155">
        <f>+'5.1-precios'!B27</f>
        <v>42948</v>
      </c>
      <c r="B27" s="209"/>
      <c r="C27" s="209"/>
    </row>
    <row r="28" spans="1:3" x14ac:dyDescent="0.2">
      <c r="A28" s="155">
        <f>+'5.1-precios'!B28</f>
        <v>42979</v>
      </c>
      <c r="B28" s="209"/>
      <c r="C28" s="209"/>
    </row>
    <row r="29" spans="1:3" x14ac:dyDescent="0.2">
      <c r="A29" s="155">
        <f>+'5.1-precios'!B29</f>
        <v>43009</v>
      </c>
      <c r="B29" s="209"/>
      <c r="C29" s="209"/>
    </row>
    <row r="30" spans="1:3" x14ac:dyDescent="0.2">
      <c r="A30" s="155">
        <f>+'5.1-precios'!B30</f>
        <v>43040</v>
      </c>
      <c r="B30" s="209"/>
      <c r="C30" s="209"/>
    </row>
    <row r="31" spans="1:3" ht="13.5" thickBot="1" x14ac:dyDescent="0.25">
      <c r="A31" s="160">
        <f>+'5.1-precios'!B31</f>
        <v>43070</v>
      </c>
      <c r="B31" s="210"/>
      <c r="C31" s="210"/>
    </row>
    <row r="32" spans="1:3" x14ac:dyDescent="0.2">
      <c r="A32" s="151">
        <f>+'5.1-precios'!B32</f>
        <v>43101</v>
      </c>
      <c r="B32" s="208"/>
      <c r="C32" s="208"/>
    </row>
    <row r="33" spans="1:3" x14ac:dyDescent="0.2">
      <c r="A33" s="155">
        <f>+'5.1-precios'!B33</f>
        <v>43132</v>
      </c>
      <c r="B33" s="209"/>
      <c r="C33" s="209"/>
    </row>
    <row r="34" spans="1:3" x14ac:dyDescent="0.2">
      <c r="A34" s="155">
        <f>+'5.1-precios'!B34</f>
        <v>43160</v>
      </c>
      <c r="B34" s="209"/>
      <c r="C34" s="209"/>
    </row>
    <row r="35" spans="1:3" x14ac:dyDescent="0.2">
      <c r="A35" s="155">
        <f>+'5.1-precios'!B35</f>
        <v>43191</v>
      </c>
      <c r="B35" s="209"/>
      <c r="C35" s="209"/>
    </row>
    <row r="36" spans="1:3" x14ac:dyDescent="0.2">
      <c r="A36" s="155">
        <f>+'5.1-precios'!B36</f>
        <v>43221</v>
      </c>
      <c r="B36" s="209"/>
      <c r="C36" s="209"/>
    </row>
    <row r="37" spans="1:3" x14ac:dyDescent="0.2">
      <c r="A37" s="155">
        <f>+'5.1-precios'!B37</f>
        <v>43252</v>
      </c>
      <c r="B37" s="209"/>
      <c r="C37" s="209"/>
    </row>
    <row r="38" spans="1:3" x14ac:dyDescent="0.2">
      <c r="A38" s="155">
        <f>+'5.1-precios'!B38</f>
        <v>43282</v>
      </c>
      <c r="B38" s="209"/>
      <c r="C38" s="209"/>
    </row>
    <row r="39" spans="1:3" x14ac:dyDescent="0.2">
      <c r="A39" s="155">
        <f>+'5.1-precios'!B39</f>
        <v>43313</v>
      </c>
      <c r="B39" s="209"/>
      <c r="C39" s="209"/>
    </row>
    <row r="40" spans="1:3" x14ac:dyDescent="0.2">
      <c r="A40" s="155">
        <f>+'5.1-precios'!B40</f>
        <v>43344</v>
      </c>
      <c r="B40" s="209"/>
      <c r="C40" s="209"/>
    </row>
    <row r="41" spans="1:3" x14ac:dyDescent="0.2">
      <c r="A41" s="155">
        <f>+'5.1-precios'!B41</f>
        <v>43374</v>
      </c>
      <c r="B41" s="209"/>
      <c r="C41" s="209"/>
    </row>
    <row r="42" spans="1:3" x14ac:dyDescent="0.2">
      <c r="A42" s="155">
        <f>+'5.1-precios'!B42</f>
        <v>43405</v>
      </c>
      <c r="B42" s="209"/>
      <c r="C42" s="209"/>
    </row>
    <row r="43" spans="1:3" ht="13.5" thickBot="1" x14ac:dyDescent="0.25">
      <c r="A43" s="160">
        <f>+'5.1-precios'!B43</f>
        <v>43435</v>
      </c>
      <c r="B43" s="210"/>
      <c r="C43" s="210"/>
    </row>
    <row r="44" spans="1:3" x14ac:dyDescent="0.2">
      <c r="A44" s="155">
        <f>+'5.1-precios'!B44</f>
        <v>43466</v>
      </c>
      <c r="B44" s="155"/>
      <c r="C44" s="155"/>
    </row>
    <row r="45" spans="1:3" x14ac:dyDescent="0.2">
      <c r="A45" s="155">
        <f>+'5.1-precios'!B45</f>
        <v>43497</v>
      </c>
      <c r="B45" s="155"/>
      <c r="C45" s="155"/>
    </row>
    <row r="46" spans="1:3" x14ac:dyDescent="0.2">
      <c r="A46" s="155">
        <f>+'5.1-precios'!B46</f>
        <v>43525</v>
      </c>
      <c r="B46" s="155"/>
      <c r="C46" s="155"/>
    </row>
    <row r="47" spans="1:3" x14ac:dyDescent="0.2">
      <c r="A47" s="155">
        <f>+'5.1-precios'!B47</f>
        <v>43556</v>
      </c>
      <c r="B47" s="155"/>
      <c r="C47" s="155"/>
    </row>
    <row r="48" spans="1:3" ht="13.5" thickBot="1" x14ac:dyDescent="0.25">
      <c r="A48" s="160">
        <f>+'5.1-precios'!B48</f>
        <v>43586</v>
      </c>
      <c r="B48" s="160"/>
      <c r="C48" s="160"/>
    </row>
    <row r="49" spans="1:5" hidden="1" x14ac:dyDescent="0.2">
      <c r="A49" s="173">
        <f>+'5.1-precios'!B49</f>
        <v>43709</v>
      </c>
      <c r="B49" s="173"/>
      <c r="C49" s="173"/>
    </row>
    <row r="50" spans="1:5" hidden="1" x14ac:dyDescent="0.2">
      <c r="A50" s="155">
        <f>+'5.1-precios'!B50</f>
        <v>43739</v>
      </c>
      <c r="B50" s="155"/>
      <c r="C50" s="155"/>
    </row>
    <row r="51" spans="1:5" ht="13.5" hidden="1" thickBot="1" x14ac:dyDescent="0.25">
      <c r="A51" s="160">
        <f>+'5.1-precios'!B51</f>
        <v>43770</v>
      </c>
      <c r="B51" s="160"/>
      <c r="C51" s="160"/>
    </row>
    <row r="52" spans="1:5" ht="13.5" hidden="1" thickBot="1" x14ac:dyDescent="0.25">
      <c r="A52" s="160"/>
      <c r="B52" s="210"/>
      <c r="C52" s="210"/>
      <c r="D52" s="207"/>
      <c r="E52" s="207"/>
    </row>
    <row r="53" spans="1:5" s="207" customFormat="1" ht="13.5" thickBot="1" x14ac:dyDescent="0.25">
      <c r="A53" s="178"/>
      <c r="B53" s="211"/>
      <c r="C53" s="211"/>
    </row>
    <row r="54" spans="1:5" x14ac:dyDescent="0.2">
      <c r="A54" s="212">
        <f>+'5.1-precios'!B54</f>
        <v>2016</v>
      </c>
      <c r="B54" s="208"/>
      <c r="C54" s="208"/>
    </row>
    <row r="55" spans="1:5" x14ac:dyDescent="0.2">
      <c r="A55" s="213">
        <f>+'5.1-precios'!B55</f>
        <v>2017</v>
      </c>
      <c r="B55" s="209"/>
      <c r="C55" s="209"/>
    </row>
    <row r="56" spans="1:5" ht="13.5" thickBot="1" x14ac:dyDescent="0.25">
      <c r="A56" s="214">
        <f>+'5.1-precios'!B56</f>
        <v>2018</v>
      </c>
      <c r="B56" s="210"/>
      <c r="C56" s="210"/>
      <c r="D56" s="207"/>
      <c r="E56" s="207"/>
    </row>
    <row r="57" spans="1:5" ht="7.5" customHeight="1" thickBot="1" x14ac:dyDescent="0.25">
      <c r="A57" s="178"/>
      <c r="B57" s="211"/>
      <c r="C57" s="211"/>
      <c r="D57" s="207"/>
      <c r="E57" s="207"/>
    </row>
    <row r="58" spans="1:5" x14ac:dyDescent="0.2">
      <c r="A58" s="212" t="s">
        <v>121</v>
      </c>
      <c r="B58" s="208"/>
      <c r="C58" s="208"/>
    </row>
    <row r="59" spans="1:5" ht="13.5" thickBot="1" x14ac:dyDescent="0.25">
      <c r="A59" s="214" t="s">
        <v>122</v>
      </c>
      <c r="B59" s="210"/>
      <c r="C59" s="210"/>
    </row>
    <row r="60" spans="1:5" hidden="1" x14ac:dyDescent="0.2">
      <c r="A60" s="12"/>
      <c r="B60" s="12"/>
      <c r="C60" s="12"/>
    </row>
    <row r="61" spans="1:5" hidden="1" x14ac:dyDescent="0.2">
      <c r="A61" s="185" t="s">
        <v>50</v>
      </c>
      <c r="B61" s="185"/>
      <c r="C61" s="185"/>
    </row>
    <row r="62" spans="1:5" ht="13.5" hidden="1" thickBot="1" x14ac:dyDescent="0.25">
      <c r="A62" s="187"/>
      <c r="B62" s="187"/>
      <c r="C62" s="187"/>
    </row>
    <row r="63" spans="1:5" ht="13.5" hidden="1" thickBot="1" x14ac:dyDescent="0.25">
      <c r="A63" s="127" t="s">
        <v>48</v>
      </c>
      <c r="B63" s="18" t="s">
        <v>51</v>
      </c>
      <c r="C63" s="39" t="s">
        <v>54</v>
      </c>
    </row>
    <row r="64" spans="1:5" hidden="1" x14ac:dyDescent="0.2">
      <c r="A64" s="19">
        <f>+A54</f>
        <v>2016</v>
      </c>
      <c r="B64" s="188">
        <f>+B54-SUM(B8:B19)</f>
        <v>0</v>
      </c>
      <c r="C64" s="189">
        <f>+C54-SUM(C8:C19)</f>
        <v>0</v>
      </c>
    </row>
    <row r="65" spans="1:3" hidden="1" x14ac:dyDescent="0.2">
      <c r="A65" s="21">
        <f>+A55</f>
        <v>2017</v>
      </c>
      <c r="B65" s="190">
        <f>+B55-SUM(B20:B31)</f>
        <v>0</v>
      </c>
      <c r="C65" s="191">
        <f>+C55-SUM(C20:C31)</f>
        <v>0</v>
      </c>
    </row>
    <row r="66" spans="1:3" ht="13.5" hidden="1" thickBot="1" x14ac:dyDescent="0.25">
      <c r="A66" s="23">
        <f>+A56</f>
        <v>2018</v>
      </c>
      <c r="B66" s="192">
        <f>+B56-SUM(B32:B43)</f>
        <v>0</v>
      </c>
      <c r="C66" s="215">
        <f>+C56-SUM(C32:C43)</f>
        <v>0</v>
      </c>
    </row>
    <row r="67" spans="1:3" hidden="1" x14ac:dyDescent="0.2">
      <c r="A67" s="19" t="e">
        <f>+#REF!</f>
        <v>#REF!</v>
      </c>
      <c r="B67" s="194" t="e">
        <f>+#REF!-(SUM(B32:INDEX(B32:B43,'parámetros e instrucciones'!$E$3)))</f>
        <v>#REF!</v>
      </c>
      <c r="C67" s="194" t="e">
        <f>+#REF!-(SUM(C32:INDEX(C32:C43,'parámetros e instrucciones'!$E$3)))</f>
        <v>#REF!</v>
      </c>
    </row>
    <row r="68" spans="1:3" ht="13.5" hidden="1" thickBot="1" x14ac:dyDescent="0.25">
      <c r="A68" s="23" t="e">
        <f>+#REF!</f>
        <v>#REF!</v>
      </c>
      <c r="B68" s="195" t="e">
        <f>+#REF!-(SUM(#REF!:INDEX(B44:B52,'parámetros e instrucciones'!$E$3)))</f>
        <v>#REF!</v>
      </c>
      <c r="C68" s="195" t="e">
        <f>+#REF!-(SUM(#REF!:INDEX(C44:C52,'parámetros e instrucciones'!$E$3)))</f>
        <v>#REF!</v>
      </c>
    </row>
    <row r="69" spans="1:3" hidden="1" x14ac:dyDescent="0.2"/>
    <row r="70" spans="1:3" hidden="1" x14ac:dyDescent="0.2"/>
    <row r="71" spans="1:3" hidden="1" x14ac:dyDescent="0.2"/>
    <row r="72" spans="1:3" hidden="1" x14ac:dyDescent="0.2"/>
    <row r="73" spans="1:3" hidden="1" x14ac:dyDescent="0.2"/>
    <row r="74" spans="1:3" hidden="1" x14ac:dyDescent="0.2"/>
    <row r="75" spans="1:3" hidden="1" x14ac:dyDescent="0.2"/>
    <row r="76" spans="1:3" hidden="1" x14ac:dyDescent="0.2"/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9"/>
  <sheetViews>
    <sheetView showGridLines="0" topLeftCell="A10" zoomScale="75" workbookViewId="0">
      <selection activeCell="A61" sqref="A61"/>
    </sheetView>
  </sheetViews>
  <sheetFormatPr baseColWidth="10" defaultRowHeight="12.75" x14ac:dyDescent="0.2"/>
  <cols>
    <col min="1" max="1" width="21.28515625" style="12" customWidth="1"/>
    <col min="2" max="2" width="18.5703125" style="12" customWidth="1"/>
    <col min="3" max="3" width="14.5703125" style="12" customWidth="1"/>
    <col min="4" max="4" width="19.140625" style="12" customWidth="1"/>
    <col min="5" max="5" width="13.85546875" style="12" customWidth="1"/>
    <col min="6" max="6" width="19.28515625" style="12" customWidth="1"/>
    <col min="7" max="7" width="13.85546875" style="12" customWidth="1"/>
    <col min="8" max="8" width="20.7109375" style="12" customWidth="1"/>
    <col min="9" max="9" width="13.85546875" style="12" customWidth="1"/>
    <col min="10" max="16384" width="11.42578125" style="12"/>
  </cols>
  <sheetData>
    <row r="1" spans="1:9" x14ac:dyDescent="0.2">
      <c r="A1" s="140" t="s">
        <v>131</v>
      </c>
      <c r="B1" s="140"/>
      <c r="C1" s="140"/>
      <c r="D1" s="216"/>
      <c r="E1" s="216"/>
      <c r="F1" s="199"/>
      <c r="G1" s="199"/>
      <c r="H1" s="199"/>
      <c r="I1" s="199"/>
    </row>
    <row r="2" spans="1:9" x14ac:dyDescent="0.2">
      <c r="A2" s="140" t="s">
        <v>70</v>
      </c>
      <c r="B2" s="140"/>
      <c r="C2" s="140"/>
      <c r="D2" s="199"/>
      <c r="E2" s="199"/>
      <c r="F2" s="199"/>
      <c r="G2" s="199"/>
      <c r="H2" s="199"/>
      <c r="I2" s="199"/>
    </row>
    <row r="3" spans="1:9" x14ac:dyDescent="0.2">
      <c r="A3" s="142" t="str">
        <f>+'1 modelos prod.invest.'!A3</f>
        <v>Hornos Eléctricos</v>
      </c>
      <c r="B3" s="142"/>
      <c r="C3" s="142"/>
      <c r="D3" s="216"/>
      <c r="E3" s="216"/>
      <c r="F3" s="216"/>
      <c r="G3" s="216"/>
      <c r="H3" s="216"/>
      <c r="I3" s="199"/>
    </row>
    <row r="4" spans="1:9" x14ac:dyDescent="0.2">
      <c r="A4" s="140" t="s">
        <v>102</v>
      </c>
      <c r="B4" s="145"/>
      <c r="C4" s="145"/>
      <c r="D4" s="216"/>
      <c r="E4" s="216"/>
      <c r="F4" s="216"/>
      <c r="G4" s="216"/>
      <c r="H4" s="216"/>
      <c r="I4" s="199"/>
    </row>
    <row r="5" spans="1:9" ht="13.5" thickBot="1" x14ac:dyDescent="0.25">
      <c r="D5" s="179"/>
      <c r="E5" s="199"/>
      <c r="F5" s="199"/>
      <c r="G5" s="199"/>
      <c r="H5" s="199"/>
      <c r="I5" s="199"/>
    </row>
    <row r="6" spans="1:9" x14ac:dyDescent="0.2">
      <c r="A6" s="147" t="s">
        <v>47</v>
      </c>
      <c r="B6" s="217" t="s">
        <v>94</v>
      </c>
      <c r="C6" s="218"/>
      <c r="D6" s="217" t="s">
        <v>71</v>
      </c>
      <c r="E6" s="218"/>
      <c r="F6" s="217" t="s">
        <v>71</v>
      </c>
      <c r="G6" s="218"/>
      <c r="H6" s="217" t="s">
        <v>72</v>
      </c>
      <c r="I6" s="218"/>
    </row>
    <row r="7" spans="1:9" ht="13.5" thickBot="1" x14ac:dyDescent="0.25">
      <c r="A7" s="149" t="s">
        <v>48</v>
      </c>
      <c r="B7" s="219" t="s">
        <v>103</v>
      </c>
      <c r="C7" s="204" t="s">
        <v>73</v>
      </c>
      <c r="D7" s="219" t="s">
        <v>103</v>
      </c>
      <c r="E7" s="220" t="s">
        <v>73</v>
      </c>
      <c r="F7" s="219" t="s">
        <v>103</v>
      </c>
      <c r="G7" s="220" t="s">
        <v>73</v>
      </c>
      <c r="H7" s="219" t="s">
        <v>103</v>
      </c>
      <c r="I7" s="220" t="s">
        <v>73</v>
      </c>
    </row>
    <row r="8" spans="1:9" x14ac:dyDescent="0.2">
      <c r="A8" s="151">
        <f>+'6  Compras internas'!A8</f>
        <v>42370</v>
      </c>
      <c r="B8" s="151"/>
      <c r="C8" s="151"/>
      <c r="D8" s="168"/>
      <c r="E8" s="153"/>
      <c r="F8" s="168"/>
      <c r="G8" s="153"/>
      <c r="H8" s="168"/>
      <c r="I8" s="153"/>
    </row>
    <row r="9" spans="1:9" x14ac:dyDescent="0.2">
      <c r="A9" s="155">
        <f>+'6  Compras internas'!A9</f>
        <v>42401</v>
      </c>
      <c r="B9" s="155"/>
      <c r="C9" s="155"/>
      <c r="D9" s="170"/>
      <c r="E9" s="157"/>
      <c r="F9" s="170"/>
      <c r="G9" s="157"/>
      <c r="H9" s="170"/>
      <c r="I9" s="157"/>
    </row>
    <row r="10" spans="1:9" x14ac:dyDescent="0.2">
      <c r="A10" s="155">
        <f>+'6  Compras internas'!A10</f>
        <v>42430</v>
      </c>
      <c r="B10" s="155"/>
      <c r="C10" s="155"/>
      <c r="D10" s="170"/>
      <c r="E10" s="157"/>
      <c r="F10" s="170"/>
      <c r="G10" s="157"/>
      <c r="H10" s="170"/>
      <c r="I10" s="157"/>
    </row>
    <row r="11" spans="1:9" x14ac:dyDescent="0.2">
      <c r="A11" s="155">
        <f>+'6  Compras internas'!A11</f>
        <v>42461</v>
      </c>
      <c r="B11" s="155"/>
      <c r="C11" s="155"/>
      <c r="D11" s="170"/>
      <c r="E11" s="157"/>
      <c r="F11" s="170"/>
      <c r="G11" s="157"/>
      <c r="H11" s="170"/>
      <c r="I11" s="157"/>
    </row>
    <row r="12" spans="1:9" x14ac:dyDescent="0.2">
      <c r="A12" s="155">
        <f>+'6  Compras internas'!A12</f>
        <v>42491</v>
      </c>
      <c r="B12" s="155"/>
      <c r="C12" s="155"/>
      <c r="D12" s="157"/>
      <c r="E12" s="157"/>
      <c r="F12" s="157"/>
      <c r="G12" s="157"/>
      <c r="H12" s="157"/>
      <c r="I12" s="157"/>
    </row>
    <row r="13" spans="1:9" x14ac:dyDescent="0.2">
      <c r="A13" s="155">
        <f>+'6  Compras internas'!A13</f>
        <v>42522</v>
      </c>
      <c r="B13" s="155"/>
      <c r="C13" s="155"/>
      <c r="D13" s="170"/>
      <c r="E13" s="157"/>
      <c r="F13" s="170"/>
      <c r="G13" s="157"/>
      <c r="H13" s="170"/>
      <c r="I13" s="157"/>
    </row>
    <row r="14" spans="1:9" x14ac:dyDescent="0.2">
      <c r="A14" s="155">
        <f>+'6  Compras internas'!A14</f>
        <v>42552</v>
      </c>
      <c r="B14" s="155"/>
      <c r="C14" s="155"/>
      <c r="D14" s="157"/>
      <c r="E14" s="157"/>
      <c r="F14" s="157"/>
      <c r="G14" s="157"/>
      <c r="H14" s="157"/>
      <c r="I14" s="157"/>
    </row>
    <row r="15" spans="1:9" x14ac:dyDescent="0.2">
      <c r="A15" s="155">
        <f>+'6  Compras internas'!A15</f>
        <v>42583</v>
      </c>
      <c r="B15" s="155"/>
      <c r="C15" s="155"/>
      <c r="D15" s="157"/>
      <c r="E15" s="157"/>
      <c r="F15" s="157"/>
      <c r="G15" s="157"/>
      <c r="H15" s="157"/>
      <c r="I15" s="157"/>
    </row>
    <row r="16" spans="1:9" x14ac:dyDescent="0.2">
      <c r="A16" s="155">
        <f>+'6  Compras internas'!A16</f>
        <v>42614</v>
      </c>
      <c r="B16" s="155"/>
      <c r="C16" s="155"/>
      <c r="D16" s="157"/>
      <c r="E16" s="157"/>
      <c r="F16" s="157"/>
      <c r="G16" s="157"/>
      <c r="H16" s="157"/>
      <c r="I16" s="157"/>
    </row>
    <row r="17" spans="1:9" x14ac:dyDescent="0.2">
      <c r="A17" s="155">
        <f>+'6  Compras internas'!A17</f>
        <v>42644</v>
      </c>
      <c r="B17" s="155"/>
      <c r="C17" s="155"/>
      <c r="D17" s="157"/>
      <c r="E17" s="157"/>
      <c r="F17" s="157"/>
      <c r="G17" s="157"/>
      <c r="H17" s="157"/>
      <c r="I17" s="157"/>
    </row>
    <row r="18" spans="1:9" x14ac:dyDescent="0.2">
      <c r="A18" s="155">
        <f>+'6  Compras internas'!A18</f>
        <v>42675</v>
      </c>
      <c r="B18" s="155"/>
      <c r="C18" s="155"/>
      <c r="D18" s="157"/>
      <c r="E18" s="157"/>
      <c r="F18" s="157"/>
      <c r="G18" s="157"/>
      <c r="H18" s="157"/>
      <c r="I18" s="157"/>
    </row>
    <row r="19" spans="1:9" ht="13.5" thickBot="1" x14ac:dyDescent="0.25">
      <c r="A19" s="160">
        <f>+'6  Compras internas'!A19</f>
        <v>42705</v>
      </c>
      <c r="B19" s="160"/>
      <c r="C19" s="160"/>
      <c r="D19" s="162"/>
      <c r="E19" s="162"/>
      <c r="F19" s="162"/>
      <c r="G19" s="162"/>
      <c r="H19" s="162"/>
      <c r="I19" s="162"/>
    </row>
    <row r="20" spans="1:9" x14ac:dyDescent="0.2">
      <c r="A20" s="151">
        <f>+'6  Compras internas'!A20</f>
        <v>42736</v>
      </c>
      <c r="B20" s="151"/>
      <c r="C20" s="151"/>
      <c r="D20" s="153"/>
      <c r="E20" s="153"/>
      <c r="F20" s="153"/>
      <c r="G20" s="153"/>
      <c r="H20" s="153"/>
      <c r="I20" s="153"/>
    </row>
    <row r="21" spans="1:9" x14ac:dyDescent="0.2">
      <c r="A21" s="155">
        <f>+'6  Compras internas'!A21</f>
        <v>42767</v>
      </c>
      <c r="B21" s="155"/>
      <c r="C21" s="155"/>
      <c r="D21" s="157"/>
      <c r="E21" s="157"/>
      <c r="F21" s="157"/>
      <c r="G21" s="157"/>
      <c r="H21" s="157"/>
      <c r="I21" s="157"/>
    </row>
    <row r="22" spans="1:9" x14ac:dyDescent="0.2">
      <c r="A22" s="155">
        <f>+'6  Compras internas'!A22</f>
        <v>42795</v>
      </c>
      <c r="B22" s="155"/>
      <c r="C22" s="155"/>
      <c r="D22" s="157"/>
      <c r="E22" s="157"/>
      <c r="F22" s="157"/>
      <c r="G22" s="157"/>
      <c r="H22" s="157"/>
      <c r="I22" s="157"/>
    </row>
    <row r="23" spans="1:9" x14ac:dyDescent="0.2">
      <c r="A23" s="155">
        <f>+'6  Compras internas'!A23</f>
        <v>42826</v>
      </c>
      <c r="B23" s="155"/>
      <c r="C23" s="155"/>
      <c r="D23" s="157"/>
      <c r="E23" s="157"/>
      <c r="F23" s="157"/>
      <c r="G23" s="157"/>
      <c r="H23" s="157"/>
      <c r="I23" s="157"/>
    </row>
    <row r="24" spans="1:9" x14ac:dyDescent="0.2">
      <c r="A24" s="155">
        <f>+'6  Compras internas'!A24</f>
        <v>42856</v>
      </c>
      <c r="B24" s="155"/>
      <c r="C24" s="155"/>
      <c r="D24" s="157"/>
      <c r="E24" s="157"/>
      <c r="F24" s="157"/>
      <c r="G24" s="157"/>
      <c r="H24" s="157"/>
      <c r="I24" s="157"/>
    </row>
    <row r="25" spans="1:9" x14ac:dyDescent="0.2">
      <c r="A25" s="155">
        <f>+'6  Compras internas'!A25</f>
        <v>42887</v>
      </c>
      <c r="B25" s="155"/>
      <c r="C25" s="155"/>
      <c r="D25" s="157"/>
      <c r="E25" s="157"/>
      <c r="F25" s="157"/>
      <c r="G25" s="157"/>
      <c r="H25" s="157"/>
      <c r="I25" s="157"/>
    </row>
    <row r="26" spans="1:9" x14ac:dyDescent="0.2">
      <c r="A26" s="155">
        <f>+'6  Compras internas'!A26</f>
        <v>42917</v>
      </c>
      <c r="B26" s="155"/>
      <c r="C26" s="155"/>
      <c r="D26" s="157"/>
      <c r="E26" s="157"/>
      <c r="F26" s="157"/>
      <c r="G26" s="157"/>
      <c r="H26" s="157"/>
      <c r="I26" s="157"/>
    </row>
    <row r="27" spans="1:9" x14ac:dyDescent="0.2">
      <c r="A27" s="155">
        <f>+'6  Compras internas'!A27</f>
        <v>42948</v>
      </c>
      <c r="B27" s="155"/>
      <c r="C27" s="155"/>
      <c r="D27" s="157"/>
      <c r="E27" s="157"/>
      <c r="F27" s="157"/>
      <c r="G27" s="157"/>
      <c r="H27" s="157"/>
      <c r="I27" s="157"/>
    </row>
    <row r="28" spans="1:9" x14ac:dyDescent="0.2">
      <c r="A28" s="155">
        <f>+'6  Compras internas'!A28</f>
        <v>42979</v>
      </c>
      <c r="B28" s="155"/>
      <c r="C28" s="155"/>
      <c r="D28" s="157"/>
      <c r="E28" s="157"/>
      <c r="F28" s="157"/>
      <c r="G28" s="157"/>
      <c r="H28" s="157"/>
      <c r="I28" s="157"/>
    </row>
    <row r="29" spans="1:9" x14ac:dyDescent="0.2">
      <c r="A29" s="155">
        <f>+'6  Compras internas'!A29</f>
        <v>43009</v>
      </c>
      <c r="B29" s="155"/>
      <c r="C29" s="155"/>
      <c r="D29" s="157"/>
      <c r="E29" s="157"/>
      <c r="F29" s="157"/>
      <c r="G29" s="157"/>
      <c r="H29" s="157"/>
      <c r="I29" s="157"/>
    </row>
    <row r="30" spans="1:9" x14ac:dyDescent="0.2">
      <c r="A30" s="155">
        <f>+'6  Compras internas'!A30</f>
        <v>43040</v>
      </c>
      <c r="B30" s="155"/>
      <c r="C30" s="155"/>
      <c r="D30" s="157"/>
      <c r="E30" s="157"/>
      <c r="F30" s="157"/>
      <c r="G30" s="157"/>
      <c r="H30" s="157"/>
      <c r="I30" s="157"/>
    </row>
    <row r="31" spans="1:9" ht="13.5" thickBot="1" x14ac:dyDescent="0.25">
      <c r="A31" s="160">
        <f>+'6  Compras internas'!A31</f>
        <v>43070</v>
      </c>
      <c r="B31" s="160"/>
      <c r="C31" s="160"/>
      <c r="D31" s="162"/>
      <c r="E31" s="162"/>
      <c r="F31" s="162"/>
      <c r="G31" s="162"/>
      <c r="H31" s="162"/>
      <c r="I31" s="162"/>
    </row>
    <row r="32" spans="1:9" x14ac:dyDescent="0.2">
      <c r="A32" s="151">
        <f>+'6  Compras internas'!A32</f>
        <v>43101</v>
      </c>
      <c r="B32" s="151"/>
      <c r="C32" s="151"/>
      <c r="D32" s="153"/>
      <c r="E32" s="153"/>
      <c r="F32" s="153"/>
      <c r="G32" s="153"/>
      <c r="H32" s="153"/>
      <c r="I32" s="153"/>
    </row>
    <row r="33" spans="1:9" x14ac:dyDescent="0.2">
      <c r="A33" s="155">
        <f>+'6  Compras internas'!A33</f>
        <v>43132</v>
      </c>
      <c r="B33" s="155"/>
      <c r="C33" s="155"/>
      <c r="D33" s="157"/>
      <c r="E33" s="157"/>
      <c r="F33" s="157"/>
      <c r="G33" s="157"/>
      <c r="H33" s="157"/>
      <c r="I33" s="157"/>
    </row>
    <row r="34" spans="1:9" x14ac:dyDescent="0.2">
      <c r="A34" s="155">
        <f>+'6  Compras internas'!A34</f>
        <v>43160</v>
      </c>
      <c r="B34" s="155"/>
      <c r="C34" s="155"/>
      <c r="D34" s="157"/>
      <c r="E34" s="157"/>
      <c r="F34" s="157"/>
      <c r="G34" s="157"/>
      <c r="H34" s="157"/>
      <c r="I34" s="157"/>
    </row>
    <row r="35" spans="1:9" x14ac:dyDescent="0.2">
      <c r="A35" s="155">
        <f>+'6  Compras internas'!A35</f>
        <v>43191</v>
      </c>
      <c r="B35" s="155"/>
      <c r="C35" s="155"/>
      <c r="D35" s="157"/>
      <c r="E35" s="157"/>
      <c r="F35" s="157"/>
      <c r="G35" s="157"/>
      <c r="H35" s="157"/>
      <c r="I35" s="157"/>
    </row>
    <row r="36" spans="1:9" x14ac:dyDescent="0.2">
      <c r="A36" s="155">
        <f>+'6  Compras internas'!A36</f>
        <v>43221</v>
      </c>
      <c r="B36" s="155"/>
      <c r="C36" s="155"/>
      <c r="D36" s="157"/>
      <c r="E36" s="157"/>
      <c r="F36" s="157"/>
      <c r="G36" s="157"/>
      <c r="H36" s="157"/>
      <c r="I36" s="157"/>
    </row>
    <row r="37" spans="1:9" x14ac:dyDescent="0.2">
      <c r="A37" s="155">
        <f>+'6  Compras internas'!A37</f>
        <v>43252</v>
      </c>
      <c r="B37" s="155"/>
      <c r="C37" s="155"/>
      <c r="D37" s="157"/>
      <c r="E37" s="157"/>
      <c r="F37" s="157"/>
      <c r="G37" s="157"/>
      <c r="H37" s="157"/>
      <c r="I37" s="157"/>
    </row>
    <row r="38" spans="1:9" x14ac:dyDescent="0.2">
      <c r="A38" s="155">
        <f>+'6  Compras internas'!A38</f>
        <v>43282</v>
      </c>
      <c r="B38" s="155"/>
      <c r="C38" s="155"/>
      <c r="D38" s="157"/>
      <c r="E38" s="157"/>
      <c r="F38" s="157"/>
      <c r="G38" s="157"/>
      <c r="H38" s="157"/>
      <c r="I38" s="157"/>
    </row>
    <row r="39" spans="1:9" x14ac:dyDescent="0.2">
      <c r="A39" s="155">
        <f>+'6  Compras internas'!A39</f>
        <v>43313</v>
      </c>
      <c r="B39" s="155"/>
      <c r="C39" s="155"/>
      <c r="D39" s="157"/>
      <c r="E39" s="157"/>
      <c r="F39" s="157"/>
      <c r="G39" s="157"/>
      <c r="H39" s="157"/>
      <c r="I39" s="157"/>
    </row>
    <row r="40" spans="1:9" x14ac:dyDescent="0.2">
      <c r="A40" s="155">
        <f>+'6  Compras internas'!A40</f>
        <v>43344</v>
      </c>
      <c r="B40" s="155"/>
      <c r="C40" s="155"/>
      <c r="D40" s="157"/>
      <c r="E40" s="157"/>
      <c r="F40" s="157"/>
      <c r="G40" s="157"/>
      <c r="H40" s="157"/>
      <c r="I40" s="157"/>
    </row>
    <row r="41" spans="1:9" x14ac:dyDescent="0.2">
      <c r="A41" s="155">
        <f>+'6  Compras internas'!A41</f>
        <v>43374</v>
      </c>
      <c r="B41" s="155"/>
      <c r="C41" s="155"/>
      <c r="D41" s="157"/>
      <c r="E41" s="157"/>
      <c r="F41" s="157"/>
      <c r="G41" s="157"/>
      <c r="H41" s="157"/>
      <c r="I41" s="157"/>
    </row>
    <row r="42" spans="1:9" x14ac:dyDescent="0.2">
      <c r="A42" s="155">
        <f>+'6  Compras internas'!A42</f>
        <v>43405</v>
      </c>
      <c r="B42" s="155"/>
      <c r="C42" s="155"/>
      <c r="D42" s="157"/>
      <c r="E42" s="157"/>
      <c r="F42" s="157"/>
      <c r="G42" s="157"/>
      <c r="H42" s="157"/>
      <c r="I42" s="157"/>
    </row>
    <row r="43" spans="1:9" ht="13.5" thickBot="1" x14ac:dyDescent="0.25">
      <c r="A43" s="160">
        <f>+'6  Compras internas'!A43</f>
        <v>43435</v>
      </c>
      <c r="B43" s="160"/>
      <c r="C43" s="160"/>
      <c r="D43" s="162"/>
      <c r="E43" s="162"/>
      <c r="F43" s="162"/>
      <c r="G43" s="162"/>
      <c r="H43" s="162"/>
      <c r="I43" s="162"/>
    </row>
    <row r="44" spans="1:9" x14ac:dyDescent="0.2">
      <c r="A44" s="155">
        <f>+'6  Compras internas'!A44</f>
        <v>43466</v>
      </c>
      <c r="B44" s="155"/>
      <c r="C44" s="155"/>
      <c r="D44" s="157"/>
      <c r="E44" s="157"/>
      <c r="F44" s="157"/>
      <c r="G44" s="157"/>
      <c r="H44" s="157"/>
      <c r="I44" s="157"/>
    </row>
    <row r="45" spans="1:9" x14ac:dyDescent="0.2">
      <c r="A45" s="155">
        <f>+'6  Compras internas'!A45</f>
        <v>43497</v>
      </c>
      <c r="B45" s="155"/>
      <c r="C45" s="155"/>
      <c r="D45" s="157"/>
      <c r="E45" s="157"/>
      <c r="F45" s="157"/>
      <c r="G45" s="157"/>
      <c r="H45" s="157"/>
      <c r="I45" s="157"/>
    </row>
    <row r="46" spans="1:9" x14ac:dyDescent="0.2">
      <c r="A46" s="155">
        <f>+'6  Compras internas'!A46</f>
        <v>43525</v>
      </c>
      <c r="B46" s="155"/>
      <c r="C46" s="155"/>
      <c r="D46" s="157"/>
      <c r="E46" s="157"/>
      <c r="F46" s="157"/>
      <c r="G46" s="157"/>
      <c r="H46" s="157"/>
      <c r="I46" s="157"/>
    </row>
    <row r="47" spans="1:9" x14ac:dyDescent="0.2">
      <c r="A47" s="155">
        <f>+'6  Compras internas'!A47</f>
        <v>43556</v>
      </c>
      <c r="B47" s="155"/>
      <c r="C47" s="155"/>
      <c r="D47" s="157"/>
      <c r="E47" s="157"/>
      <c r="F47" s="157"/>
      <c r="G47" s="157"/>
      <c r="H47" s="157"/>
      <c r="I47" s="157"/>
    </row>
    <row r="48" spans="1:9" ht="13.5" thickBot="1" x14ac:dyDescent="0.25">
      <c r="A48" s="160">
        <f>+'6  Compras internas'!A48</f>
        <v>43586</v>
      </c>
      <c r="B48" s="160"/>
      <c r="C48" s="160"/>
      <c r="D48" s="162"/>
      <c r="E48" s="162"/>
      <c r="F48" s="162"/>
      <c r="G48" s="162"/>
      <c r="H48" s="162"/>
      <c r="I48" s="162"/>
    </row>
    <row r="49" spans="1:9" hidden="1" x14ac:dyDescent="0.2">
      <c r="A49" s="173">
        <f>+'6  Compras internas'!A49</f>
        <v>43709</v>
      </c>
      <c r="B49" s="173"/>
      <c r="C49" s="173"/>
      <c r="D49" s="262"/>
      <c r="E49" s="262"/>
      <c r="F49" s="262"/>
      <c r="G49" s="262"/>
      <c r="H49" s="262"/>
      <c r="I49" s="262"/>
    </row>
    <row r="50" spans="1:9" hidden="1" x14ac:dyDescent="0.2">
      <c r="A50" s="155">
        <f>+'6  Compras internas'!A50</f>
        <v>43739</v>
      </c>
      <c r="B50" s="155"/>
      <c r="C50" s="155"/>
      <c r="D50" s="157"/>
      <c r="E50" s="157"/>
      <c r="F50" s="157"/>
      <c r="G50" s="157"/>
      <c r="H50" s="157"/>
      <c r="I50" s="157"/>
    </row>
    <row r="51" spans="1:9" ht="13.5" hidden="1" thickBot="1" x14ac:dyDescent="0.25">
      <c r="A51" s="160">
        <f>+'6  Compras internas'!A51</f>
        <v>43770</v>
      </c>
      <c r="B51" s="160"/>
      <c r="C51" s="160"/>
      <c r="D51" s="162"/>
      <c r="E51" s="162"/>
      <c r="F51" s="162"/>
      <c r="G51" s="162"/>
      <c r="H51" s="162"/>
      <c r="I51" s="162"/>
    </row>
    <row r="52" spans="1:9" ht="13.5" hidden="1" thickBot="1" x14ac:dyDescent="0.25">
      <c r="A52" s="205">
        <f>+'6  Compras internas'!A52</f>
        <v>0</v>
      </c>
      <c r="B52" s="205"/>
      <c r="C52" s="205"/>
      <c r="D52" s="177"/>
      <c r="E52" s="177"/>
      <c r="F52" s="177"/>
      <c r="G52" s="177"/>
      <c r="H52" s="177"/>
      <c r="I52" s="177"/>
    </row>
    <row r="53" spans="1:9" ht="13.5" thickBot="1" x14ac:dyDescent="0.25">
      <c r="A53" s="178"/>
      <c r="B53" s="178"/>
      <c r="C53" s="178"/>
      <c r="D53" s="84"/>
      <c r="E53" s="84"/>
      <c r="F53" s="84"/>
      <c r="G53" s="84"/>
      <c r="H53" s="84"/>
      <c r="I53" s="84"/>
    </row>
    <row r="54" spans="1:9" x14ac:dyDescent="0.2">
      <c r="A54" s="212">
        <f>+'6  Compras internas'!A54</f>
        <v>2016</v>
      </c>
      <c r="B54" s="212"/>
      <c r="C54" s="212"/>
      <c r="D54" s="212"/>
      <c r="E54" s="212"/>
      <c r="F54" s="212"/>
      <c r="G54" s="212"/>
      <c r="H54" s="212"/>
      <c r="I54" s="212"/>
    </row>
    <row r="55" spans="1:9" x14ac:dyDescent="0.2">
      <c r="A55" s="213">
        <f>+'6  Compras internas'!A55</f>
        <v>2017</v>
      </c>
      <c r="B55" s="213"/>
      <c r="C55" s="213"/>
      <c r="D55" s="213"/>
      <c r="E55" s="213"/>
      <c r="F55" s="213"/>
      <c r="G55" s="213"/>
      <c r="H55" s="213"/>
      <c r="I55" s="213"/>
    </row>
    <row r="56" spans="1:9" ht="13.5" thickBot="1" x14ac:dyDescent="0.25">
      <c r="A56" s="214">
        <f>+'6  Compras internas'!A56</f>
        <v>2018</v>
      </c>
      <c r="B56" s="214"/>
      <c r="C56" s="214"/>
      <c r="D56" s="214"/>
      <c r="E56" s="214"/>
      <c r="F56" s="214"/>
      <c r="G56" s="214"/>
      <c r="H56" s="214"/>
      <c r="I56" s="214"/>
    </row>
    <row r="57" spans="1:9" ht="9.75" customHeight="1" thickBot="1" x14ac:dyDescent="0.25">
      <c r="A57" s="276"/>
      <c r="B57" s="276"/>
      <c r="C57" s="276"/>
      <c r="D57" s="276"/>
      <c r="E57" s="276"/>
      <c r="F57" s="276"/>
      <c r="G57" s="276"/>
      <c r="H57" s="276"/>
      <c r="I57" s="276"/>
    </row>
    <row r="58" spans="1:9" x14ac:dyDescent="0.2">
      <c r="A58" s="212" t="s">
        <v>121</v>
      </c>
      <c r="B58" s="212"/>
      <c r="C58" s="212"/>
      <c r="D58" s="212"/>
      <c r="E58" s="212"/>
      <c r="F58" s="212"/>
      <c r="G58" s="212"/>
      <c r="H58" s="212"/>
      <c r="I58" s="212"/>
    </row>
    <row r="59" spans="1:9" ht="13.5" thickBot="1" x14ac:dyDescent="0.25">
      <c r="A59" s="214" t="s">
        <v>122</v>
      </c>
      <c r="B59" s="214"/>
      <c r="C59" s="214"/>
      <c r="D59" s="214"/>
      <c r="E59" s="214"/>
      <c r="F59" s="214"/>
      <c r="G59" s="214"/>
      <c r="H59" s="214"/>
      <c r="I59" s="214"/>
    </row>
    <row r="60" spans="1:9" ht="13.5" thickBot="1" x14ac:dyDescent="0.25">
      <c r="A60" s="202" t="s">
        <v>74</v>
      </c>
      <c r="C60" s="187"/>
      <c r="D60" s="187"/>
      <c r="E60" s="221" t="s">
        <v>75</v>
      </c>
      <c r="F60" s="187"/>
    </row>
    <row r="63" spans="1:9" hidden="1" x14ac:dyDescent="0.2">
      <c r="A63" s="185" t="s">
        <v>50</v>
      </c>
      <c r="B63" s="185"/>
      <c r="C63" s="185"/>
      <c r="D63" s="186"/>
      <c r="E63" s="187"/>
    </row>
    <row r="64" spans="1:9" ht="13.5" hidden="1" thickBot="1" x14ac:dyDescent="0.25">
      <c r="A64" s="187"/>
      <c r="B64" s="187"/>
      <c r="C64" s="187"/>
      <c r="D64" s="187"/>
      <c r="E64" s="187"/>
    </row>
    <row r="65" spans="1:9" ht="13.5" hidden="1" thickBot="1" x14ac:dyDescent="0.25">
      <c r="A65" s="127" t="s">
        <v>48</v>
      </c>
      <c r="B65" s="27" t="s">
        <v>51</v>
      </c>
      <c r="C65" s="28" t="s">
        <v>54</v>
      </c>
      <c r="D65" s="27" t="s">
        <v>51</v>
      </c>
      <c r="E65" s="28" t="s">
        <v>54</v>
      </c>
      <c r="F65" s="27" t="s">
        <v>51</v>
      </c>
      <c r="G65" s="28" t="s">
        <v>54</v>
      </c>
      <c r="H65" s="27" t="s">
        <v>51</v>
      </c>
      <c r="I65" s="28" t="s">
        <v>54</v>
      </c>
    </row>
    <row r="66" spans="1:9" hidden="1" x14ac:dyDescent="0.2">
      <c r="A66" s="19">
        <f>+A54</f>
        <v>2016</v>
      </c>
      <c r="B66" s="188">
        <f t="shared" ref="B66:I66" si="0">+B54-SUM(B8:B19)</f>
        <v>0</v>
      </c>
      <c r="C66" s="188">
        <f t="shared" si="0"/>
        <v>0</v>
      </c>
      <c r="D66" s="188">
        <f t="shared" si="0"/>
        <v>0</v>
      </c>
      <c r="E66" s="188">
        <f t="shared" si="0"/>
        <v>0</v>
      </c>
      <c r="F66" s="188">
        <f t="shared" si="0"/>
        <v>0</v>
      </c>
      <c r="G66" s="188">
        <f t="shared" si="0"/>
        <v>0</v>
      </c>
      <c r="H66" s="188">
        <f t="shared" si="0"/>
        <v>0</v>
      </c>
      <c r="I66" s="189">
        <f t="shared" si="0"/>
        <v>0</v>
      </c>
    </row>
    <row r="67" spans="1:9" hidden="1" x14ac:dyDescent="0.2">
      <c r="A67" s="21">
        <f>+A55</f>
        <v>2017</v>
      </c>
      <c r="B67" s="190">
        <f t="shared" ref="B67:I67" si="1">+B55-SUM(B20:B31)</f>
        <v>0</v>
      </c>
      <c r="C67" s="190">
        <f t="shared" si="1"/>
        <v>0</v>
      </c>
      <c r="D67" s="190">
        <f t="shared" si="1"/>
        <v>0</v>
      </c>
      <c r="E67" s="190">
        <f t="shared" si="1"/>
        <v>0</v>
      </c>
      <c r="F67" s="190">
        <f t="shared" si="1"/>
        <v>0</v>
      </c>
      <c r="G67" s="190">
        <f t="shared" si="1"/>
        <v>0</v>
      </c>
      <c r="H67" s="190">
        <f t="shared" si="1"/>
        <v>0</v>
      </c>
      <c r="I67" s="191">
        <f t="shared" si="1"/>
        <v>0</v>
      </c>
    </row>
    <row r="68" spans="1:9" ht="13.5" hidden="1" thickBot="1" x14ac:dyDescent="0.25">
      <c r="A68" s="23">
        <f>+A56</f>
        <v>2018</v>
      </c>
      <c r="B68" s="192">
        <f t="shared" ref="B68:I68" si="2">+B56-SUM(B32:B43)</f>
        <v>0</v>
      </c>
      <c r="C68" s="192">
        <f t="shared" si="2"/>
        <v>0</v>
      </c>
      <c r="D68" s="192">
        <f t="shared" si="2"/>
        <v>0</v>
      </c>
      <c r="E68" s="192">
        <f t="shared" si="2"/>
        <v>0</v>
      </c>
      <c r="F68" s="192">
        <f t="shared" si="2"/>
        <v>0</v>
      </c>
      <c r="G68" s="192">
        <f t="shared" si="2"/>
        <v>0</v>
      </c>
      <c r="H68" s="192">
        <f t="shared" si="2"/>
        <v>0</v>
      </c>
      <c r="I68" s="193">
        <f t="shared" si="2"/>
        <v>0</v>
      </c>
    </row>
    <row r="69" spans="1:9" hidden="1" x14ac:dyDescent="0.2">
      <c r="A69" s="19" t="e">
        <f>+#REF!</f>
        <v>#REF!</v>
      </c>
      <c r="B69" s="194" t="e">
        <f>+#REF!-(SUM(B32:INDEX(B32:B43,'parámetros e instrucciones'!$E$3)))</f>
        <v>#REF!</v>
      </c>
      <c r="C69" s="194" t="e">
        <f>+#REF!-(SUM(C32:INDEX(C32:C43,'parámetros e instrucciones'!$E$3)))</f>
        <v>#REF!</v>
      </c>
      <c r="D69" s="194" t="e">
        <f>+#REF!-(SUM(D32:INDEX(D32:D43,'parámetros e instrucciones'!$E$3)))</f>
        <v>#REF!</v>
      </c>
      <c r="E69" s="194" t="e">
        <f>+#REF!-(SUM(E32:INDEX(E32:E43,'parámetros e instrucciones'!$E$3)))</f>
        <v>#REF!</v>
      </c>
      <c r="F69" s="194" t="e">
        <f>+#REF!-(SUM(F32:INDEX(F32:F43,'parámetros e instrucciones'!$E$3)))</f>
        <v>#REF!</v>
      </c>
      <c r="G69" s="194" t="e">
        <f>+#REF!-(SUM(G32:INDEX(G32:G43,'parámetros e instrucciones'!$E$3)))</f>
        <v>#REF!</v>
      </c>
      <c r="H69" s="194" t="e">
        <f>+#REF!-(SUM(H32:INDEX(H32:H43,'parámetros e instrucciones'!$E$3)))</f>
        <v>#REF!</v>
      </c>
      <c r="I69" s="194" t="e">
        <f>+#REF!-(SUM(I32:INDEX(I32:I43,'parámetros e instrucciones'!$E$3)))</f>
        <v>#REF!</v>
      </c>
    </row>
    <row r="70" spans="1:9" ht="13.5" hidden="1" thickBot="1" x14ac:dyDescent="0.25">
      <c r="A70" s="23" t="e">
        <f>+#REF!</f>
        <v>#REF!</v>
      </c>
      <c r="B70" s="195" t="e">
        <f>+#REF!-(SUM(#REF!:INDEX(B44:B52,'parámetros e instrucciones'!$E$3)))</f>
        <v>#REF!</v>
      </c>
      <c r="C70" s="195" t="e">
        <f>+#REF!-(SUM(#REF!:INDEX(C44:C52,'parámetros e instrucciones'!$E$3)))</f>
        <v>#REF!</v>
      </c>
      <c r="D70" s="195" t="e">
        <f>+#REF!-(SUM(#REF!:INDEX(D44:D52,'parámetros e instrucciones'!$E$3)))</f>
        <v>#REF!</v>
      </c>
      <c r="E70" s="195" t="e">
        <f>+#REF!-(SUM(#REF!:INDEX(E44:E52,'parámetros e instrucciones'!$E$3)))</f>
        <v>#REF!</v>
      </c>
      <c r="F70" s="195" t="e">
        <f>+#REF!-(SUM(#REF!:INDEX(F44:F52,'parámetros e instrucciones'!$E$3)))</f>
        <v>#REF!</v>
      </c>
      <c r="G70" s="195" t="e">
        <f>+#REF!-(SUM(#REF!:INDEX(G44:G52,'parámetros e instrucciones'!$E$3)))</f>
        <v>#REF!</v>
      </c>
      <c r="H70" s="195" t="e">
        <f>+#REF!-(SUM(#REF!:INDEX(H44:H52,'parámetros e instrucciones'!$E$3)))</f>
        <v>#REF!</v>
      </c>
      <c r="I70" s="195" t="e">
        <f>+#REF!-(SUM(#REF!:INDEX(I44:I52,'parámetros e instrucciones'!$E$3)))</f>
        <v>#REF!</v>
      </c>
    </row>
    <row r="71" spans="1:9" hidden="1" x14ac:dyDescent="0.2"/>
    <row r="72" spans="1:9" hidden="1" x14ac:dyDescent="0.2"/>
    <row r="73" spans="1:9" hidden="1" x14ac:dyDescent="0.2"/>
    <row r="74" spans="1:9" hidden="1" x14ac:dyDescent="0.2"/>
    <row r="75" spans="1:9" hidden="1" x14ac:dyDescent="0.2"/>
    <row r="76" spans="1:9" hidden="1" x14ac:dyDescent="0.2"/>
    <row r="77" spans="1:9" hidden="1" x14ac:dyDescent="0.2"/>
    <row r="78" spans="1:9" hidden="1" x14ac:dyDescent="0.2"/>
    <row r="79" spans="1:9" hidden="1" x14ac:dyDescent="0.2"/>
  </sheetData>
  <sheetProtection formatCells="0" formatColumns="0" formatRows="0"/>
  <phoneticPr fontId="0" type="noConversion"/>
  <printOptions horizontalCentered="1" verticalCentered="1" gridLinesSet="0"/>
  <pageMargins left="0.11811023622047245" right="0.31496062992125984" top="0.15748031496062992" bottom="0.15748031496062992" header="0" footer="0"/>
  <pageSetup paperSize="9" scale="65" orientation="portrait" horizontalDpi="4294967292" verticalDpi="300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30"/>
  <sheetViews>
    <sheetView showGridLines="0" tabSelected="1" zoomScale="75" workbookViewId="0">
      <selection activeCell="E41" sqref="E41"/>
    </sheetView>
  </sheetViews>
  <sheetFormatPr baseColWidth="10" defaultRowHeight="12.75" x14ac:dyDescent="0.2"/>
  <cols>
    <col min="1" max="1" width="13.42578125" style="7" customWidth="1"/>
    <col min="2" max="4" width="22.7109375" style="7" customWidth="1"/>
    <col min="5" max="5" width="29.140625" style="7" customWidth="1"/>
    <col min="6" max="16384" width="11.42578125" style="7"/>
  </cols>
  <sheetData>
    <row r="1" spans="1:5" x14ac:dyDescent="0.2">
      <c r="A1" s="5" t="s">
        <v>132</v>
      </c>
      <c r="B1" s="6"/>
      <c r="C1" s="6"/>
      <c r="D1" s="6"/>
      <c r="E1" s="6"/>
    </row>
    <row r="2" spans="1:5" x14ac:dyDescent="0.2">
      <c r="A2" s="5" t="s">
        <v>66</v>
      </c>
      <c r="B2" s="6"/>
      <c r="C2" s="6"/>
      <c r="D2" s="6"/>
      <c r="E2" s="6"/>
    </row>
    <row r="3" spans="1:5" s="87" customFormat="1" x14ac:dyDescent="0.2">
      <c r="A3" s="88" t="str">
        <f>+'1 modelos prod.invest.'!A3</f>
        <v>Hornos Eléctricos</v>
      </c>
      <c r="B3" s="86"/>
      <c r="C3" s="86"/>
      <c r="D3" s="86"/>
      <c r="E3" s="86"/>
    </row>
    <row r="4" spans="1:5" s="87" customFormat="1" x14ac:dyDescent="0.2">
      <c r="A4" s="88" t="s">
        <v>105</v>
      </c>
      <c r="B4" s="86"/>
      <c r="C4" s="86"/>
      <c r="D4" s="86"/>
      <c r="E4" s="86"/>
    </row>
    <row r="5" spans="1:5" ht="13.5" thickBot="1" x14ac:dyDescent="0.25">
      <c r="A5" s="40"/>
      <c r="B5" s="40"/>
      <c r="C5" s="40"/>
      <c r="D5" s="40"/>
      <c r="E5" s="40"/>
    </row>
    <row r="6" spans="1:5" ht="13.5" thickBot="1" x14ac:dyDescent="0.25">
      <c r="A6" s="129"/>
      <c r="B6" s="129"/>
      <c r="C6" s="132" t="s">
        <v>67</v>
      </c>
      <c r="D6" s="133"/>
      <c r="E6" s="134"/>
    </row>
    <row r="7" spans="1:5" ht="13.5" thickBot="1" x14ac:dyDescent="0.25">
      <c r="A7" s="128" t="s">
        <v>48</v>
      </c>
      <c r="B7" s="135" t="s">
        <v>93</v>
      </c>
      <c r="C7" s="136" t="s">
        <v>68</v>
      </c>
      <c r="D7" s="137" t="s">
        <v>68</v>
      </c>
      <c r="E7" s="138" t="s">
        <v>68</v>
      </c>
    </row>
    <row r="8" spans="1:5" x14ac:dyDescent="0.2">
      <c r="A8" s="73">
        <v>42369</v>
      </c>
      <c r="B8" s="74"/>
      <c r="C8" s="75"/>
      <c r="D8" s="76"/>
      <c r="E8" s="77"/>
    </row>
    <row r="9" spans="1:5" x14ac:dyDescent="0.2">
      <c r="A9" s="78">
        <v>42735</v>
      </c>
      <c r="B9" s="79"/>
      <c r="C9" s="80"/>
      <c r="D9" s="81"/>
      <c r="E9" s="13"/>
    </row>
    <row r="10" spans="1:5" x14ac:dyDescent="0.2">
      <c r="A10" s="78">
        <v>43100</v>
      </c>
      <c r="B10" s="80"/>
      <c r="C10" s="80"/>
      <c r="D10" s="81"/>
      <c r="E10" s="13"/>
    </row>
    <row r="11" spans="1:5" ht="13.5" thickBot="1" x14ac:dyDescent="0.25">
      <c r="A11" s="222">
        <v>43465</v>
      </c>
      <c r="B11" s="264"/>
      <c r="C11" s="264"/>
      <c r="D11" s="265"/>
      <c r="E11" s="266"/>
    </row>
    <row r="12" spans="1:5" ht="6.75" customHeight="1" thickBot="1" x14ac:dyDescent="0.25">
      <c r="A12" s="277"/>
      <c r="B12" s="278"/>
      <c r="C12" s="278"/>
      <c r="D12" s="278"/>
      <c r="E12" s="278"/>
    </row>
    <row r="13" spans="1:5" x14ac:dyDescent="0.2">
      <c r="A13" s="73">
        <v>43251</v>
      </c>
      <c r="B13" s="279"/>
      <c r="C13" s="279"/>
      <c r="D13" s="280"/>
      <c r="E13" s="281"/>
    </row>
    <row r="14" spans="1:5" ht="13.5" thickBot="1" x14ac:dyDescent="0.25">
      <c r="A14" s="222">
        <v>43616</v>
      </c>
      <c r="B14" s="264"/>
      <c r="C14" s="264"/>
      <c r="D14" s="265"/>
      <c r="E14" s="266"/>
    </row>
    <row r="16" spans="1:5" hidden="1" x14ac:dyDescent="0.2">
      <c r="A16" s="82" t="s">
        <v>69</v>
      </c>
    </row>
    <row r="17" spans="1:6" ht="13.5" hidden="1" thickBot="1" x14ac:dyDescent="0.25"/>
    <row r="18" spans="1:6" ht="13.5" hidden="1" thickBot="1" x14ac:dyDescent="0.25">
      <c r="A18" s="16" t="s">
        <v>48</v>
      </c>
      <c r="B18" s="126" t="str">
        <f>+B7</f>
        <v>CHINA</v>
      </c>
      <c r="C18" s="83"/>
      <c r="D18" s="83"/>
      <c r="E18" s="83"/>
      <c r="F18" s="12"/>
    </row>
    <row r="19" spans="1:6" hidden="1" x14ac:dyDescent="0.2">
      <c r="A19" s="19">
        <f>+'7 reventa'!A66</f>
        <v>2016</v>
      </c>
      <c r="B19" s="20">
        <f>+B9-(B8+'2 impo investigadas'!C57-'7 reventa'!B54)</f>
        <v>0</v>
      </c>
      <c r="C19" s="84"/>
      <c r="D19" s="84"/>
      <c r="E19" s="84"/>
      <c r="F19" s="12"/>
    </row>
    <row r="20" spans="1:6" hidden="1" x14ac:dyDescent="0.2">
      <c r="A20" s="21">
        <f>+'7 reventa'!A67</f>
        <v>2017</v>
      </c>
      <c r="B20" s="22">
        <f>+B10-(B9+'2 impo investigadas'!C58-'7 reventa'!B55)</f>
        <v>0</v>
      </c>
    </row>
    <row r="21" spans="1:6" ht="13.5" hidden="1" thickBot="1" x14ac:dyDescent="0.25">
      <c r="A21" s="23">
        <f>+'7 reventa'!A68</f>
        <v>2018</v>
      </c>
      <c r="B21" s="24">
        <f>+B11-(B10+'2 impo investigadas'!C59-'7 reventa'!B56)</f>
        <v>0</v>
      </c>
    </row>
    <row r="22" spans="1:6" hidden="1" x14ac:dyDescent="0.2">
      <c r="A22" s="124" t="e">
        <f>#REF!</f>
        <v>#REF!</v>
      </c>
      <c r="B22" s="25" t="e">
        <f>+#REF!-(B11+'2 impo investigadas'!#REF!-'7 reventa'!#REF!)</f>
        <v>#REF!</v>
      </c>
    </row>
    <row r="23" spans="1:6" ht="13.5" hidden="1" thickBot="1" x14ac:dyDescent="0.25">
      <c r="A23" s="125" t="e">
        <f>#REF!</f>
        <v>#REF!</v>
      </c>
      <c r="B23" s="26" t="e">
        <f>+#REF!-(#REF!+'2 impo investigadas'!#REF!-'7 reventa'!#REF!)</f>
        <v>#REF!</v>
      </c>
    </row>
    <row r="24" spans="1:6" hidden="1" x14ac:dyDescent="0.2">
      <c r="A24" s="14"/>
      <c r="B24" s="14"/>
    </row>
    <row r="25" spans="1:6" hidden="1" x14ac:dyDescent="0.2">
      <c r="A25" s="14"/>
      <c r="B25" s="14"/>
    </row>
    <row r="26" spans="1:6" hidden="1" x14ac:dyDescent="0.2">
      <c r="A26" s="14"/>
      <c r="B26" s="14"/>
    </row>
    <row r="27" spans="1:6" hidden="1" x14ac:dyDescent="0.2"/>
    <row r="28" spans="1:6" hidden="1" x14ac:dyDescent="0.2"/>
    <row r="29" spans="1:6" hidden="1" x14ac:dyDescent="0.2"/>
    <row r="30" spans="1:6" hidden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/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topLeftCell="A9" zoomScale="75" workbookViewId="0">
      <selection sqref="A1:F60"/>
    </sheetView>
  </sheetViews>
  <sheetFormatPr baseColWidth="10" defaultRowHeight="12.75" x14ac:dyDescent="0.2"/>
  <cols>
    <col min="1" max="1" width="12.28515625" style="251" customWidth="1"/>
    <col min="2" max="2" width="68" style="251" customWidth="1"/>
    <col min="3" max="4" width="9.5703125" style="251" customWidth="1"/>
    <col min="5" max="5" width="10" style="251" customWidth="1"/>
    <col min="6" max="6" width="12" style="251" customWidth="1"/>
    <col min="7" max="16384" width="11.42578125" style="251"/>
  </cols>
  <sheetData>
    <row r="1" spans="1:6" x14ac:dyDescent="0.2">
      <c r="A1" s="5" t="s">
        <v>119</v>
      </c>
      <c r="B1" s="223"/>
      <c r="C1" s="223"/>
      <c r="D1" s="223"/>
      <c r="E1" s="223"/>
    </row>
    <row r="2" spans="1:6" x14ac:dyDescent="0.2">
      <c r="A2" s="85" t="s">
        <v>41</v>
      </c>
      <c r="B2" s="89"/>
      <c r="C2" s="89"/>
      <c r="D2" s="89"/>
      <c r="E2" s="89"/>
    </row>
    <row r="3" spans="1:6" x14ac:dyDescent="0.2">
      <c r="A3" s="88" t="s">
        <v>100</v>
      </c>
      <c r="B3" s="267"/>
      <c r="C3" s="89"/>
      <c r="D3" s="89"/>
      <c r="E3" s="89"/>
    </row>
    <row r="4" spans="1:6" hidden="1" x14ac:dyDescent="0.2">
      <c r="A4" s="5"/>
      <c r="B4" s="223"/>
      <c r="C4" s="223"/>
      <c r="D4" s="223"/>
      <c r="E4" s="223"/>
    </row>
    <row r="5" spans="1:6" hidden="1" x14ac:dyDescent="0.2">
      <c r="A5" s="5"/>
      <c r="B5" s="223"/>
      <c r="C5" s="223"/>
      <c r="D5" s="223"/>
      <c r="E5" s="223"/>
    </row>
    <row r="6" spans="1:6" ht="13.5" thickBot="1" x14ac:dyDescent="0.25">
      <c r="A6" s="223"/>
      <c r="B6" s="5"/>
      <c r="C6" s="223"/>
      <c r="D6" s="223"/>
      <c r="E6" s="223"/>
    </row>
    <row r="7" spans="1:6" ht="35.25" customHeight="1" thickBot="1" x14ac:dyDescent="0.25">
      <c r="A7" s="268" t="s">
        <v>1</v>
      </c>
      <c r="B7" s="268" t="s">
        <v>92</v>
      </c>
      <c r="C7" s="269">
        <v>2016</v>
      </c>
      <c r="D7" s="269">
        <v>2017</v>
      </c>
      <c r="E7" s="269">
        <v>2018</v>
      </c>
      <c r="F7" s="269" t="s">
        <v>122</v>
      </c>
    </row>
    <row r="8" spans="1:6" x14ac:dyDescent="0.2">
      <c r="A8" s="8" t="s">
        <v>42</v>
      </c>
      <c r="B8" s="270" t="s">
        <v>108</v>
      </c>
      <c r="C8" s="287" t="s">
        <v>81</v>
      </c>
      <c r="D8" s="287" t="s">
        <v>81</v>
      </c>
      <c r="E8" s="287" t="s">
        <v>81</v>
      </c>
      <c r="F8" s="287" t="s">
        <v>81</v>
      </c>
    </row>
    <row r="9" spans="1:6" x14ac:dyDescent="0.2">
      <c r="A9" s="9"/>
      <c r="B9" s="271" t="s">
        <v>109</v>
      </c>
      <c r="C9" s="288"/>
      <c r="D9" s="288"/>
      <c r="E9" s="288"/>
      <c r="F9" s="288"/>
    </row>
    <row r="10" spans="1:6" x14ac:dyDescent="0.2">
      <c r="A10" s="9"/>
      <c r="B10" s="271" t="s">
        <v>110</v>
      </c>
      <c r="C10" s="288"/>
      <c r="D10" s="288"/>
      <c r="E10" s="288"/>
      <c r="F10" s="288"/>
    </row>
    <row r="11" spans="1:6" x14ac:dyDescent="0.2">
      <c r="A11" s="9"/>
      <c r="B11" s="271" t="s">
        <v>111</v>
      </c>
      <c r="C11" s="288"/>
      <c r="D11" s="288"/>
      <c r="E11" s="288"/>
      <c r="F11" s="288"/>
    </row>
    <row r="12" spans="1:6" x14ac:dyDescent="0.2">
      <c r="A12" s="9"/>
      <c r="B12" s="271" t="s">
        <v>112</v>
      </c>
      <c r="C12" s="288"/>
      <c r="D12" s="288"/>
      <c r="E12" s="288"/>
      <c r="F12" s="288"/>
    </row>
    <row r="13" spans="1:6" x14ac:dyDescent="0.2">
      <c r="A13" s="9"/>
      <c r="B13" s="271" t="s">
        <v>113</v>
      </c>
      <c r="C13" s="288"/>
      <c r="D13" s="288"/>
      <c r="E13" s="288"/>
      <c r="F13" s="288"/>
    </row>
    <row r="14" spans="1:6" x14ac:dyDescent="0.2">
      <c r="A14" s="9"/>
      <c r="B14" s="271" t="s">
        <v>114</v>
      </c>
      <c r="C14" s="288"/>
      <c r="D14" s="288"/>
      <c r="E14" s="288"/>
      <c r="F14" s="288"/>
    </row>
    <row r="15" spans="1:6" x14ac:dyDescent="0.2">
      <c r="A15" s="9"/>
      <c r="B15" s="271" t="s">
        <v>115</v>
      </c>
      <c r="C15" s="288"/>
      <c r="D15" s="288"/>
      <c r="E15" s="288"/>
      <c r="F15" s="288"/>
    </row>
    <row r="16" spans="1:6" x14ac:dyDescent="0.2">
      <c r="A16" s="9"/>
      <c r="B16" s="271" t="s">
        <v>116</v>
      </c>
      <c r="C16" s="288"/>
      <c r="D16" s="288"/>
      <c r="E16" s="288"/>
      <c r="F16" s="288"/>
    </row>
    <row r="17" spans="1:6" ht="13.5" thickBot="1" x14ac:dyDescent="0.25">
      <c r="A17" s="9"/>
      <c r="B17" s="271" t="s">
        <v>117</v>
      </c>
      <c r="C17" s="288"/>
      <c r="D17" s="288"/>
      <c r="E17" s="288"/>
      <c r="F17" s="288"/>
    </row>
    <row r="18" spans="1:6" x14ac:dyDescent="0.2">
      <c r="A18" s="8" t="s">
        <v>43</v>
      </c>
      <c r="B18" s="270" t="s">
        <v>108</v>
      </c>
      <c r="C18" s="287" t="s">
        <v>81</v>
      </c>
      <c r="D18" s="287" t="s">
        <v>81</v>
      </c>
      <c r="E18" s="287" t="s">
        <v>81</v>
      </c>
      <c r="F18" s="287" t="s">
        <v>81</v>
      </c>
    </row>
    <row r="19" spans="1:6" x14ac:dyDescent="0.2">
      <c r="A19" s="9"/>
      <c r="B19" s="271" t="s">
        <v>109</v>
      </c>
      <c r="C19" s="288"/>
      <c r="D19" s="288"/>
      <c r="E19" s="288"/>
      <c r="F19" s="288"/>
    </row>
    <row r="20" spans="1:6" x14ac:dyDescent="0.2">
      <c r="A20" s="9"/>
      <c r="B20" s="271" t="s">
        <v>110</v>
      </c>
      <c r="C20" s="288"/>
      <c r="D20" s="288"/>
      <c r="E20" s="288"/>
      <c r="F20" s="288"/>
    </row>
    <row r="21" spans="1:6" x14ac:dyDescent="0.2">
      <c r="A21" s="9"/>
      <c r="B21" s="271" t="s">
        <v>111</v>
      </c>
      <c r="C21" s="288"/>
      <c r="D21" s="288"/>
      <c r="E21" s="288"/>
      <c r="F21" s="288"/>
    </row>
    <row r="22" spans="1:6" x14ac:dyDescent="0.2">
      <c r="A22" s="9"/>
      <c r="B22" s="271" t="s">
        <v>112</v>
      </c>
      <c r="C22" s="288"/>
      <c r="D22" s="288"/>
      <c r="E22" s="288"/>
      <c r="F22" s="288"/>
    </row>
    <row r="23" spans="1:6" x14ac:dyDescent="0.2">
      <c r="A23" s="9"/>
      <c r="B23" s="271" t="s">
        <v>113</v>
      </c>
      <c r="C23" s="288"/>
      <c r="D23" s="288"/>
      <c r="E23" s="288"/>
      <c r="F23" s="288"/>
    </row>
    <row r="24" spans="1:6" x14ac:dyDescent="0.2">
      <c r="A24" s="9"/>
      <c r="B24" s="271" t="s">
        <v>114</v>
      </c>
      <c r="C24" s="288"/>
      <c r="D24" s="288"/>
      <c r="E24" s="288"/>
      <c r="F24" s="288"/>
    </row>
    <row r="25" spans="1:6" x14ac:dyDescent="0.2">
      <c r="A25" s="9"/>
      <c r="B25" s="271" t="s">
        <v>115</v>
      </c>
      <c r="C25" s="288"/>
      <c r="D25" s="288"/>
      <c r="E25" s="288"/>
      <c r="F25" s="288"/>
    </row>
    <row r="26" spans="1:6" x14ac:dyDescent="0.2">
      <c r="A26" s="9"/>
      <c r="B26" s="271" t="s">
        <v>116</v>
      </c>
      <c r="C26" s="288"/>
      <c r="D26" s="288"/>
      <c r="E26" s="288"/>
      <c r="F26" s="288"/>
    </row>
    <row r="27" spans="1:6" ht="13.5" thickBot="1" x14ac:dyDescent="0.25">
      <c r="A27" s="10"/>
      <c r="B27" s="271" t="s">
        <v>117</v>
      </c>
      <c r="C27" s="289"/>
      <c r="D27" s="289"/>
      <c r="E27" s="289"/>
      <c r="F27" s="289"/>
    </row>
    <row r="28" spans="1:6" x14ac:dyDescent="0.2">
      <c r="A28" s="8" t="s">
        <v>44</v>
      </c>
      <c r="B28" s="270" t="s">
        <v>108</v>
      </c>
      <c r="C28" s="287" t="s">
        <v>81</v>
      </c>
      <c r="D28" s="287" t="s">
        <v>81</v>
      </c>
      <c r="E28" s="287" t="s">
        <v>81</v>
      </c>
      <c r="F28" s="287" t="s">
        <v>81</v>
      </c>
    </row>
    <row r="29" spans="1:6" x14ac:dyDescent="0.2">
      <c r="A29" s="9"/>
      <c r="B29" s="271" t="s">
        <v>109</v>
      </c>
      <c r="C29" s="288"/>
      <c r="D29" s="288"/>
      <c r="E29" s="288"/>
      <c r="F29" s="288"/>
    </row>
    <row r="30" spans="1:6" x14ac:dyDescent="0.2">
      <c r="A30" s="9"/>
      <c r="B30" s="271" t="s">
        <v>110</v>
      </c>
      <c r="C30" s="288"/>
      <c r="D30" s="288"/>
      <c r="E30" s="288"/>
      <c r="F30" s="288"/>
    </row>
    <row r="31" spans="1:6" x14ac:dyDescent="0.2">
      <c r="A31" s="9"/>
      <c r="B31" s="271" t="s">
        <v>111</v>
      </c>
      <c r="C31" s="288"/>
      <c r="D31" s="288"/>
      <c r="E31" s="288"/>
      <c r="F31" s="288"/>
    </row>
    <row r="32" spans="1:6" x14ac:dyDescent="0.2">
      <c r="A32" s="9"/>
      <c r="B32" s="271" t="s">
        <v>112</v>
      </c>
      <c r="C32" s="288"/>
      <c r="D32" s="288"/>
      <c r="E32" s="288"/>
      <c r="F32" s="288"/>
    </row>
    <row r="33" spans="1:6" x14ac:dyDescent="0.2">
      <c r="A33" s="9"/>
      <c r="B33" s="271" t="s">
        <v>113</v>
      </c>
      <c r="C33" s="288"/>
      <c r="D33" s="288"/>
      <c r="E33" s="288"/>
      <c r="F33" s="288"/>
    </row>
    <row r="34" spans="1:6" x14ac:dyDescent="0.2">
      <c r="A34" s="9"/>
      <c r="B34" s="271" t="s">
        <v>114</v>
      </c>
      <c r="C34" s="288"/>
      <c r="D34" s="288"/>
      <c r="E34" s="288"/>
      <c r="F34" s="288"/>
    </row>
    <row r="35" spans="1:6" x14ac:dyDescent="0.2">
      <c r="A35" s="9"/>
      <c r="B35" s="271" t="s">
        <v>115</v>
      </c>
      <c r="C35" s="288"/>
      <c r="D35" s="288"/>
      <c r="E35" s="288"/>
      <c r="F35" s="288"/>
    </row>
    <row r="36" spans="1:6" x14ac:dyDescent="0.2">
      <c r="A36" s="9"/>
      <c r="B36" s="271" t="s">
        <v>116</v>
      </c>
      <c r="C36" s="288"/>
      <c r="D36" s="288"/>
      <c r="E36" s="288"/>
      <c r="F36" s="288"/>
    </row>
    <row r="37" spans="1:6" ht="13.5" thickBot="1" x14ac:dyDescent="0.25">
      <c r="A37" s="10"/>
      <c r="B37" s="271" t="s">
        <v>117</v>
      </c>
      <c r="C37" s="289"/>
      <c r="D37" s="289"/>
      <c r="E37" s="289"/>
      <c r="F37" s="289"/>
    </row>
    <row r="38" spans="1:6" x14ac:dyDescent="0.2">
      <c r="A38" s="8" t="s">
        <v>118</v>
      </c>
      <c r="B38" s="270" t="s">
        <v>108</v>
      </c>
      <c r="C38" s="287" t="s">
        <v>81</v>
      </c>
      <c r="D38" s="287" t="s">
        <v>81</v>
      </c>
      <c r="E38" s="287" t="s">
        <v>81</v>
      </c>
      <c r="F38" s="287" t="s">
        <v>81</v>
      </c>
    </row>
    <row r="39" spans="1:6" x14ac:dyDescent="0.2">
      <c r="A39" s="9"/>
      <c r="B39" s="271" t="s">
        <v>109</v>
      </c>
      <c r="C39" s="288"/>
      <c r="D39" s="288"/>
      <c r="E39" s="288"/>
      <c r="F39" s="288"/>
    </row>
    <row r="40" spans="1:6" x14ac:dyDescent="0.2">
      <c r="A40" s="9"/>
      <c r="B40" s="271" t="s">
        <v>110</v>
      </c>
      <c r="C40" s="288"/>
      <c r="D40" s="288"/>
      <c r="E40" s="288"/>
      <c r="F40" s="288"/>
    </row>
    <row r="41" spans="1:6" x14ac:dyDescent="0.2">
      <c r="A41" s="9"/>
      <c r="B41" s="271" t="s">
        <v>111</v>
      </c>
      <c r="C41" s="288"/>
      <c r="D41" s="288"/>
      <c r="E41" s="288"/>
      <c r="F41" s="288"/>
    </row>
    <row r="42" spans="1:6" x14ac:dyDescent="0.2">
      <c r="A42" s="9"/>
      <c r="B42" s="271" t="s">
        <v>112</v>
      </c>
      <c r="C42" s="288"/>
      <c r="D42" s="288"/>
      <c r="E42" s="288"/>
      <c r="F42" s="288"/>
    </row>
    <row r="43" spans="1:6" x14ac:dyDescent="0.2">
      <c r="A43" s="9"/>
      <c r="B43" s="271" t="s">
        <v>113</v>
      </c>
      <c r="C43" s="288"/>
      <c r="D43" s="288"/>
      <c r="E43" s="288"/>
      <c r="F43" s="288"/>
    </row>
    <row r="44" spans="1:6" x14ac:dyDescent="0.2">
      <c r="A44" s="9"/>
      <c r="B44" s="271" t="s">
        <v>114</v>
      </c>
      <c r="C44" s="288"/>
      <c r="D44" s="288"/>
      <c r="E44" s="288"/>
      <c r="F44" s="288"/>
    </row>
    <row r="45" spans="1:6" x14ac:dyDescent="0.2">
      <c r="A45" s="9"/>
      <c r="B45" s="271" t="s">
        <v>115</v>
      </c>
      <c r="C45" s="288"/>
      <c r="D45" s="288"/>
      <c r="E45" s="288"/>
      <c r="F45" s="288"/>
    </row>
    <row r="46" spans="1:6" x14ac:dyDescent="0.2">
      <c r="A46" s="9"/>
      <c r="B46" s="271" t="s">
        <v>116</v>
      </c>
      <c r="C46" s="288"/>
      <c r="D46" s="288"/>
      <c r="E46" s="288"/>
      <c r="F46" s="288"/>
    </row>
    <row r="47" spans="1:6" ht="13.5" thickBot="1" x14ac:dyDescent="0.25">
      <c r="A47" s="10"/>
      <c r="B47" s="271" t="s">
        <v>117</v>
      </c>
      <c r="C47" s="289"/>
      <c r="D47" s="289"/>
      <c r="E47" s="289"/>
      <c r="F47" s="289"/>
    </row>
    <row r="48" spans="1:6" x14ac:dyDescent="0.2">
      <c r="A48" s="8" t="s">
        <v>79</v>
      </c>
      <c r="B48" s="270" t="s">
        <v>108</v>
      </c>
      <c r="C48" s="287" t="s">
        <v>81</v>
      </c>
      <c r="D48" s="287" t="s">
        <v>81</v>
      </c>
      <c r="E48" s="287" t="s">
        <v>81</v>
      </c>
      <c r="F48" s="287" t="s">
        <v>81</v>
      </c>
    </row>
    <row r="49" spans="1:6" x14ac:dyDescent="0.2">
      <c r="A49" s="9"/>
      <c r="B49" s="271" t="s">
        <v>109</v>
      </c>
      <c r="C49" s="288"/>
      <c r="D49" s="288"/>
      <c r="E49" s="288"/>
      <c r="F49" s="288"/>
    </row>
    <row r="50" spans="1:6" x14ac:dyDescent="0.2">
      <c r="A50" s="9"/>
      <c r="B50" s="271" t="s">
        <v>110</v>
      </c>
      <c r="C50" s="288"/>
      <c r="D50" s="288"/>
      <c r="E50" s="288"/>
      <c r="F50" s="288"/>
    </row>
    <row r="51" spans="1:6" x14ac:dyDescent="0.2">
      <c r="A51" s="9"/>
      <c r="B51" s="271" t="s">
        <v>111</v>
      </c>
      <c r="C51" s="288"/>
      <c r="D51" s="288"/>
      <c r="E51" s="288"/>
      <c r="F51" s="288"/>
    </row>
    <row r="52" spans="1:6" x14ac:dyDescent="0.2">
      <c r="A52" s="9"/>
      <c r="B52" s="271" t="s">
        <v>112</v>
      </c>
      <c r="C52" s="288"/>
      <c r="D52" s="288"/>
      <c r="E52" s="288"/>
      <c r="F52" s="288"/>
    </row>
    <row r="53" spans="1:6" x14ac:dyDescent="0.2">
      <c r="A53" s="9"/>
      <c r="B53" s="271" t="s">
        <v>113</v>
      </c>
      <c r="C53" s="288"/>
      <c r="D53" s="288"/>
      <c r="E53" s="288"/>
      <c r="F53" s="288"/>
    </row>
    <row r="54" spans="1:6" x14ac:dyDescent="0.2">
      <c r="A54" s="9"/>
      <c r="B54" s="271" t="s">
        <v>114</v>
      </c>
      <c r="C54" s="288"/>
      <c r="D54" s="288"/>
      <c r="E54" s="288"/>
      <c r="F54" s="288"/>
    </row>
    <row r="55" spans="1:6" x14ac:dyDescent="0.2">
      <c r="A55" s="9"/>
      <c r="B55" s="271" t="s">
        <v>115</v>
      </c>
      <c r="C55" s="288"/>
      <c r="D55" s="288"/>
      <c r="E55" s="288"/>
      <c r="F55" s="288"/>
    </row>
    <row r="56" spans="1:6" x14ac:dyDescent="0.2">
      <c r="A56" s="9"/>
      <c r="B56" s="271" t="s">
        <v>116</v>
      </c>
      <c r="C56" s="288"/>
      <c r="D56" s="288"/>
      <c r="E56" s="288"/>
      <c r="F56" s="288"/>
    </row>
    <row r="57" spans="1:6" ht="13.5" thickBot="1" x14ac:dyDescent="0.25">
      <c r="A57" s="11"/>
      <c r="B57" s="271" t="s">
        <v>117</v>
      </c>
      <c r="C57" s="289"/>
      <c r="D57" s="289"/>
      <c r="E57" s="289"/>
      <c r="F57" s="289"/>
    </row>
    <row r="58" spans="1:6" ht="13.5" thickBot="1" x14ac:dyDescent="0.25">
      <c r="B58" s="272" t="s">
        <v>45</v>
      </c>
      <c r="C58" s="273">
        <v>1</v>
      </c>
      <c r="D58" s="273">
        <v>1</v>
      </c>
      <c r="E58" s="273">
        <v>1</v>
      </c>
      <c r="F58" s="273">
        <v>1</v>
      </c>
    </row>
    <row r="60" spans="1:6" x14ac:dyDescent="0.2">
      <c r="A60" s="251" t="s">
        <v>77</v>
      </c>
    </row>
  </sheetData>
  <mergeCells count="20">
    <mergeCell ref="E38:E47"/>
    <mergeCell ref="C48:C57"/>
    <mergeCell ref="D48:D57"/>
    <mergeCell ref="E48:E57"/>
    <mergeCell ref="F28:F37"/>
    <mergeCell ref="F38:F47"/>
    <mergeCell ref="F48:F57"/>
    <mergeCell ref="C28:C37"/>
    <mergeCell ref="D28:D37"/>
    <mergeCell ref="E28:E37"/>
    <mergeCell ref="C38:C47"/>
    <mergeCell ref="D38:D47"/>
    <mergeCell ref="C8:C17"/>
    <mergeCell ref="D8:D17"/>
    <mergeCell ref="E8:E17"/>
    <mergeCell ref="F8:F17"/>
    <mergeCell ref="F18:F27"/>
    <mergeCell ref="C18:C27"/>
    <mergeCell ref="D18:D27"/>
    <mergeCell ref="E18:E27"/>
  </mergeCells>
  <phoneticPr fontId="0" type="noConversion"/>
  <printOptions horizontalCentered="1" verticalCentered="1" gridLinesSet="0"/>
  <pageMargins left="0" right="0" top="0" bottom="0" header="0.11811023622047245" footer="0"/>
  <pageSetup paperSize="9" scale="80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zoomScale="75" workbookViewId="0">
      <selection sqref="A1:F63"/>
    </sheetView>
  </sheetViews>
  <sheetFormatPr baseColWidth="10" defaultRowHeight="12.75" x14ac:dyDescent="0.2"/>
  <cols>
    <col min="1" max="1" width="20.85546875" style="12" customWidth="1"/>
    <col min="2" max="2" width="37" style="12" customWidth="1"/>
    <col min="3" max="3" width="16.140625" style="12" customWidth="1"/>
    <col min="4" max="5" width="11.42578125" style="12"/>
    <col min="6" max="6" width="14.140625" style="12" customWidth="1"/>
    <col min="7" max="9" width="2.85546875" style="12" customWidth="1"/>
    <col min="10" max="16384" width="11.42578125" style="12"/>
  </cols>
  <sheetData>
    <row r="1" spans="1:8" x14ac:dyDescent="0.2">
      <c r="A1" s="290" t="s">
        <v>120</v>
      </c>
      <c r="B1" s="290"/>
      <c r="C1" s="290"/>
      <c r="D1" s="290"/>
      <c r="E1" s="290"/>
      <c r="F1" s="290"/>
      <c r="G1" s="139"/>
      <c r="H1" s="139"/>
    </row>
    <row r="2" spans="1:8" x14ac:dyDescent="0.2">
      <c r="A2" s="140" t="s">
        <v>2</v>
      </c>
      <c r="B2" s="141"/>
      <c r="C2" s="141"/>
      <c r="D2" s="141"/>
      <c r="E2" s="141"/>
      <c r="F2" s="141"/>
    </row>
    <row r="3" spans="1:8" s="144" customFormat="1" x14ac:dyDescent="0.2">
      <c r="A3" s="142" t="str">
        <f>+'1 modelos prod.invest.'!A3</f>
        <v>Hornos Eléctricos</v>
      </c>
      <c r="B3" s="143"/>
      <c r="C3" s="143"/>
      <c r="D3" s="143"/>
      <c r="E3" s="143"/>
      <c r="F3" s="143"/>
    </row>
    <row r="4" spans="1:8" x14ac:dyDescent="0.2">
      <c r="A4" s="140" t="s">
        <v>106</v>
      </c>
      <c r="B4" s="141"/>
      <c r="C4" s="141"/>
      <c r="D4" s="141"/>
      <c r="E4" s="141"/>
      <c r="F4" s="141"/>
    </row>
    <row r="5" spans="1:8" x14ac:dyDescent="0.2">
      <c r="A5" s="145" t="s">
        <v>93</v>
      </c>
      <c r="B5" s="141"/>
      <c r="C5" s="141"/>
      <c r="D5" s="141"/>
      <c r="E5" s="141"/>
      <c r="F5" s="141"/>
    </row>
    <row r="6" spans="1:8" x14ac:dyDescent="0.2">
      <c r="A6" s="146"/>
      <c r="B6" s="141"/>
      <c r="C6" s="141"/>
      <c r="D6" s="141"/>
      <c r="E6" s="141"/>
      <c r="F6" s="141"/>
    </row>
    <row r="7" spans="1:8" x14ac:dyDescent="0.2">
      <c r="A7" s="145"/>
      <c r="B7" s="141"/>
      <c r="C7" s="141"/>
      <c r="D7" s="141"/>
      <c r="E7" s="141"/>
      <c r="F7" s="141"/>
    </row>
    <row r="8" spans="1:8" ht="13.5" thickBot="1" x14ac:dyDescent="0.25">
      <c r="A8" s="145"/>
      <c r="B8" s="141"/>
      <c r="C8" s="141"/>
      <c r="D8" s="141"/>
      <c r="E8" s="141"/>
      <c r="F8" s="141"/>
    </row>
    <row r="9" spans="1:8" ht="12.75" customHeight="1" x14ac:dyDescent="0.2">
      <c r="A9" s="147" t="s">
        <v>47</v>
      </c>
      <c r="B9" s="282" t="s">
        <v>3</v>
      </c>
      <c r="C9" s="291" t="s">
        <v>104</v>
      </c>
      <c r="D9" s="147" t="s">
        <v>33</v>
      </c>
      <c r="E9" s="147" t="s">
        <v>34</v>
      </c>
      <c r="F9" s="148"/>
    </row>
    <row r="10" spans="1:8" ht="13.5" thickBot="1" x14ac:dyDescent="0.25">
      <c r="A10" s="149" t="s">
        <v>48</v>
      </c>
      <c r="B10" s="283" t="s">
        <v>5</v>
      </c>
      <c r="C10" s="292"/>
      <c r="D10" s="150" t="s">
        <v>4</v>
      </c>
      <c r="E10" s="150" t="s">
        <v>4</v>
      </c>
      <c r="F10" s="148"/>
    </row>
    <row r="11" spans="1:8" x14ac:dyDescent="0.2">
      <c r="A11" s="151">
        <v>42370</v>
      </c>
      <c r="B11" s="152"/>
      <c r="C11" s="153"/>
      <c r="D11" s="154"/>
      <c r="E11" s="153"/>
      <c r="F11" s="148"/>
    </row>
    <row r="12" spans="1:8" x14ac:dyDescent="0.2">
      <c r="A12" s="155">
        <v>42401</v>
      </c>
      <c r="B12" s="156"/>
      <c r="C12" s="157"/>
      <c r="D12" s="158"/>
      <c r="E12" s="157"/>
      <c r="F12" s="148"/>
    </row>
    <row r="13" spans="1:8" x14ac:dyDescent="0.2">
      <c r="A13" s="155">
        <v>42430</v>
      </c>
      <c r="B13" s="156"/>
      <c r="C13" s="157"/>
      <c r="D13" s="158"/>
      <c r="E13" s="157"/>
      <c r="F13" s="148"/>
    </row>
    <row r="14" spans="1:8" x14ac:dyDescent="0.2">
      <c r="A14" s="155">
        <v>42461</v>
      </c>
      <c r="B14" s="156"/>
      <c r="C14" s="157"/>
      <c r="D14" s="158"/>
      <c r="E14" s="157"/>
      <c r="F14" s="148"/>
    </row>
    <row r="15" spans="1:8" x14ac:dyDescent="0.2">
      <c r="A15" s="155">
        <v>42491</v>
      </c>
      <c r="B15" s="159"/>
      <c r="C15" s="157"/>
      <c r="D15" s="158"/>
      <c r="E15" s="157"/>
      <c r="F15" s="148"/>
    </row>
    <row r="16" spans="1:8" x14ac:dyDescent="0.2">
      <c r="A16" s="155">
        <v>42522</v>
      </c>
      <c r="B16" s="156"/>
      <c r="C16" s="157"/>
      <c r="D16" s="158"/>
      <c r="E16" s="157"/>
      <c r="F16" s="148"/>
    </row>
    <row r="17" spans="1:6" x14ac:dyDescent="0.2">
      <c r="A17" s="155">
        <v>42552</v>
      </c>
      <c r="B17" s="159"/>
      <c r="C17" s="157"/>
      <c r="D17" s="158"/>
      <c r="E17" s="157"/>
      <c r="F17" s="148"/>
    </row>
    <row r="18" spans="1:6" x14ac:dyDescent="0.2">
      <c r="A18" s="155">
        <v>42583</v>
      </c>
      <c r="B18" s="159"/>
      <c r="C18" s="157"/>
      <c r="D18" s="158"/>
      <c r="E18" s="157"/>
      <c r="F18" s="148"/>
    </row>
    <row r="19" spans="1:6" x14ac:dyDescent="0.2">
      <c r="A19" s="155">
        <v>42614</v>
      </c>
      <c r="B19" s="159"/>
      <c r="C19" s="157"/>
      <c r="D19" s="158"/>
      <c r="E19" s="157"/>
      <c r="F19" s="148"/>
    </row>
    <row r="20" spans="1:6" x14ac:dyDescent="0.2">
      <c r="A20" s="155">
        <v>42644</v>
      </c>
      <c r="B20" s="159"/>
      <c r="C20" s="157"/>
      <c r="D20" s="158"/>
      <c r="E20" s="157"/>
      <c r="F20" s="148"/>
    </row>
    <row r="21" spans="1:6" x14ac:dyDescent="0.2">
      <c r="A21" s="155">
        <v>42675</v>
      </c>
      <c r="B21" s="159"/>
      <c r="C21" s="157"/>
      <c r="D21" s="158"/>
      <c r="E21" s="157"/>
      <c r="F21" s="148"/>
    </row>
    <row r="22" spans="1:6" ht="13.5" thickBot="1" x14ac:dyDescent="0.25">
      <c r="A22" s="160">
        <v>42705</v>
      </c>
      <c r="B22" s="161"/>
      <c r="C22" s="162"/>
      <c r="D22" s="163"/>
      <c r="E22" s="162"/>
      <c r="F22" s="148"/>
    </row>
    <row r="23" spans="1:6" x14ac:dyDescent="0.2">
      <c r="A23" s="151">
        <v>42736</v>
      </c>
      <c r="B23" s="164"/>
      <c r="C23" s="153"/>
      <c r="D23" s="158"/>
      <c r="E23" s="153"/>
      <c r="F23" s="148"/>
    </row>
    <row r="24" spans="1:6" x14ac:dyDescent="0.2">
      <c r="A24" s="155">
        <v>42767</v>
      </c>
      <c r="B24" s="159"/>
      <c r="C24" s="157"/>
      <c r="D24" s="165"/>
      <c r="E24" s="157"/>
      <c r="F24" s="148"/>
    </row>
    <row r="25" spans="1:6" x14ac:dyDescent="0.2">
      <c r="A25" s="155">
        <v>42795</v>
      </c>
      <c r="B25" s="159"/>
      <c r="C25" s="157"/>
      <c r="D25" s="158"/>
      <c r="E25" s="157"/>
      <c r="F25" s="148"/>
    </row>
    <row r="26" spans="1:6" x14ac:dyDescent="0.2">
      <c r="A26" s="155">
        <v>42826</v>
      </c>
      <c r="B26" s="159"/>
      <c r="C26" s="157"/>
      <c r="D26" s="158"/>
      <c r="E26" s="157"/>
      <c r="F26" s="148"/>
    </row>
    <row r="27" spans="1:6" x14ac:dyDescent="0.2">
      <c r="A27" s="155">
        <v>42856</v>
      </c>
      <c r="B27" s="159"/>
      <c r="C27" s="157"/>
      <c r="D27" s="158"/>
      <c r="E27" s="157"/>
      <c r="F27" s="148"/>
    </row>
    <row r="28" spans="1:6" x14ac:dyDescent="0.2">
      <c r="A28" s="155">
        <v>42887</v>
      </c>
      <c r="B28" s="159"/>
      <c r="C28" s="157"/>
      <c r="D28" s="158"/>
      <c r="E28" s="157"/>
      <c r="F28" s="148"/>
    </row>
    <row r="29" spans="1:6" x14ac:dyDescent="0.2">
      <c r="A29" s="155">
        <v>42917</v>
      </c>
      <c r="B29" s="159"/>
      <c r="C29" s="157"/>
      <c r="D29" s="158"/>
      <c r="E29" s="157"/>
      <c r="F29" s="148"/>
    </row>
    <row r="30" spans="1:6" x14ac:dyDescent="0.2">
      <c r="A30" s="155">
        <v>42948</v>
      </c>
      <c r="B30" s="159"/>
      <c r="C30" s="157"/>
      <c r="D30" s="158"/>
      <c r="E30" s="157"/>
      <c r="F30" s="148"/>
    </row>
    <row r="31" spans="1:6" x14ac:dyDescent="0.2">
      <c r="A31" s="155">
        <v>42979</v>
      </c>
      <c r="B31" s="159"/>
      <c r="C31" s="157"/>
      <c r="D31" s="158"/>
      <c r="E31" s="157"/>
      <c r="F31" s="148"/>
    </row>
    <row r="32" spans="1:6" x14ac:dyDescent="0.2">
      <c r="A32" s="155">
        <v>43009</v>
      </c>
      <c r="B32" s="159"/>
      <c r="C32" s="157"/>
      <c r="D32" s="158"/>
      <c r="E32" s="157"/>
      <c r="F32" s="148"/>
    </row>
    <row r="33" spans="1:6" x14ac:dyDescent="0.2">
      <c r="A33" s="155">
        <v>43040</v>
      </c>
      <c r="B33" s="159"/>
      <c r="C33" s="157"/>
      <c r="D33" s="158"/>
      <c r="E33" s="157"/>
      <c r="F33" s="148"/>
    </row>
    <row r="34" spans="1:6" ht="13.5" thickBot="1" x14ac:dyDescent="0.25">
      <c r="A34" s="160">
        <v>43070</v>
      </c>
      <c r="B34" s="161"/>
      <c r="C34" s="162"/>
      <c r="D34" s="166"/>
      <c r="E34" s="162"/>
      <c r="F34" s="148"/>
    </row>
    <row r="35" spans="1:6" x14ac:dyDescent="0.2">
      <c r="A35" s="151">
        <v>43101</v>
      </c>
      <c r="B35" s="164"/>
      <c r="C35" s="167"/>
      <c r="D35" s="168"/>
      <c r="E35" s="153"/>
      <c r="F35" s="148"/>
    </row>
    <row r="36" spans="1:6" x14ac:dyDescent="0.2">
      <c r="A36" s="155">
        <v>43132</v>
      </c>
      <c r="B36" s="159"/>
      <c r="C36" s="169"/>
      <c r="D36" s="170"/>
      <c r="E36" s="157"/>
      <c r="F36" s="148"/>
    </row>
    <row r="37" spans="1:6" x14ac:dyDescent="0.2">
      <c r="A37" s="155">
        <v>43160</v>
      </c>
      <c r="B37" s="159"/>
      <c r="C37" s="169"/>
      <c r="D37" s="170"/>
      <c r="E37" s="157"/>
      <c r="F37" s="148"/>
    </row>
    <row r="38" spans="1:6" x14ac:dyDescent="0.2">
      <c r="A38" s="155">
        <v>43191</v>
      </c>
      <c r="B38" s="159"/>
      <c r="C38" s="169"/>
      <c r="D38" s="170"/>
      <c r="E38" s="157"/>
      <c r="F38" s="148"/>
    </row>
    <row r="39" spans="1:6" x14ac:dyDescent="0.2">
      <c r="A39" s="155">
        <v>43221</v>
      </c>
      <c r="B39" s="159"/>
      <c r="C39" s="169"/>
      <c r="D39" s="170"/>
      <c r="E39" s="157"/>
      <c r="F39" s="148"/>
    </row>
    <row r="40" spans="1:6" x14ac:dyDescent="0.2">
      <c r="A40" s="155">
        <v>43252</v>
      </c>
      <c r="B40" s="159"/>
      <c r="C40" s="169"/>
      <c r="D40" s="170"/>
      <c r="E40" s="157"/>
      <c r="F40" s="148"/>
    </row>
    <row r="41" spans="1:6" x14ac:dyDescent="0.2">
      <c r="A41" s="155">
        <v>43282</v>
      </c>
      <c r="B41" s="159"/>
      <c r="C41" s="169"/>
      <c r="D41" s="170"/>
      <c r="E41" s="157"/>
      <c r="F41" s="148"/>
    </row>
    <row r="42" spans="1:6" x14ac:dyDescent="0.2">
      <c r="A42" s="155">
        <v>43313</v>
      </c>
      <c r="B42" s="159"/>
      <c r="C42" s="169"/>
      <c r="D42" s="170"/>
      <c r="E42" s="157"/>
      <c r="F42" s="148"/>
    </row>
    <row r="43" spans="1:6" x14ac:dyDescent="0.2">
      <c r="A43" s="155">
        <v>43344</v>
      </c>
      <c r="B43" s="159"/>
      <c r="C43" s="169"/>
      <c r="D43" s="170"/>
      <c r="E43" s="157"/>
      <c r="F43" s="148"/>
    </row>
    <row r="44" spans="1:6" x14ac:dyDescent="0.2">
      <c r="A44" s="155">
        <v>43374</v>
      </c>
      <c r="B44" s="159"/>
      <c r="C44" s="169"/>
      <c r="D44" s="170"/>
      <c r="E44" s="157"/>
      <c r="F44" s="148"/>
    </row>
    <row r="45" spans="1:6" x14ac:dyDescent="0.2">
      <c r="A45" s="155">
        <v>43405</v>
      </c>
      <c r="B45" s="159"/>
      <c r="C45" s="169"/>
      <c r="D45" s="170"/>
      <c r="E45" s="157"/>
      <c r="F45" s="148"/>
    </row>
    <row r="46" spans="1:6" ht="13.5" thickBot="1" x14ac:dyDescent="0.25">
      <c r="A46" s="160">
        <v>43435</v>
      </c>
      <c r="B46" s="161"/>
      <c r="C46" s="171"/>
      <c r="D46" s="172"/>
      <c r="E46" s="162"/>
      <c r="F46" s="148"/>
    </row>
    <row r="47" spans="1:6" x14ac:dyDescent="0.2">
      <c r="A47" s="173">
        <v>43466</v>
      </c>
      <c r="B47" s="159"/>
      <c r="C47" s="157"/>
      <c r="D47" s="170"/>
      <c r="E47" s="157"/>
      <c r="F47" s="148"/>
    </row>
    <row r="48" spans="1:6" x14ac:dyDescent="0.2">
      <c r="A48" s="173">
        <v>43497</v>
      </c>
      <c r="B48" s="159"/>
      <c r="C48" s="157"/>
      <c r="D48" s="170"/>
      <c r="E48" s="157"/>
      <c r="F48" s="148"/>
    </row>
    <row r="49" spans="1:6" x14ac:dyDescent="0.2">
      <c r="A49" s="173">
        <v>43525</v>
      </c>
      <c r="B49" s="159"/>
      <c r="C49" s="157"/>
      <c r="D49" s="170"/>
      <c r="E49" s="157"/>
      <c r="F49" s="148"/>
    </row>
    <row r="50" spans="1:6" x14ac:dyDescent="0.2">
      <c r="A50" s="173">
        <v>43556</v>
      </c>
      <c r="B50" s="159"/>
      <c r="C50" s="157"/>
      <c r="D50" s="170"/>
      <c r="E50" s="157"/>
      <c r="F50" s="148"/>
    </row>
    <row r="51" spans="1:6" ht="13.5" thickBot="1" x14ac:dyDescent="0.25">
      <c r="A51" s="160">
        <v>43586</v>
      </c>
      <c r="B51" s="161"/>
      <c r="C51" s="162"/>
      <c r="D51" s="172"/>
      <c r="E51" s="162"/>
      <c r="F51" s="148"/>
    </row>
    <row r="52" spans="1:6" hidden="1" x14ac:dyDescent="0.2">
      <c r="A52" s="173">
        <v>43709</v>
      </c>
      <c r="B52" s="274"/>
      <c r="C52" s="262"/>
      <c r="D52" s="263"/>
      <c r="E52" s="262"/>
      <c r="F52" s="148"/>
    </row>
    <row r="53" spans="1:6" ht="14.25" hidden="1" customHeight="1" x14ac:dyDescent="0.2">
      <c r="A53" s="155">
        <v>43739</v>
      </c>
      <c r="B53" s="159"/>
      <c r="C53" s="157"/>
      <c r="D53" s="170"/>
      <c r="E53" s="157"/>
      <c r="F53" s="148"/>
    </row>
    <row r="54" spans="1:6" ht="13.5" hidden="1" thickBot="1" x14ac:dyDescent="0.25">
      <c r="A54" s="160">
        <v>43770</v>
      </c>
      <c r="B54" s="161"/>
      <c r="C54" s="162"/>
      <c r="D54" s="172"/>
      <c r="E54" s="162"/>
      <c r="F54" s="148"/>
    </row>
    <row r="55" spans="1:6" ht="13.5" hidden="1" thickBot="1" x14ac:dyDescent="0.25">
      <c r="A55" s="173">
        <v>43800</v>
      </c>
      <c r="B55" s="174"/>
      <c r="C55" s="175"/>
      <c r="D55" s="176"/>
      <c r="E55" s="177"/>
      <c r="F55" s="148"/>
    </row>
    <row r="56" spans="1:6" ht="13.5" thickBot="1" x14ac:dyDescent="0.25">
      <c r="A56" s="178"/>
      <c r="B56" s="84"/>
      <c r="C56" s="84"/>
      <c r="D56" s="179"/>
      <c r="E56" s="84"/>
      <c r="F56" s="179"/>
    </row>
    <row r="57" spans="1:6" x14ac:dyDescent="0.2">
      <c r="A57" s="180">
        <v>2016</v>
      </c>
      <c r="B57" s="153"/>
      <c r="C57" s="153"/>
      <c r="D57" s="153"/>
      <c r="E57" s="153"/>
      <c r="F57" s="148"/>
    </row>
    <row r="58" spans="1:6" x14ac:dyDescent="0.2">
      <c r="A58" s="181">
        <v>2017</v>
      </c>
      <c r="B58" s="157"/>
      <c r="C58" s="157"/>
      <c r="D58" s="157"/>
      <c r="E58" s="157"/>
      <c r="F58" s="148"/>
    </row>
    <row r="59" spans="1:6" ht="13.5" thickBot="1" x14ac:dyDescent="0.25">
      <c r="A59" s="182">
        <v>2018</v>
      </c>
      <c r="B59" s="162"/>
      <c r="C59" s="162"/>
      <c r="D59" s="162"/>
      <c r="E59" s="162"/>
      <c r="F59" s="148"/>
    </row>
    <row r="60" spans="1:6" ht="6.75" customHeight="1" thickBot="1" x14ac:dyDescent="0.25">
      <c r="A60" s="178"/>
      <c r="B60" s="84"/>
      <c r="C60" s="84"/>
      <c r="D60" s="84"/>
      <c r="E60" s="84"/>
      <c r="F60" s="148"/>
    </row>
    <row r="61" spans="1:6" x14ac:dyDescent="0.2">
      <c r="A61" s="180" t="s">
        <v>121</v>
      </c>
      <c r="B61" s="153"/>
      <c r="C61" s="153"/>
      <c r="D61" s="153"/>
      <c r="E61" s="153"/>
      <c r="F61" s="84"/>
    </row>
    <row r="62" spans="1:6" ht="13.5" thickBot="1" x14ac:dyDescent="0.25">
      <c r="A62" s="182" t="s">
        <v>122</v>
      </c>
      <c r="B62" s="162"/>
      <c r="C62" s="162"/>
      <c r="D62" s="162"/>
      <c r="E62" s="162"/>
      <c r="F62" s="84"/>
    </row>
    <row r="63" spans="1:6" x14ac:dyDescent="0.2">
      <c r="A63" s="183" t="s">
        <v>134</v>
      </c>
      <c r="B63" s="84"/>
      <c r="C63" s="84"/>
      <c r="D63" s="84"/>
      <c r="E63" s="84"/>
      <c r="F63" s="84"/>
    </row>
    <row r="64" spans="1:6" hidden="1" x14ac:dyDescent="0.2">
      <c r="A64" s="185" t="s">
        <v>50</v>
      </c>
      <c r="B64" s="186"/>
      <c r="C64" s="187"/>
    </row>
    <row r="65" spans="1:4" ht="13.5" hidden="1" thickBot="1" x14ac:dyDescent="0.25">
      <c r="A65" s="187"/>
      <c r="B65" s="187"/>
      <c r="C65" s="187"/>
    </row>
    <row r="66" spans="1:4" ht="13.5" hidden="1" thickBot="1" x14ac:dyDescent="0.25">
      <c r="A66" s="127" t="s">
        <v>48</v>
      </c>
      <c r="C66" s="17" t="s">
        <v>51</v>
      </c>
      <c r="D66" s="18" t="s">
        <v>52</v>
      </c>
    </row>
    <row r="67" spans="1:4" hidden="1" x14ac:dyDescent="0.2">
      <c r="A67" s="19">
        <f>A57</f>
        <v>2016</v>
      </c>
      <c r="C67" s="188">
        <f>+C57-SUM(C11:C22)</f>
        <v>0</v>
      </c>
      <c r="D67" s="189">
        <f>+D57-SUM(D11:D22)</f>
        <v>0</v>
      </c>
    </row>
    <row r="68" spans="1:4" hidden="1" x14ac:dyDescent="0.2">
      <c r="A68" s="21">
        <f>A58</f>
        <v>2017</v>
      </c>
      <c r="C68" s="190">
        <f>+C58-SUM(C23:C34)</f>
        <v>0</v>
      </c>
      <c r="D68" s="191">
        <f>+D58-SUM(D23:D34)</f>
        <v>0</v>
      </c>
    </row>
    <row r="69" spans="1:4" ht="13.5" hidden="1" thickBot="1" x14ac:dyDescent="0.25">
      <c r="A69" s="23">
        <f>A59</f>
        <v>2018</v>
      </c>
      <c r="C69" s="192">
        <f>+C59-SUM(C35:C46)</f>
        <v>0</v>
      </c>
      <c r="D69" s="193">
        <f>+D59-SUM(D35:D46)</f>
        <v>0</v>
      </c>
    </row>
    <row r="70" spans="1:4" hidden="1" x14ac:dyDescent="0.2">
      <c r="A70" s="19" t="e">
        <f>+#REF!</f>
        <v>#REF!</v>
      </c>
      <c r="C70" s="194" t="e">
        <f>+#REF!-(SUM(C35:INDEX(C35:C46,'parámetros e instrucciones'!$E$3)))</f>
        <v>#REF!</v>
      </c>
      <c r="D70" s="194" t="e">
        <f>+#REF!-(SUM(D35:INDEX(D35:D46,'parámetros e instrucciones'!$E$3)))</f>
        <v>#REF!</v>
      </c>
    </row>
    <row r="71" spans="1:4" ht="13.5" hidden="1" thickBot="1" x14ac:dyDescent="0.25">
      <c r="A71" s="23" t="s">
        <v>91</v>
      </c>
      <c r="C71" s="195" t="e">
        <f>+#REF!-(SUM(#REF!:INDEX(C47:C55,'parámetros e instrucciones'!$E$3)))</f>
        <v>#REF!</v>
      </c>
      <c r="D71" s="195" t="e">
        <f>+#REF!-(SUM(#REF!:INDEX(D47:D55,'parámetros e instrucciones'!$E$3)))</f>
        <v>#REF!</v>
      </c>
    </row>
    <row r="72" spans="1:4" hidden="1" x14ac:dyDescent="0.2"/>
    <row r="73" spans="1:4" hidden="1" x14ac:dyDescent="0.2"/>
    <row r="74" spans="1:4" hidden="1" x14ac:dyDescent="0.2"/>
    <row r="75" spans="1:4" hidden="1" x14ac:dyDescent="0.2"/>
    <row r="76" spans="1:4" hidden="1" x14ac:dyDescent="0.2"/>
    <row r="77" spans="1:4" hidden="1" x14ac:dyDescent="0.2"/>
    <row r="78" spans="1:4" hidden="1" x14ac:dyDescent="0.2"/>
  </sheetData>
  <mergeCells count="2">
    <mergeCell ref="A1:F1"/>
    <mergeCell ref="C9:C1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8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64"/>
    </sheetView>
  </sheetViews>
  <sheetFormatPr baseColWidth="10" defaultRowHeight="12.75" x14ac:dyDescent="0.2"/>
  <cols>
    <col min="1" max="1" width="19.28515625" style="12" customWidth="1"/>
    <col min="2" max="2" width="28" style="12" bestFit="1" customWidth="1"/>
    <col min="3" max="3" width="20.7109375" style="12" bestFit="1" customWidth="1"/>
    <col min="4" max="5" width="11.42578125" style="12"/>
    <col min="6" max="6" width="14.140625" style="12" customWidth="1"/>
    <col min="7" max="9" width="2.85546875" style="12" customWidth="1"/>
    <col min="10" max="16384" width="11.42578125" style="12"/>
  </cols>
  <sheetData>
    <row r="1" spans="1:8" x14ac:dyDescent="0.2">
      <c r="A1" s="290" t="s">
        <v>123</v>
      </c>
      <c r="B1" s="290"/>
      <c r="C1" s="290"/>
      <c r="D1" s="290"/>
      <c r="E1" s="290"/>
      <c r="F1" s="290"/>
      <c r="G1" s="139"/>
      <c r="H1" s="139"/>
    </row>
    <row r="2" spans="1:8" x14ac:dyDescent="0.2">
      <c r="A2" s="140" t="s">
        <v>2</v>
      </c>
      <c r="B2" s="141"/>
      <c r="C2" s="141"/>
      <c r="D2" s="141"/>
      <c r="E2" s="141"/>
      <c r="F2" s="141"/>
    </row>
    <row r="3" spans="1:8" x14ac:dyDescent="0.2">
      <c r="A3" s="142" t="str">
        <f>+'1 modelos prod.invest.'!3:3</f>
        <v>Hornos Eléctricos</v>
      </c>
      <c r="B3" s="143"/>
      <c r="C3" s="143"/>
      <c r="D3" s="143"/>
      <c r="E3" s="143"/>
      <c r="F3" s="143"/>
      <c r="G3" s="144"/>
    </row>
    <row r="4" spans="1:8" x14ac:dyDescent="0.2">
      <c r="A4" s="140" t="s">
        <v>107</v>
      </c>
      <c r="B4" s="141"/>
      <c r="C4" s="141"/>
      <c r="D4" s="141"/>
      <c r="E4" s="141"/>
      <c r="F4" s="141"/>
    </row>
    <row r="5" spans="1:8" x14ac:dyDescent="0.2">
      <c r="A5" s="140" t="s">
        <v>46</v>
      </c>
      <c r="B5" s="141"/>
      <c r="C5" s="141"/>
      <c r="D5" s="141"/>
      <c r="E5" s="141"/>
      <c r="F5" s="141"/>
    </row>
    <row r="6" spans="1:8" ht="33" customHeight="1" x14ac:dyDescent="0.2">
      <c r="A6" s="293"/>
      <c r="B6" s="293"/>
      <c r="C6" s="293"/>
      <c r="D6" s="293"/>
      <c r="E6" s="293"/>
      <c r="F6" s="141"/>
    </row>
    <row r="7" spans="1:8" x14ac:dyDescent="0.2">
      <c r="A7" s="140"/>
      <c r="B7" s="141"/>
      <c r="C7" s="141"/>
      <c r="D7" s="141"/>
      <c r="E7" s="141"/>
      <c r="F7" s="141"/>
    </row>
    <row r="8" spans="1:8" ht="13.5" thickBot="1" x14ac:dyDescent="0.25">
      <c r="A8" s="140"/>
      <c r="B8" s="141"/>
      <c r="C8" s="141"/>
      <c r="D8" s="141"/>
      <c r="E8" s="141"/>
      <c r="F8" s="141"/>
    </row>
    <row r="9" spans="1:8" ht="12.75" customHeight="1" x14ac:dyDescent="0.2">
      <c r="A9" s="147" t="s">
        <v>47</v>
      </c>
      <c r="B9" s="147" t="s">
        <v>3</v>
      </c>
      <c r="C9" s="291" t="s">
        <v>104</v>
      </c>
      <c r="D9" s="147" t="s">
        <v>33</v>
      </c>
      <c r="E9" s="147" t="s">
        <v>34</v>
      </c>
    </row>
    <row r="10" spans="1:8" ht="13.5" thickBot="1" x14ac:dyDescent="0.25">
      <c r="A10" s="150" t="s">
        <v>48</v>
      </c>
      <c r="B10" s="150" t="s">
        <v>5</v>
      </c>
      <c r="C10" s="292"/>
      <c r="D10" s="150" t="s">
        <v>4</v>
      </c>
      <c r="E10" s="150" t="s">
        <v>4</v>
      </c>
    </row>
    <row r="11" spans="1:8" x14ac:dyDescent="0.2">
      <c r="A11" s="151">
        <f>'2 impo investigadas'!A11</f>
        <v>42370</v>
      </c>
      <c r="B11" s="168"/>
      <c r="C11" s="153"/>
      <c r="D11" s="154"/>
      <c r="E11" s="153"/>
    </row>
    <row r="12" spans="1:8" x14ac:dyDescent="0.2">
      <c r="A12" s="155">
        <f>'2 impo investigadas'!A12</f>
        <v>42401</v>
      </c>
      <c r="B12" s="170"/>
      <c r="C12" s="157"/>
      <c r="D12" s="158"/>
      <c r="E12" s="157"/>
    </row>
    <row r="13" spans="1:8" x14ac:dyDescent="0.2">
      <c r="A13" s="155">
        <f>'2 impo investigadas'!A13</f>
        <v>42430</v>
      </c>
      <c r="B13" s="170"/>
      <c r="C13" s="157"/>
      <c r="D13" s="158"/>
      <c r="E13" s="157"/>
    </row>
    <row r="14" spans="1:8" x14ac:dyDescent="0.2">
      <c r="A14" s="155">
        <f>'2 impo investigadas'!A14</f>
        <v>42461</v>
      </c>
      <c r="B14" s="170"/>
      <c r="C14" s="157"/>
      <c r="D14" s="158"/>
      <c r="E14" s="157"/>
    </row>
    <row r="15" spans="1:8" x14ac:dyDescent="0.2">
      <c r="A15" s="155">
        <f>'2 impo investigadas'!A15</f>
        <v>42491</v>
      </c>
      <c r="B15" s="157"/>
      <c r="C15" s="157"/>
      <c r="D15" s="158"/>
      <c r="E15" s="157"/>
    </row>
    <row r="16" spans="1:8" x14ac:dyDescent="0.2">
      <c r="A16" s="155">
        <f>'2 impo investigadas'!A16</f>
        <v>42522</v>
      </c>
      <c r="B16" s="170"/>
      <c r="C16" s="157"/>
      <c r="D16" s="158"/>
      <c r="E16" s="157"/>
    </row>
    <row r="17" spans="1:5" x14ac:dyDescent="0.2">
      <c r="A17" s="155">
        <f>'2 impo investigadas'!A17</f>
        <v>42552</v>
      </c>
      <c r="B17" s="157"/>
      <c r="C17" s="157"/>
      <c r="D17" s="158"/>
      <c r="E17" s="157"/>
    </row>
    <row r="18" spans="1:5" x14ac:dyDescent="0.2">
      <c r="A18" s="155">
        <f>'2 impo investigadas'!A18</f>
        <v>42583</v>
      </c>
      <c r="B18" s="157"/>
      <c r="C18" s="157"/>
      <c r="D18" s="158"/>
      <c r="E18" s="157"/>
    </row>
    <row r="19" spans="1:5" x14ac:dyDescent="0.2">
      <c r="A19" s="155">
        <f>'2 impo investigadas'!A19</f>
        <v>42614</v>
      </c>
      <c r="B19" s="157"/>
      <c r="C19" s="157"/>
      <c r="D19" s="158"/>
      <c r="E19" s="157"/>
    </row>
    <row r="20" spans="1:5" x14ac:dyDescent="0.2">
      <c r="A20" s="155">
        <f>'2 impo investigadas'!A20</f>
        <v>42644</v>
      </c>
      <c r="B20" s="157"/>
      <c r="C20" s="157"/>
      <c r="D20" s="158"/>
      <c r="E20" s="157"/>
    </row>
    <row r="21" spans="1:5" x14ac:dyDescent="0.2">
      <c r="A21" s="155">
        <f>'2 impo investigadas'!A21</f>
        <v>42675</v>
      </c>
      <c r="B21" s="157"/>
      <c r="C21" s="157"/>
      <c r="D21" s="158"/>
      <c r="E21" s="157"/>
    </row>
    <row r="22" spans="1:5" ht="13.5" thickBot="1" x14ac:dyDescent="0.25">
      <c r="A22" s="160">
        <f>'2 impo investigadas'!A22</f>
        <v>42705</v>
      </c>
      <c r="B22" s="162"/>
      <c r="C22" s="162"/>
      <c r="D22" s="163"/>
      <c r="E22" s="162"/>
    </row>
    <row r="23" spans="1:5" x14ac:dyDescent="0.2">
      <c r="A23" s="151">
        <f>'2 impo investigadas'!A23</f>
        <v>42736</v>
      </c>
      <c r="B23" s="153"/>
      <c r="C23" s="153"/>
      <c r="D23" s="158"/>
      <c r="E23" s="153"/>
    </row>
    <row r="24" spans="1:5" x14ac:dyDescent="0.2">
      <c r="A24" s="155">
        <f>'2 impo investigadas'!A24</f>
        <v>42767</v>
      </c>
      <c r="B24" s="157"/>
      <c r="C24" s="157"/>
      <c r="D24" s="165"/>
      <c r="E24" s="157"/>
    </row>
    <row r="25" spans="1:5" x14ac:dyDescent="0.2">
      <c r="A25" s="155">
        <f>'2 impo investigadas'!A25</f>
        <v>42795</v>
      </c>
      <c r="B25" s="157"/>
      <c r="C25" s="157"/>
      <c r="D25" s="158"/>
      <c r="E25" s="157"/>
    </row>
    <row r="26" spans="1:5" x14ac:dyDescent="0.2">
      <c r="A26" s="155">
        <f>'2 impo investigadas'!A26</f>
        <v>42826</v>
      </c>
      <c r="B26" s="157"/>
      <c r="C26" s="157"/>
      <c r="D26" s="158"/>
      <c r="E26" s="157"/>
    </row>
    <row r="27" spans="1:5" x14ac:dyDescent="0.2">
      <c r="A27" s="155">
        <f>'2 impo investigadas'!A27</f>
        <v>42856</v>
      </c>
      <c r="B27" s="157"/>
      <c r="C27" s="157"/>
      <c r="D27" s="158"/>
      <c r="E27" s="157"/>
    </row>
    <row r="28" spans="1:5" x14ac:dyDescent="0.2">
      <c r="A28" s="155">
        <f>'2 impo investigadas'!A28</f>
        <v>42887</v>
      </c>
      <c r="B28" s="157"/>
      <c r="C28" s="157"/>
      <c r="D28" s="158"/>
      <c r="E28" s="157"/>
    </row>
    <row r="29" spans="1:5" x14ac:dyDescent="0.2">
      <c r="A29" s="155">
        <f>'2 impo investigadas'!A29</f>
        <v>42917</v>
      </c>
      <c r="B29" s="157"/>
      <c r="C29" s="157"/>
      <c r="D29" s="158"/>
      <c r="E29" s="157"/>
    </row>
    <row r="30" spans="1:5" x14ac:dyDescent="0.2">
      <c r="A30" s="155">
        <f>'2 impo investigadas'!A30</f>
        <v>42948</v>
      </c>
      <c r="B30" s="157"/>
      <c r="C30" s="157"/>
      <c r="D30" s="158"/>
      <c r="E30" s="157"/>
    </row>
    <row r="31" spans="1:5" x14ac:dyDescent="0.2">
      <c r="A31" s="155">
        <f>'2 impo investigadas'!A31</f>
        <v>42979</v>
      </c>
      <c r="B31" s="157"/>
      <c r="C31" s="157"/>
      <c r="D31" s="158"/>
      <c r="E31" s="157"/>
    </row>
    <row r="32" spans="1:5" x14ac:dyDescent="0.2">
      <c r="A32" s="155">
        <f>'2 impo investigadas'!A32</f>
        <v>43009</v>
      </c>
      <c r="B32" s="157"/>
      <c r="C32" s="157"/>
      <c r="D32" s="158"/>
      <c r="E32" s="157"/>
    </row>
    <row r="33" spans="1:5" x14ac:dyDescent="0.2">
      <c r="A33" s="155">
        <f>'2 impo investigadas'!A33</f>
        <v>43040</v>
      </c>
      <c r="B33" s="157"/>
      <c r="C33" s="157"/>
      <c r="D33" s="158"/>
      <c r="E33" s="157"/>
    </row>
    <row r="34" spans="1:5" ht="13.5" thickBot="1" x14ac:dyDescent="0.25">
      <c r="A34" s="160">
        <f>'2 impo investigadas'!A34</f>
        <v>43070</v>
      </c>
      <c r="B34" s="162"/>
      <c r="C34" s="162"/>
      <c r="D34" s="166"/>
      <c r="E34" s="162"/>
    </row>
    <row r="35" spans="1:5" x14ac:dyDescent="0.2">
      <c r="A35" s="151">
        <f>'2 impo investigadas'!A35</f>
        <v>43101</v>
      </c>
      <c r="B35" s="153"/>
      <c r="C35" s="167"/>
      <c r="D35" s="168"/>
      <c r="E35" s="153"/>
    </row>
    <row r="36" spans="1:5" x14ac:dyDescent="0.2">
      <c r="A36" s="155">
        <f>'2 impo investigadas'!A36</f>
        <v>43132</v>
      </c>
      <c r="B36" s="157"/>
      <c r="C36" s="169"/>
      <c r="D36" s="170"/>
      <c r="E36" s="157"/>
    </row>
    <row r="37" spans="1:5" x14ac:dyDescent="0.2">
      <c r="A37" s="155">
        <f>'2 impo investigadas'!A37</f>
        <v>43160</v>
      </c>
      <c r="B37" s="157"/>
      <c r="C37" s="169"/>
      <c r="D37" s="170"/>
      <c r="E37" s="157"/>
    </row>
    <row r="38" spans="1:5" x14ac:dyDescent="0.2">
      <c r="A38" s="155">
        <f>'2 impo investigadas'!A38</f>
        <v>43191</v>
      </c>
      <c r="B38" s="157"/>
      <c r="C38" s="169"/>
      <c r="D38" s="170"/>
      <c r="E38" s="157"/>
    </row>
    <row r="39" spans="1:5" x14ac:dyDescent="0.2">
      <c r="A39" s="155">
        <f>'2 impo investigadas'!A39</f>
        <v>43221</v>
      </c>
      <c r="B39" s="157"/>
      <c r="C39" s="169"/>
      <c r="D39" s="170"/>
      <c r="E39" s="157"/>
    </row>
    <row r="40" spans="1:5" x14ac:dyDescent="0.2">
      <c r="A40" s="155">
        <f>'2 impo investigadas'!A40</f>
        <v>43252</v>
      </c>
      <c r="B40" s="157"/>
      <c r="C40" s="169"/>
      <c r="D40" s="170"/>
      <c r="E40" s="157"/>
    </row>
    <row r="41" spans="1:5" x14ac:dyDescent="0.2">
      <c r="A41" s="155">
        <f>'2 impo investigadas'!A41</f>
        <v>43282</v>
      </c>
      <c r="B41" s="157"/>
      <c r="C41" s="169"/>
      <c r="D41" s="170"/>
      <c r="E41" s="157"/>
    </row>
    <row r="42" spans="1:5" x14ac:dyDescent="0.2">
      <c r="A42" s="155">
        <f>'2 impo investigadas'!A42</f>
        <v>43313</v>
      </c>
      <c r="B42" s="157"/>
      <c r="C42" s="169"/>
      <c r="D42" s="170"/>
      <c r="E42" s="157"/>
    </row>
    <row r="43" spans="1:5" x14ac:dyDescent="0.2">
      <c r="A43" s="155">
        <f>'2 impo investigadas'!A43</f>
        <v>43344</v>
      </c>
      <c r="B43" s="157"/>
      <c r="C43" s="169"/>
      <c r="D43" s="170"/>
      <c r="E43" s="157"/>
    </row>
    <row r="44" spans="1:5" x14ac:dyDescent="0.2">
      <c r="A44" s="155">
        <f>'2 impo investigadas'!A44</f>
        <v>43374</v>
      </c>
      <c r="B44" s="157"/>
      <c r="C44" s="169"/>
      <c r="D44" s="170"/>
      <c r="E44" s="157"/>
    </row>
    <row r="45" spans="1:5" x14ac:dyDescent="0.2">
      <c r="A45" s="155">
        <f>'2 impo investigadas'!A45</f>
        <v>43405</v>
      </c>
      <c r="B45" s="157"/>
      <c r="C45" s="169"/>
      <c r="D45" s="170"/>
      <c r="E45" s="157"/>
    </row>
    <row r="46" spans="1:5" ht="13.5" thickBot="1" x14ac:dyDescent="0.25">
      <c r="A46" s="160">
        <f>'2 impo investigadas'!A46</f>
        <v>43435</v>
      </c>
      <c r="B46" s="162"/>
      <c r="C46" s="171"/>
      <c r="D46" s="172"/>
      <c r="E46" s="162"/>
    </row>
    <row r="47" spans="1:5" x14ac:dyDescent="0.2">
      <c r="A47" s="155">
        <v>43466</v>
      </c>
      <c r="B47" s="159"/>
      <c r="C47" s="157"/>
      <c r="D47" s="157"/>
      <c r="E47" s="157"/>
    </row>
    <row r="48" spans="1:5" x14ac:dyDescent="0.2">
      <c r="A48" s="155">
        <v>43497</v>
      </c>
      <c r="B48" s="159"/>
      <c r="C48" s="157"/>
      <c r="D48" s="157"/>
      <c r="E48" s="157"/>
    </row>
    <row r="49" spans="1:6" x14ac:dyDescent="0.2">
      <c r="A49" s="155">
        <v>43525</v>
      </c>
      <c r="B49" s="159"/>
      <c r="C49" s="157"/>
      <c r="D49" s="157"/>
      <c r="E49" s="157"/>
    </row>
    <row r="50" spans="1:6" x14ac:dyDescent="0.2">
      <c r="A50" s="155">
        <v>43556</v>
      </c>
      <c r="B50" s="159"/>
      <c r="C50" s="157"/>
      <c r="D50" s="157"/>
      <c r="E50" s="157"/>
    </row>
    <row r="51" spans="1:6" ht="13.5" thickBot="1" x14ac:dyDescent="0.25">
      <c r="A51" s="160">
        <v>43586</v>
      </c>
      <c r="B51" s="161"/>
      <c r="C51" s="162"/>
      <c r="D51" s="162"/>
      <c r="E51" s="162"/>
    </row>
    <row r="52" spans="1:6" hidden="1" x14ac:dyDescent="0.2">
      <c r="A52" s="173">
        <f>'2 impo investigadas'!A52</f>
        <v>43709</v>
      </c>
      <c r="B52" s="274"/>
      <c r="C52" s="262"/>
      <c r="D52" s="262"/>
      <c r="E52" s="262"/>
    </row>
    <row r="53" spans="1:6" hidden="1" x14ac:dyDescent="0.2">
      <c r="A53" s="155">
        <f>'2 impo investigadas'!A53</f>
        <v>43739</v>
      </c>
      <c r="B53" s="159"/>
      <c r="C53" s="157"/>
      <c r="D53" s="157"/>
      <c r="E53" s="157"/>
    </row>
    <row r="54" spans="1:6" ht="13.5" hidden="1" thickBot="1" x14ac:dyDescent="0.25">
      <c r="A54" s="160">
        <f>'2 impo investigadas'!A54</f>
        <v>43770</v>
      </c>
      <c r="B54" s="161"/>
      <c r="C54" s="162"/>
      <c r="D54" s="162"/>
      <c r="E54" s="162"/>
    </row>
    <row r="55" spans="1:6" ht="13.5" hidden="1" thickBot="1" x14ac:dyDescent="0.25">
      <c r="A55" s="160"/>
      <c r="B55" s="162"/>
      <c r="C55" s="171"/>
      <c r="D55" s="172"/>
      <c r="E55" s="162"/>
    </row>
    <row r="56" spans="1:6" ht="13.5" thickBot="1" x14ac:dyDescent="0.25">
      <c r="A56" s="178"/>
      <c r="B56" s="84"/>
      <c r="C56" s="84"/>
      <c r="D56" s="179"/>
      <c r="E56" s="84"/>
      <c r="F56" s="179"/>
    </row>
    <row r="57" spans="1:6" x14ac:dyDescent="0.2">
      <c r="A57" s="180">
        <f>'2 impo investigadas'!A57</f>
        <v>2016</v>
      </c>
      <c r="B57" s="153"/>
      <c r="C57" s="153"/>
      <c r="D57" s="153"/>
      <c r="E57" s="153"/>
    </row>
    <row r="58" spans="1:6" x14ac:dyDescent="0.2">
      <c r="A58" s="181">
        <f>'2 impo investigadas'!A58</f>
        <v>2017</v>
      </c>
      <c r="B58" s="157"/>
      <c r="C58" s="157"/>
      <c r="D58" s="157"/>
      <c r="E58" s="157"/>
    </row>
    <row r="59" spans="1:6" ht="13.5" thickBot="1" x14ac:dyDescent="0.25">
      <c r="A59" s="182">
        <f>'2 impo investigadas'!A59</f>
        <v>2018</v>
      </c>
      <c r="B59" s="162"/>
      <c r="C59" s="162"/>
      <c r="D59" s="162"/>
      <c r="E59" s="162"/>
    </row>
    <row r="60" spans="1:6" ht="8.25" customHeight="1" thickBot="1" x14ac:dyDescent="0.25">
      <c r="A60" s="275"/>
      <c r="B60" s="84"/>
      <c r="C60" s="84"/>
      <c r="D60" s="84"/>
      <c r="E60" s="84"/>
    </row>
    <row r="61" spans="1:6" x14ac:dyDescent="0.2">
      <c r="A61" s="180" t="str">
        <f>+'2 impo investigadas'!A61</f>
        <v>ene-mayo 2018</v>
      </c>
      <c r="B61" s="153"/>
      <c r="C61" s="153"/>
      <c r="D61" s="153"/>
      <c r="E61" s="153"/>
    </row>
    <row r="62" spans="1:6" ht="13.5" thickBot="1" x14ac:dyDescent="0.25">
      <c r="A62" s="182" t="str">
        <f>+'2 impo investigadas'!A62</f>
        <v>ene-mayo 2019</v>
      </c>
      <c r="B62" s="162"/>
      <c r="C62" s="162"/>
      <c r="D62" s="162"/>
      <c r="E62" s="162"/>
    </row>
    <row r="63" spans="1:6" x14ac:dyDescent="0.2">
      <c r="A63" s="183" t="s">
        <v>134</v>
      </c>
      <c r="B63" s="84"/>
      <c r="C63" s="84"/>
      <c r="D63" s="84"/>
      <c r="E63" s="84"/>
    </row>
    <row r="64" spans="1:6" x14ac:dyDescent="0.2">
      <c r="A64" s="183" t="s">
        <v>49</v>
      </c>
      <c r="B64" s="84"/>
      <c r="C64" s="84"/>
      <c r="D64" s="84"/>
      <c r="E64" s="84"/>
      <c r="F64" s="84"/>
    </row>
    <row r="65" spans="1:6" x14ac:dyDescent="0.2">
      <c r="A65" s="184"/>
      <c r="B65" s="84"/>
      <c r="C65" s="84"/>
      <c r="D65" s="84"/>
      <c r="E65" s="84"/>
      <c r="F65" s="84"/>
    </row>
    <row r="66" spans="1:6" x14ac:dyDescent="0.2">
      <c r="A66" s="184"/>
      <c r="B66" s="84"/>
      <c r="C66" s="84"/>
      <c r="D66" s="84"/>
      <c r="E66" s="84"/>
      <c r="F66" s="84"/>
    </row>
    <row r="67" spans="1:6" x14ac:dyDescent="0.2">
      <c r="B67" s="84"/>
      <c r="C67" s="84"/>
      <c r="D67" s="84"/>
      <c r="E67" s="84"/>
      <c r="F67" s="84"/>
    </row>
    <row r="68" spans="1:6" hidden="1" x14ac:dyDescent="0.2">
      <c r="A68" s="185" t="s">
        <v>50</v>
      </c>
      <c r="B68" s="186"/>
      <c r="C68" s="187"/>
    </row>
    <row r="69" spans="1:6" ht="13.5" hidden="1" thickBot="1" x14ac:dyDescent="0.25">
      <c r="A69" s="187"/>
      <c r="B69" s="187"/>
      <c r="C69" s="187"/>
    </row>
    <row r="70" spans="1:6" ht="13.5" hidden="1" thickBot="1" x14ac:dyDescent="0.25">
      <c r="A70" s="127" t="s">
        <v>48</v>
      </c>
      <c r="C70" s="17" t="s">
        <v>51</v>
      </c>
      <c r="D70" s="18" t="s">
        <v>52</v>
      </c>
    </row>
    <row r="71" spans="1:6" hidden="1" x14ac:dyDescent="0.2">
      <c r="A71" s="19">
        <f>A57</f>
        <v>2016</v>
      </c>
      <c r="C71" s="188">
        <f>+C57-SUM(C11:C22)</f>
        <v>0</v>
      </c>
      <c r="D71" s="189">
        <f>+D57-SUM(D11:D22)</f>
        <v>0</v>
      </c>
    </row>
    <row r="72" spans="1:6" hidden="1" x14ac:dyDescent="0.2">
      <c r="A72" s="21">
        <f>A58</f>
        <v>2017</v>
      </c>
      <c r="C72" s="190">
        <f>+C58-SUM(C23:C34)</f>
        <v>0</v>
      </c>
      <c r="D72" s="191">
        <f>+D58-SUM(D23:D34)</f>
        <v>0</v>
      </c>
    </row>
    <row r="73" spans="1:6" ht="13.5" hidden="1" thickBot="1" x14ac:dyDescent="0.25">
      <c r="A73" s="23">
        <f>A59</f>
        <v>2018</v>
      </c>
      <c r="C73" s="192">
        <f>+C59-SUM(C35:C46)</f>
        <v>0</v>
      </c>
      <c r="D73" s="193">
        <f>+D59-SUM(D35:D46)</f>
        <v>0</v>
      </c>
    </row>
    <row r="74" spans="1:6" hidden="1" x14ac:dyDescent="0.2">
      <c r="A74" s="19" t="e">
        <f>+#REF!</f>
        <v>#REF!</v>
      </c>
      <c r="C74" s="194" t="e">
        <f>+#REF!-(SUM(C35:INDEX(C35:C46,'parámetros e instrucciones'!$E$3)))</f>
        <v>#REF!</v>
      </c>
      <c r="D74" s="194" t="e">
        <f>+#REF!-(SUM(D35:INDEX(D35:D46,'parámetros e instrucciones'!$E$3)))</f>
        <v>#REF!</v>
      </c>
    </row>
    <row r="75" spans="1:6" ht="13.5" hidden="1" thickBot="1" x14ac:dyDescent="0.25">
      <c r="A75" s="23" t="e">
        <f>+#REF!</f>
        <v>#REF!</v>
      </c>
      <c r="C75" s="195" t="e">
        <f>+#REF!-(SUM(#REF!:INDEX(C47:C55,'parámetros e instrucciones'!$E$3)))</f>
        <v>#REF!</v>
      </c>
      <c r="D75" s="195" t="e">
        <f>+#REF!-(SUM(#REF!:INDEX(D47:D55,'parámetros e instrucciones'!$E$3)))</f>
        <v>#REF!</v>
      </c>
    </row>
    <row r="76" spans="1:6" hidden="1" x14ac:dyDescent="0.2"/>
    <row r="77" spans="1:6" hidden="1" x14ac:dyDescent="0.2"/>
  </sheetData>
  <mergeCells count="3">
    <mergeCell ref="A1:F1"/>
    <mergeCell ref="C9:C10"/>
    <mergeCell ref="A6:E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showGridLines="0" zoomScale="75" workbookViewId="0">
      <selection activeCell="T8" sqref="T8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1.7109375" style="1" customWidth="1"/>
    <col min="8" max="16384" width="11.42578125" style="1"/>
  </cols>
  <sheetData>
    <row r="1" spans="1:11" x14ac:dyDescent="0.2">
      <c r="A1" s="5" t="s">
        <v>124</v>
      </c>
      <c r="B1" s="223"/>
      <c r="C1" s="223"/>
      <c r="D1" s="223"/>
      <c r="E1" s="223"/>
      <c r="F1" s="223"/>
      <c r="G1" s="223"/>
    </row>
    <row r="2" spans="1:11" x14ac:dyDescent="0.2">
      <c r="A2" s="5" t="s">
        <v>6</v>
      </c>
      <c r="B2" s="223"/>
      <c r="C2" s="223"/>
      <c r="D2" s="223"/>
      <c r="E2" s="223"/>
      <c r="F2" s="223"/>
      <c r="G2" s="223"/>
    </row>
    <row r="3" spans="1:11" ht="35.25" customHeight="1" x14ac:dyDescent="0.2">
      <c r="A3" s="294" t="s">
        <v>127</v>
      </c>
      <c r="B3" s="294"/>
      <c r="C3" s="294"/>
      <c r="D3" s="294"/>
      <c r="E3" s="294"/>
      <c r="F3" s="294"/>
      <c r="G3" s="294"/>
      <c r="H3" s="118"/>
      <c r="I3" s="118"/>
      <c r="J3" s="118"/>
      <c r="K3" s="90"/>
    </row>
    <row r="4" spans="1:11" s="93" customFormat="1" x14ac:dyDescent="0.2">
      <c r="A4" s="88" t="s">
        <v>101</v>
      </c>
      <c r="B4" s="224"/>
      <c r="C4" s="224"/>
      <c r="D4" s="224"/>
      <c r="E4" s="224"/>
      <c r="F4" s="224"/>
      <c r="G4" s="224"/>
    </row>
    <row r="5" spans="1:11" x14ac:dyDescent="0.2">
      <c r="A5" s="5" t="s">
        <v>94</v>
      </c>
      <c r="B5" s="223"/>
      <c r="C5" s="223"/>
      <c r="D5" s="223"/>
      <c r="E5" s="223"/>
      <c r="F5" s="223"/>
      <c r="G5" s="223"/>
    </row>
    <row r="6" spans="1:11" x14ac:dyDescent="0.2">
      <c r="A6" s="5"/>
      <c r="B6" s="223"/>
      <c r="C6" s="223"/>
      <c r="D6" s="223"/>
      <c r="E6" s="223"/>
      <c r="F6" s="223"/>
      <c r="G6" s="223"/>
    </row>
    <row r="7" spans="1:11" ht="13.5" thickBot="1" x14ac:dyDescent="0.25">
      <c r="A7" s="5"/>
      <c r="B7" s="223"/>
      <c r="C7" s="223"/>
      <c r="D7" s="223"/>
      <c r="E7" s="223"/>
      <c r="F7" s="223"/>
      <c r="G7" s="223"/>
    </row>
    <row r="8" spans="1:11" ht="13.5" thickBot="1" x14ac:dyDescent="0.25">
      <c r="A8" s="225" t="s">
        <v>7</v>
      </c>
      <c r="B8" s="226" t="s">
        <v>85</v>
      </c>
      <c r="C8" s="130"/>
      <c r="D8" s="226" t="s">
        <v>86</v>
      </c>
      <c r="E8" s="130"/>
      <c r="F8" s="226" t="s">
        <v>95</v>
      </c>
      <c r="G8" s="130"/>
      <c r="H8" s="226" t="s">
        <v>122</v>
      </c>
      <c r="I8" s="130"/>
    </row>
    <row r="9" spans="1:11" s="2" customFormat="1" ht="13.5" thickBot="1" x14ac:dyDescent="0.25">
      <c r="A9" s="227"/>
      <c r="B9" s="228" t="s">
        <v>39</v>
      </c>
      <c r="C9" s="229" t="s">
        <v>8</v>
      </c>
      <c r="D9" s="230" t="s">
        <v>39</v>
      </c>
      <c r="E9" s="229" t="s">
        <v>8</v>
      </c>
      <c r="F9" s="230" t="s">
        <v>39</v>
      </c>
      <c r="G9" s="229" t="s">
        <v>8</v>
      </c>
      <c r="H9" s="230" t="s">
        <v>39</v>
      </c>
      <c r="I9" s="229" t="s">
        <v>8</v>
      </c>
    </row>
    <row r="10" spans="1:11" s="2" customFormat="1" x14ac:dyDescent="0.2">
      <c r="A10" s="231" t="s">
        <v>40</v>
      </c>
      <c r="B10" s="232"/>
      <c r="C10" s="233"/>
      <c r="D10" s="234"/>
      <c r="E10" s="233"/>
      <c r="F10" s="234"/>
      <c r="G10" s="233"/>
      <c r="H10" s="234"/>
      <c r="I10" s="233"/>
    </row>
    <row r="11" spans="1:11" x14ac:dyDescent="0.2">
      <c r="A11" s="235" t="s">
        <v>9</v>
      </c>
      <c r="B11" s="236"/>
      <c r="C11" s="236"/>
      <c r="D11" s="236"/>
      <c r="E11" s="236"/>
      <c r="F11" s="236"/>
      <c r="G11" s="236"/>
      <c r="H11" s="236"/>
      <c r="I11" s="236"/>
    </row>
    <row r="12" spans="1:11" x14ac:dyDescent="0.2">
      <c r="A12" s="237" t="s">
        <v>10</v>
      </c>
      <c r="B12" s="236"/>
      <c r="C12" s="236"/>
      <c r="D12" s="236"/>
      <c r="E12" s="236"/>
      <c r="F12" s="236"/>
      <c r="G12" s="236"/>
      <c r="H12" s="236"/>
      <c r="I12" s="236"/>
    </row>
    <row r="13" spans="1:11" x14ac:dyDescent="0.2">
      <c r="A13" s="237" t="s">
        <v>11</v>
      </c>
      <c r="B13" s="236"/>
      <c r="C13" s="236"/>
      <c r="D13" s="236"/>
      <c r="E13" s="236"/>
      <c r="F13" s="236"/>
      <c r="G13" s="236"/>
      <c r="H13" s="236"/>
      <c r="I13" s="236"/>
    </row>
    <row r="14" spans="1:11" x14ac:dyDescent="0.2">
      <c r="A14" s="235" t="s">
        <v>12</v>
      </c>
      <c r="B14" s="236"/>
      <c r="C14" s="236"/>
      <c r="D14" s="236"/>
      <c r="E14" s="236"/>
      <c r="F14" s="236"/>
      <c r="G14" s="236"/>
      <c r="H14" s="236"/>
      <c r="I14" s="236"/>
    </row>
    <row r="15" spans="1:11" x14ac:dyDescent="0.2">
      <c r="A15" s="237" t="s">
        <v>13</v>
      </c>
      <c r="B15" s="236"/>
      <c r="C15" s="236"/>
      <c r="D15" s="236"/>
      <c r="E15" s="236"/>
      <c r="F15" s="236"/>
      <c r="G15" s="236"/>
      <c r="H15" s="236"/>
      <c r="I15" s="236"/>
    </row>
    <row r="16" spans="1:11" x14ac:dyDescent="0.2">
      <c r="A16" s="237" t="s">
        <v>14</v>
      </c>
      <c r="B16" s="236"/>
      <c r="C16" s="236"/>
      <c r="D16" s="236"/>
      <c r="E16" s="236"/>
      <c r="F16" s="236"/>
      <c r="G16" s="236"/>
      <c r="H16" s="236"/>
      <c r="I16" s="236"/>
    </row>
    <row r="17" spans="1:9" x14ac:dyDescent="0.2">
      <c r="A17" s="237" t="s">
        <v>15</v>
      </c>
      <c r="B17" s="236"/>
      <c r="C17" s="236"/>
      <c r="D17" s="236"/>
      <c r="E17" s="236"/>
      <c r="F17" s="236"/>
      <c r="G17" s="236"/>
      <c r="H17" s="236"/>
      <c r="I17" s="236"/>
    </row>
    <row r="18" spans="1:9" x14ac:dyDescent="0.2">
      <c r="A18" s="237" t="s">
        <v>16</v>
      </c>
      <c r="B18" s="236"/>
      <c r="C18" s="236"/>
      <c r="D18" s="236"/>
      <c r="E18" s="236"/>
      <c r="F18" s="236"/>
      <c r="G18" s="236"/>
      <c r="H18" s="236"/>
      <c r="I18" s="236"/>
    </row>
    <row r="19" spans="1:9" x14ac:dyDescent="0.2">
      <c r="A19" s="237" t="s">
        <v>17</v>
      </c>
      <c r="B19" s="236"/>
      <c r="C19" s="236"/>
      <c r="D19" s="236"/>
      <c r="E19" s="236"/>
      <c r="F19" s="236"/>
      <c r="G19" s="236"/>
      <c r="H19" s="236"/>
      <c r="I19" s="236"/>
    </row>
    <row r="20" spans="1:9" x14ac:dyDescent="0.2">
      <c r="A20" s="237" t="s">
        <v>18</v>
      </c>
      <c r="B20" s="236"/>
      <c r="C20" s="236"/>
      <c r="D20" s="236"/>
      <c r="E20" s="236"/>
      <c r="F20" s="236"/>
      <c r="G20" s="236"/>
      <c r="H20" s="236"/>
      <c r="I20" s="236"/>
    </row>
    <row r="21" spans="1:9" x14ac:dyDescent="0.2">
      <c r="A21" s="235" t="s">
        <v>32</v>
      </c>
      <c r="B21" s="236"/>
      <c r="C21" s="236"/>
      <c r="D21" s="236"/>
      <c r="E21" s="236"/>
      <c r="F21" s="236"/>
      <c r="G21" s="236"/>
      <c r="H21" s="236"/>
      <c r="I21" s="236"/>
    </row>
    <row r="22" spans="1:9" x14ac:dyDescent="0.2">
      <c r="A22" s="237" t="s">
        <v>19</v>
      </c>
      <c r="B22" s="236"/>
      <c r="C22" s="236"/>
      <c r="D22" s="236"/>
      <c r="E22" s="236"/>
      <c r="F22" s="236"/>
      <c r="G22" s="236"/>
      <c r="H22" s="236"/>
      <c r="I22" s="236"/>
    </row>
    <row r="23" spans="1:9" x14ac:dyDescent="0.2">
      <c r="A23" s="237" t="s">
        <v>20</v>
      </c>
      <c r="B23" s="236"/>
      <c r="C23" s="236"/>
      <c r="D23" s="236"/>
      <c r="E23" s="236"/>
      <c r="F23" s="236"/>
      <c r="G23" s="236"/>
      <c r="H23" s="236"/>
      <c r="I23" s="236"/>
    </row>
    <row r="24" spans="1:9" x14ac:dyDescent="0.2">
      <c r="A24" s="237" t="s">
        <v>21</v>
      </c>
      <c r="B24" s="236"/>
      <c r="C24" s="236"/>
      <c r="D24" s="236"/>
      <c r="E24" s="236"/>
      <c r="F24" s="236"/>
      <c r="G24" s="236"/>
      <c r="H24" s="236"/>
      <c r="I24" s="236"/>
    </row>
    <row r="25" spans="1:9" x14ac:dyDescent="0.2">
      <c r="A25" s="235" t="s">
        <v>78</v>
      </c>
      <c r="B25" s="236"/>
      <c r="C25" s="236"/>
      <c r="D25" s="236"/>
      <c r="E25" s="236"/>
      <c r="F25" s="236"/>
      <c r="G25" s="236"/>
      <c r="H25" s="236"/>
      <c r="I25" s="236"/>
    </row>
    <row r="26" spans="1:9" x14ac:dyDescent="0.2">
      <c r="A26" s="238" t="s">
        <v>22</v>
      </c>
      <c r="B26" s="239"/>
      <c r="C26" s="239"/>
      <c r="D26" s="239"/>
      <c r="E26" s="239"/>
      <c r="F26" s="239"/>
      <c r="G26" s="239"/>
      <c r="H26" s="239"/>
      <c r="I26" s="239"/>
    </row>
    <row r="27" spans="1:9" x14ac:dyDescent="0.2">
      <c r="A27" s="240" t="s">
        <v>23</v>
      </c>
      <c r="B27" s="241"/>
      <c r="C27" s="241"/>
      <c r="D27" s="241"/>
      <c r="E27" s="241"/>
      <c r="F27" s="241"/>
      <c r="G27" s="241"/>
      <c r="H27" s="241"/>
      <c r="I27" s="241"/>
    </row>
    <row r="28" spans="1:9" x14ac:dyDescent="0.2">
      <c r="A28" s="242" t="s">
        <v>24</v>
      </c>
      <c r="B28" s="243"/>
      <c r="C28" s="243"/>
      <c r="D28" s="243"/>
      <c r="E28" s="243"/>
      <c r="F28" s="243"/>
      <c r="G28" s="243"/>
      <c r="H28" s="243"/>
      <c r="I28" s="243"/>
    </row>
    <row r="29" spans="1:9" x14ac:dyDescent="0.2">
      <c r="A29" s="238" t="s">
        <v>25</v>
      </c>
      <c r="B29" s="239"/>
      <c r="C29" s="239"/>
      <c r="D29" s="239"/>
      <c r="E29" s="239"/>
      <c r="F29" s="239"/>
      <c r="G29" s="239"/>
      <c r="H29" s="239"/>
      <c r="I29" s="239"/>
    </row>
    <row r="30" spans="1:9" x14ac:dyDescent="0.2">
      <c r="A30" s="240" t="s">
        <v>23</v>
      </c>
      <c r="B30" s="241"/>
      <c r="C30" s="241"/>
      <c r="D30" s="241"/>
      <c r="E30" s="241"/>
      <c r="F30" s="241"/>
      <c r="G30" s="241"/>
      <c r="H30" s="241"/>
      <c r="I30" s="241"/>
    </row>
    <row r="31" spans="1:9" x14ac:dyDescent="0.2">
      <c r="A31" s="242" t="s">
        <v>24</v>
      </c>
      <c r="B31" s="243"/>
      <c r="C31" s="243"/>
      <c r="D31" s="243"/>
      <c r="E31" s="243"/>
      <c r="F31" s="243"/>
      <c r="G31" s="243"/>
      <c r="H31" s="243"/>
      <c r="I31" s="243"/>
    </row>
    <row r="32" spans="1:9" x14ac:dyDescent="0.2">
      <c r="A32" s="238" t="s">
        <v>38</v>
      </c>
      <c r="B32" s="239"/>
      <c r="C32" s="239"/>
      <c r="D32" s="239"/>
      <c r="E32" s="239"/>
      <c r="F32" s="239"/>
      <c r="G32" s="239"/>
      <c r="H32" s="239"/>
      <c r="I32" s="239"/>
    </row>
    <row r="33" spans="1:9" x14ac:dyDescent="0.2">
      <c r="A33" s="240" t="s">
        <v>23</v>
      </c>
      <c r="B33" s="241"/>
      <c r="C33" s="241"/>
      <c r="D33" s="241"/>
      <c r="E33" s="241"/>
      <c r="F33" s="241"/>
      <c r="G33" s="241"/>
      <c r="H33" s="241"/>
      <c r="I33" s="241"/>
    </row>
    <row r="34" spans="1:9" x14ac:dyDescent="0.2">
      <c r="A34" s="242" t="s">
        <v>24</v>
      </c>
      <c r="B34" s="243"/>
      <c r="C34" s="243"/>
      <c r="D34" s="243"/>
      <c r="E34" s="243"/>
      <c r="F34" s="243"/>
      <c r="G34" s="243"/>
      <c r="H34" s="243"/>
      <c r="I34" s="243"/>
    </row>
    <row r="35" spans="1:9" x14ac:dyDescent="0.2">
      <c r="A35" s="238" t="s">
        <v>26</v>
      </c>
      <c r="B35" s="239"/>
      <c r="C35" s="239"/>
      <c r="D35" s="239"/>
      <c r="E35" s="239"/>
      <c r="F35" s="239"/>
      <c r="G35" s="239"/>
      <c r="H35" s="239"/>
      <c r="I35" s="239"/>
    </row>
    <row r="36" spans="1:9" x14ac:dyDescent="0.2">
      <c r="A36" s="240" t="s">
        <v>23</v>
      </c>
      <c r="B36" s="241"/>
      <c r="C36" s="241"/>
      <c r="D36" s="241"/>
      <c r="E36" s="241"/>
      <c r="F36" s="241"/>
      <c r="G36" s="241"/>
      <c r="H36" s="241"/>
      <c r="I36" s="241"/>
    </row>
    <row r="37" spans="1:9" x14ac:dyDescent="0.2">
      <c r="A37" s="242" t="s">
        <v>24</v>
      </c>
      <c r="B37" s="243"/>
      <c r="C37" s="243"/>
      <c r="D37" s="243"/>
      <c r="E37" s="243"/>
      <c r="F37" s="243"/>
      <c r="G37" s="243"/>
      <c r="H37" s="243"/>
      <c r="I37" s="243"/>
    </row>
    <row r="38" spans="1:9" x14ac:dyDescent="0.2">
      <c r="A38" s="235" t="s">
        <v>27</v>
      </c>
      <c r="B38" s="236"/>
      <c r="C38" s="244">
        <v>1</v>
      </c>
      <c r="D38" s="236"/>
      <c r="E38" s="244">
        <v>1</v>
      </c>
      <c r="F38" s="236"/>
      <c r="G38" s="244">
        <v>1</v>
      </c>
      <c r="H38" s="236"/>
      <c r="I38" s="244">
        <v>1</v>
      </c>
    </row>
    <row r="39" spans="1:9" x14ac:dyDescent="0.2">
      <c r="A39" s="235" t="s">
        <v>28</v>
      </c>
      <c r="B39" s="236"/>
      <c r="C39" s="236"/>
      <c r="D39" s="236"/>
      <c r="E39" s="236"/>
      <c r="F39" s="236"/>
      <c r="G39" s="236"/>
      <c r="H39" s="236"/>
      <c r="I39" s="236"/>
    </row>
    <row r="40" spans="1:9" ht="13.5" thickBot="1" x14ac:dyDescent="0.25">
      <c r="A40" s="238" t="s">
        <v>76</v>
      </c>
      <c r="B40" s="239"/>
      <c r="C40" s="239"/>
      <c r="D40" s="239"/>
      <c r="E40" s="239"/>
      <c r="F40" s="239"/>
      <c r="G40" s="239"/>
      <c r="H40" s="239"/>
      <c r="I40" s="239"/>
    </row>
    <row r="41" spans="1:9" x14ac:dyDescent="0.2">
      <c r="A41" s="245" t="s">
        <v>35</v>
      </c>
      <c r="B41" s="246"/>
      <c r="C41" s="246"/>
      <c r="D41" s="246"/>
      <c r="E41" s="246"/>
      <c r="F41" s="246"/>
      <c r="G41" s="246"/>
      <c r="H41" s="246"/>
      <c r="I41" s="246"/>
    </row>
    <row r="42" spans="1:9" x14ac:dyDescent="0.2">
      <c r="A42" s="247" t="s">
        <v>36</v>
      </c>
      <c r="B42" s="248"/>
      <c r="C42" s="248"/>
      <c r="D42" s="248"/>
      <c r="E42" s="248"/>
      <c r="F42" s="248"/>
      <c r="G42" s="248"/>
      <c r="H42" s="248"/>
      <c r="I42" s="248"/>
    </row>
    <row r="43" spans="1:9" ht="13.5" thickBot="1" x14ac:dyDescent="0.25">
      <c r="A43" s="249" t="s">
        <v>37</v>
      </c>
      <c r="B43" s="250"/>
      <c r="C43" s="250"/>
      <c r="D43" s="250"/>
      <c r="E43" s="250"/>
      <c r="F43" s="250"/>
      <c r="G43" s="250"/>
      <c r="H43" s="250"/>
      <c r="I43" s="250"/>
    </row>
    <row r="44" spans="1:9" ht="25.5" customHeight="1" x14ac:dyDescent="0.2">
      <c r="A44" s="251"/>
      <c r="B44" s="252"/>
      <c r="C44" s="252"/>
      <c r="D44" s="252"/>
      <c r="E44" s="252"/>
      <c r="F44" s="252"/>
      <c r="G44" s="252"/>
    </row>
    <row r="45" spans="1:9" x14ac:dyDescent="0.2">
      <c r="A45" s="72"/>
      <c r="B45" s="72"/>
      <c r="C45" s="72"/>
      <c r="D45" s="72"/>
      <c r="E45" s="72"/>
      <c r="F45" s="72"/>
      <c r="G45" s="72"/>
    </row>
    <row r="46" spans="1:9" x14ac:dyDescent="0.2">
      <c r="A46" s="72"/>
      <c r="B46" s="72"/>
      <c r="C46" s="72"/>
      <c r="D46" s="72"/>
      <c r="E46" s="72"/>
      <c r="F46" s="72"/>
      <c r="G46" s="72"/>
    </row>
    <row r="47" spans="1:9" x14ac:dyDescent="0.2">
      <c r="A47" s="72"/>
      <c r="B47" s="72"/>
      <c r="C47" s="72"/>
      <c r="D47" s="72"/>
      <c r="E47" s="72"/>
      <c r="F47" s="72"/>
      <c r="G47" s="72"/>
    </row>
    <row r="48" spans="1:9" x14ac:dyDescent="0.2">
      <c r="A48" s="72"/>
      <c r="B48" s="72"/>
      <c r="C48" s="72"/>
      <c r="D48" s="72"/>
      <c r="E48" s="72"/>
      <c r="F48" s="72"/>
      <c r="G48" s="72"/>
    </row>
    <row r="49" spans="1:7" x14ac:dyDescent="0.2">
      <c r="A49" s="72"/>
      <c r="B49" s="72"/>
      <c r="C49" s="72"/>
      <c r="D49" s="72"/>
      <c r="E49" s="72"/>
      <c r="F49" s="72"/>
      <c r="G49" s="72"/>
    </row>
    <row r="50" spans="1:7" hidden="1" x14ac:dyDescent="0.2">
      <c r="A50" s="15" t="s">
        <v>64</v>
      </c>
      <c r="B50" s="41"/>
      <c r="C50" s="41"/>
      <c r="D50" s="41"/>
      <c r="E50" s="41"/>
      <c r="F50" s="41"/>
      <c r="G50" s="41"/>
    </row>
    <row r="51" spans="1:7" hidden="1" x14ac:dyDescent="0.2">
      <c r="A51" s="16" t="s">
        <v>48</v>
      </c>
      <c r="B51" s="16" t="str">
        <f>+B8</f>
        <v>promedio 2016</v>
      </c>
      <c r="C51" s="41"/>
      <c r="D51" s="16" t="str">
        <f>+D8</f>
        <v>promedio 2017</v>
      </c>
      <c r="E51" s="41"/>
      <c r="F51" s="16" t="str">
        <f>+F8</f>
        <v>promedio 2018</v>
      </c>
      <c r="G51" s="41"/>
    </row>
    <row r="52" spans="1:7" ht="13.5" hidden="1" thickBot="1" x14ac:dyDescent="0.25">
      <c r="A52" s="42" t="s">
        <v>65</v>
      </c>
      <c r="B52" s="43">
        <f>+B38-SUM(B11,B11:B13,B15:B20,B22:B25,B27:B28,B30:B31,B33:B34,B36:B37)</f>
        <v>0</v>
      </c>
      <c r="C52" s="44"/>
      <c r="D52" s="43">
        <f>+D38-SUM(D11,D11:D13,D15:D20,D22:D25,D27:D28,D30:D31,D33:D34,D36:D37)</f>
        <v>0</v>
      </c>
      <c r="E52" s="44"/>
      <c r="F52" s="43">
        <f>+F38-SUM(F11,F11:F13,F15:F20,F22:F25,F27:F28,F30:F31,F33:F34,F36:F37)</f>
        <v>0</v>
      </c>
      <c r="G52" s="44"/>
    </row>
    <row r="53" spans="1:7" hidden="1" x14ac:dyDescent="0.2"/>
  </sheetData>
  <mergeCells count="1">
    <mergeCell ref="A3:G3"/>
  </mergeCells>
  <phoneticPr fontId="0" type="noConversion"/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5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zoomScale="75" workbookViewId="0">
      <selection activeCell="L9" sqref="L9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8" width="11.42578125" style="115"/>
    <col min="9" max="9" width="10.5703125" style="115" customWidth="1"/>
    <col min="10" max="10" width="11.42578125" style="115"/>
    <col min="11" max="16384" width="11.42578125" style="1"/>
  </cols>
  <sheetData>
    <row r="1" spans="1:12" x14ac:dyDescent="0.2">
      <c r="A1" s="45" t="s">
        <v>82</v>
      </c>
      <c r="B1" s="46"/>
      <c r="C1" s="46"/>
      <c r="D1" s="46"/>
      <c r="E1" s="46"/>
      <c r="F1" s="46"/>
      <c r="G1" s="46"/>
      <c r="H1" s="91"/>
      <c r="I1" s="91"/>
    </row>
    <row r="2" spans="1:12" x14ac:dyDescent="0.2">
      <c r="A2" s="45" t="s">
        <v>6</v>
      </c>
      <c r="B2" s="46"/>
      <c r="C2" s="46"/>
      <c r="D2" s="46"/>
      <c r="E2" s="46"/>
      <c r="F2" s="46"/>
      <c r="G2" s="46"/>
      <c r="H2" s="91"/>
      <c r="I2" s="91"/>
    </row>
    <row r="3" spans="1:12" x14ac:dyDescent="0.2">
      <c r="A3" s="295" t="s">
        <v>89</v>
      </c>
      <c r="B3" s="295"/>
      <c r="C3" s="295"/>
      <c r="D3" s="295"/>
      <c r="E3" s="295"/>
      <c r="F3" s="295"/>
      <c r="G3" s="295"/>
      <c r="H3" s="118"/>
      <c r="I3" s="118"/>
      <c r="J3" s="118"/>
      <c r="K3" s="118"/>
      <c r="L3" s="118"/>
    </row>
    <row r="4" spans="1:12" s="4" customFormat="1" x14ac:dyDescent="0.2">
      <c r="A4" s="119" t="s">
        <v>83</v>
      </c>
      <c r="B4" s="92"/>
      <c r="C4" s="92"/>
      <c r="D4" s="92"/>
      <c r="E4" s="92"/>
      <c r="F4" s="92"/>
      <c r="G4" s="92"/>
      <c r="H4" s="92"/>
      <c r="I4" s="92"/>
      <c r="J4" s="93"/>
    </row>
    <row r="5" spans="1:12" x14ac:dyDescent="0.2">
      <c r="A5" s="45" t="s">
        <v>88</v>
      </c>
      <c r="B5" s="46"/>
      <c r="C5" s="46"/>
      <c r="D5" s="46"/>
      <c r="E5" s="46"/>
      <c r="F5" s="46"/>
      <c r="G5" s="46"/>
      <c r="H5" s="91"/>
      <c r="I5" s="91"/>
    </row>
    <row r="6" spans="1:12" ht="13.5" thickBot="1" x14ac:dyDescent="0.25">
      <c r="A6" s="45"/>
      <c r="B6" s="46"/>
      <c r="C6" s="46"/>
      <c r="D6" s="46"/>
      <c r="E6" s="46"/>
      <c r="F6" s="46"/>
      <c r="G6" s="46"/>
      <c r="H6" s="91"/>
      <c r="I6" s="91"/>
    </row>
    <row r="7" spans="1:12" ht="13.5" thickBot="1" x14ac:dyDescent="0.25">
      <c r="A7" s="47" t="s">
        <v>7</v>
      </c>
      <c r="B7" s="48" t="s">
        <v>84</v>
      </c>
      <c r="C7" s="49"/>
      <c r="D7" s="48" t="s">
        <v>85</v>
      </c>
      <c r="E7" s="49"/>
      <c r="F7" s="48" t="s">
        <v>86</v>
      </c>
      <c r="G7" s="49"/>
      <c r="H7" s="94" t="s">
        <v>87</v>
      </c>
      <c r="I7" s="95"/>
    </row>
    <row r="8" spans="1:12" s="2" customFormat="1" ht="13.5" thickBot="1" x14ac:dyDescent="0.25">
      <c r="A8" s="50"/>
      <c r="B8" s="51" t="s">
        <v>39</v>
      </c>
      <c r="C8" s="52" t="s">
        <v>8</v>
      </c>
      <c r="D8" s="53" t="s">
        <v>39</v>
      </c>
      <c r="E8" s="52" t="s">
        <v>8</v>
      </c>
      <c r="F8" s="53" t="s">
        <v>39</v>
      </c>
      <c r="G8" s="52" t="s">
        <v>8</v>
      </c>
      <c r="H8" s="96" t="s">
        <v>39</v>
      </c>
      <c r="I8" s="97" t="s">
        <v>8</v>
      </c>
      <c r="J8" s="123"/>
    </row>
    <row r="9" spans="1:12" s="2" customFormat="1" x14ac:dyDescent="0.2">
      <c r="A9" s="54" t="s">
        <v>40</v>
      </c>
      <c r="B9" s="55"/>
      <c r="C9" s="56"/>
      <c r="D9" s="57"/>
      <c r="E9" s="56"/>
      <c r="F9" s="57"/>
      <c r="G9" s="56"/>
      <c r="H9" s="57"/>
      <c r="I9" s="56"/>
      <c r="J9" s="123"/>
    </row>
    <row r="10" spans="1:12" x14ac:dyDescent="0.2">
      <c r="A10" s="58" t="s">
        <v>9</v>
      </c>
      <c r="B10" s="59"/>
      <c r="C10" s="59"/>
      <c r="D10" s="59"/>
      <c r="E10" s="59"/>
      <c r="F10" s="59"/>
      <c r="G10" s="59"/>
      <c r="H10" s="98"/>
      <c r="I10" s="99"/>
    </row>
    <row r="11" spans="1:12" x14ac:dyDescent="0.2">
      <c r="A11" s="60" t="s">
        <v>10</v>
      </c>
      <c r="B11" s="59"/>
      <c r="C11" s="59"/>
      <c r="D11" s="59"/>
      <c r="E11" s="59"/>
      <c r="F11" s="59"/>
      <c r="G11" s="59"/>
      <c r="H11" s="98"/>
      <c r="I11" s="99"/>
    </row>
    <row r="12" spans="1:12" x14ac:dyDescent="0.2">
      <c r="A12" s="60" t="s">
        <v>11</v>
      </c>
      <c r="B12" s="59"/>
      <c r="C12" s="59"/>
      <c r="D12" s="59"/>
      <c r="E12" s="59"/>
      <c r="F12" s="59"/>
      <c r="G12" s="59"/>
      <c r="H12" s="98"/>
      <c r="I12" s="99"/>
    </row>
    <row r="13" spans="1:12" x14ac:dyDescent="0.2">
      <c r="A13" s="58" t="s">
        <v>12</v>
      </c>
      <c r="B13" s="59"/>
      <c r="C13" s="59"/>
      <c r="D13" s="59"/>
      <c r="E13" s="59"/>
      <c r="F13" s="59"/>
      <c r="G13" s="59"/>
      <c r="H13" s="98"/>
      <c r="I13" s="99"/>
    </row>
    <row r="14" spans="1:12" x14ac:dyDescent="0.2">
      <c r="A14" s="60" t="s">
        <v>13</v>
      </c>
      <c r="B14" s="59"/>
      <c r="C14" s="59"/>
      <c r="D14" s="59"/>
      <c r="E14" s="59"/>
      <c r="F14" s="59"/>
      <c r="G14" s="59"/>
      <c r="H14" s="98"/>
      <c r="I14" s="99"/>
    </row>
    <row r="15" spans="1:12" x14ac:dyDescent="0.2">
      <c r="A15" s="60" t="s">
        <v>14</v>
      </c>
      <c r="B15" s="59"/>
      <c r="C15" s="59"/>
      <c r="D15" s="59"/>
      <c r="E15" s="59"/>
      <c r="F15" s="59"/>
      <c r="G15" s="59"/>
      <c r="H15" s="98"/>
      <c r="I15" s="99"/>
    </row>
    <row r="16" spans="1:12" x14ac:dyDescent="0.2">
      <c r="A16" s="60" t="s">
        <v>15</v>
      </c>
      <c r="B16" s="59"/>
      <c r="C16" s="59"/>
      <c r="D16" s="59"/>
      <c r="E16" s="59"/>
      <c r="F16" s="59"/>
      <c r="G16" s="59"/>
      <c r="H16" s="98"/>
      <c r="I16" s="99"/>
    </row>
    <row r="17" spans="1:9" x14ac:dyDescent="0.2">
      <c r="A17" s="60" t="s">
        <v>16</v>
      </c>
      <c r="B17" s="59"/>
      <c r="C17" s="59"/>
      <c r="D17" s="59"/>
      <c r="E17" s="59"/>
      <c r="F17" s="59"/>
      <c r="G17" s="59"/>
      <c r="H17" s="98"/>
      <c r="I17" s="99"/>
    </row>
    <row r="18" spans="1:9" x14ac:dyDescent="0.2">
      <c r="A18" s="60" t="s">
        <v>17</v>
      </c>
      <c r="B18" s="59"/>
      <c r="C18" s="59"/>
      <c r="D18" s="59"/>
      <c r="E18" s="59"/>
      <c r="F18" s="59"/>
      <c r="G18" s="59"/>
      <c r="H18" s="98"/>
      <c r="I18" s="99"/>
    </row>
    <row r="19" spans="1:9" x14ac:dyDescent="0.2">
      <c r="A19" s="60" t="s">
        <v>18</v>
      </c>
      <c r="B19" s="59"/>
      <c r="C19" s="59"/>
      <c r="D19" s="59"/>
      <c r="E19" s="59"/>
      <c r="F19" s="59"/>
      <c r="G19" s="59"/>
      <c r="H19" s="98"/>
      <c r="I19" s="99"/>
    </row>
    <row r="20" spans="1:9" x14ac:dyDescent="0.2">
      <c r="A20" s="58" t="s">
        <v>32</v>
      </c>
      <c r="B20" s="59"/>
      <c r="C20" s="59"/>
      <c r="D20" s="59"/>
      <c r="E20" s="59"/>
      <c r="F20" s="59"/>
      <c r="G20" s="59"/>
      <c r="H20" s="98"/>
      <c r="I20" s="99"/>
    </row>
    <row r="21" spans="1:9" x14ac:dyDescent="0.2">
      <c r="A21" s="60" t="s">
        <v>19</v>
      </c>
      <c r="B21" s="59"/>
      <c r="C21" s="59"/>
      <c r="D21" s="59"/>
      <c r="E21" s="59"/>
      <c r="F21" s="59"/>
      <c r="G21" s="59"/>
      <c r="H21" s="98"/>
      <c r="I21" s="99"/>
    </row>
    <row r="22" spans="1:9" x14ac:dyDescent="0.2">
      <c r="A22" s="60" t="s">
        <v>20</v>
      </c>
      <c r="B22" s="59"/>
      <c r="C22" s="59"/>
      <c r="D22" s="59"/>
      <c r="E22" s="59"/>
      <c r="F22" s="59"/>
      <c r="G22" s="59"/>
      <c r="H22" s="98"/>
      <c r="I22" s="99"/>
    </row>
    <row r="23" spans="1:9" x14ac:dyDescent="0.2">
      <c r="A23" s="60" t="s">
        <v>21</v>
      </c>
      <c r="B23" s="59"/>
      <c r="C23" s="59"/>
      <c r="D23" s="59"/>
      <c r="E23" s="59"/>
      <c r="F23" s="59"/>
      <c r="G23" s="59"/>
      <c r="H23" s="98"/>
      <c r="I23" s="99"/>
    </row>
    <row r="24" spans="1:9" x14ac:dyDescent="0.2">
      <c r="A24" s="58" t="s">
        <v>78</v>
      </c>
      <c r="B24" s="59"/>
      <c r="C24" s="59"/>
      <c r="D24" s="59"/>
      <c r="E24" s="59"/>
      <c r="F24" s="59"/>
      <c r="G24" s="59"/>
      <c r="H24" s="98"/>
      <c r="I24" s="99"/>
    </row>
    <row r="25" spans="1:9" x14ac:dyDescent="0.2">
      <c r="A25" s="61" t="s">
        <v>22</v>
      </c>
      <c r="B25" s="62"/>
      <c r="C25" s="62"/>
      <c r="D25" s="62"/>
      <c r="E25" s="62"/>
      <c r="F25" s="62"/>
      <c r="G25" s="62"/>
      <c r="H25" s="100"/>
      <c r="I25" s="101"/>
    </row>
    <row r="26" spans="1:9" x14ac:dyDescent="0.2">
      <c r="A26" s="63" t="s">
        <v>23</v>
      </c>
      <c r="B26" s="64"/>
      <c r="C26" s="64"/>
      <c r="D26" s="64"/>
      <c r="E26" s="64"/>
      <c r="F26" s="64"/>
      <c r="G26" s="64"/>
      <c r="H26" s="102"/>
      <c r="I26" s="103"/>
    </row>
    <row r="27" spans="1:9" x14ac:dyDescent="0.2">
      <c r="A27" s="65" t="s">
        <v>24</v>
      </c>
      <c r="B27" s="66"/>
      <c r="C27" s="66"/>
      <c r="D27" s="66"/>
      <c r="E27" s="66"/>
      <c r="F27" s="66"/>
      <c r="G27" s="66"/>
      <c r="H27" s="104"/>
      <c r="I27" s="105"/>
    </row>
    <row r="28" spans="1:9" x14ac:dyDescent="0.2">
      <c r="A28" s="61" t="s">
        <v>25</v>
      </c>
      <c r="B28" s="62"/>
      <c r="C28" s="62"/>
      <c r="D28" s="62"/>
      <c r="E28" s="62"/>
      <c r="F28" s="62"/>
      <c r="G28" s="62"/>
      <c r="H28" s="100"/>
      <c r="I28" s="101"/>
    </row>
    <row r="29" spans="1:9" x14ac:dyDescent="0.2">
      <c r="A29" s="63" t="s">
        <v>23</v>
      </c>
      <c r="B29" s="64"/>
      <c r="C29" s="64"/>
      <c r="D29" s="64"/>
      <c r="E29" s="64"/>
      <c r="F29" s="64"/>
      <c r="G29" s="64"/>
      <c r="H29" s="102"/>
      <c r="I29" s="103"/>
    </row>
    <row r="30" spans="1:9" x14ac:dyDescent="0.2">
      <c r="A30" s="65" t="s">
        <v>24</v>
      </c>
      <c r="B30" s="66"/>
      <c r="C30" s="66"/>
      <c r="D30" s="66"/>
      <c r="E30" s="66"/>
      <c r="F30" s="66"/>
      <c r="G30" s="66"/>
      <c r="H30" s="104"/>
      <c r="I30" s="105"/>
    </row>
    <row r="31" spans="1:9" x14ac:dyDescent="0.2">
      <c r="A31" s="61" t="s">
        <v>38</v>
      </c>
      <c r="B31" s="62"/>
      <c r="C31" s="62"/>
      <c r="D31" s="62"/>
      <c r="E31" s="62"/>
      <c r="F31" s="62"/>
      <c r="G31" s="62"/>
      <c r="H31" s="100"/>
      <c r="I31" s="101"/>
    </row>
    <row r="32" spans="1:9" x14ac:dyDescent="0.2">
      <c r="A32" s="63" t="s">
        <v>23</v>
      </c>
      <c r="B32" s="64"/>
      <c r="C32" s="64"/>
      <c r="D32" s="64"/>
      <c r="E32" s="64"/>
      <c r="F32" s="64"/>
      <c r="G32" s="64"/>
      <c r="H32" s="102"/>
      <c r="I32" s="103"/>
    </row>
    <row r="33" spans="1:9" x14ac:dyDescent="0.2">
      <c r="A33" s="65" t="s">
        <v>24</v>
      </c>
      <c r="B33" s="66"/>
      <c r="C33" s="66"/>
      <c r="D33" s="66"/>
      <c r="E33" s="66"/>
      <c r="F33" s="66"/>
      <c r="G33" s="66"/>
      <c r="H33" s="104"/>
      <c r="I33" s="105"/>
    </row>
    <row r="34" spans="1:9" x14ac:dyDescent="0.2">
      <c r="A34" s="61" t="s">
        <v>26</v>
      </c>
      <c r="B34" s="62"/>
      <c r="C34" s="62"/>
      <c r="D34" s="62"/>
      <c r="E34" s="62"/>
      <c r="F34" s="62"/>
      <c r="G34" s="62"/>
      <c r="H34" s="100"/>
      <c r="I34" s="101"/>
    </row>
    <row r="35" spans="1:9" x14ac:dyDescent="0.2">
      <c r="A35" s="63" t="s">
        <v>23</v>
      </c>
      <c r="B35" s="64"/>
      <c r="C35" s="64"/>
      <c r="D35" s="64"/>
      <c r="E35" s="64"/>
      <c r="F35" s="64"/>
      <c r="G35" s="64"/>
      <c r="H35" s="102"/>
      <c r="I35" s="103"/>
    </row>
    <row r="36" spans="1:9" x14ac:dyDescent="0.2">
      <c r="A36" s="65" t="s">
        <v>24</v>
      </c>
      <c r="B36" s="66"/>
      <c r="C36" s="66"/>
      <c r="D36" s="66"/>
      <c r="E36" s="66"/>
      <c r="F36" s="66"/>
      <c r="G36" s="66"/>
      <c r="H36" s="104"/>
      <c r="I36" s="105"/>
    </row>
    <row r="37" spans="1:9" x14ac:dyDescent="0.2">
      <c r="A37" s="58" t="s">
        <v>27</v>
      </c>
      <c r="B37" s="59"/>
      <c r="C37" s="67">
        <v>1</v>
      </c>
      <c r="D37" s="59"/>
      <c r="E37" s="67">
        <v>1</v>
      </c>
      <c r="F37" s="59"/>
      <c r="G37" s="67">
        <v>1</v>
      </c>
      <c r="H37" s="98"/>
      <c r="I37" s="106">
        <v>1</v>
      </c>
    </row>
    <row r="38" spans="1:9" x14ac:dyDescent="0.2">
      <c r="A38" s="58" t="s">
        <v>28</v>
      </c>
      <c r="B38" s="59"/>
      <c r="C38" s="59"/>
      <c r="D38" s="59"/>
      <c r="E38" s="59"/>
      <c r="F38" s="59"/>
      <c r="G38" s="59"/>
      <c r="H38" s="98"/>
      <c r="I38" s="99"/>
    </row>
    <row r="39" spans="1:9" ht="13.5" thickBot="1" x14ac:dyDescent="0.25">
      <c r="A39" s="61" t="s">
        <v>76</v>
      </c>
      <c r="B39" s="62"/>
      <c r="C39" s="62"/>
      <c r="D39" s="62"/>
      <c r="E39" s="62"/>
      <c r="F39" s="62"/>
      <c r="G39" s="62"/>
      <c r="H39" s="100"/>
      <c r="I39" s="101"/>
    </row>
    <row r="40" spans="1:9" x14ac:dyDescent="0.2">
      <c r="A40" s="120" t="s">
        <v>35</v>
      </c>
      <c r="B40" s="68"/>
      <c r="C40" s="68"/>
      <c r="D40" s="68"/>
      <c r="E40" s="68"/>
      <c r="F40" s="68"/>
      <c r="G40" s="68"/>
      <c r="H40" s="107"/>
      <c r="I40" s="108"/>
    </row>
    <row r="41" spans="1:9" x14ac:dyDescent="0.2">
      <c r="A41" s="121" t="s">
        <v>36</v>
      </c>
      <c r="B41" s="69"/>
      <c r="C41" s="69"/>
      <c r="D41" s="69"/>
      <c r="E41" s="69"/>
      <c r="F41" s="69"/>
      <c r="G41" s="69"/>
      <c r="H41" s="109"/>
      <c r="I41" s="110"/>
    </row>
    <row r="42" spans="1:9" ht="13.5" thickBot="1" x14ac:dyDescent="0.25">
      <c r="A42" s="122" t="s">
        <v>37</v>
      </c>
      <c r="B42" s="70"/>
      <c r="C42" s="70"/>
      <c r="D42" s="70"/>
      <c r="E42" s="70"/>
      <c r="F42" s="70"/>
      <c r="G42" s="70"/>
      <c r="H42" s="111"/>
      <c r="I42" s="112"/>
    </row>
    <row r="43" spans="1:9" x14ac:dyDescent="0.2">
      <c r="A43" s="71"/>
      <c r="B43" s="7"/>
      <c r="C43" s="72"/>
      <c r="D43" s="72"/>
      <c r="E43" s="72"/>
      <c r="F43" s="72"/>
      <c r="G43" s="72"/>
      <c r="H43" s="113"/>
      <c r="I43" s="113"/>
    </row>
    <row r="44" spans="1:9" x14ac:dyDescent="0.2">
      <c r="A44" s="72"/>
      <c r="B44" s="72"/>
      <c r="C44" s="72"/>
      <c r="D44" s="72"/>
      <c r="E44" s="72"/>
      <c r="F44" s="72"/>
      <c r="G44" s="72"/>
      <c r="H44" s="113"/>
      <c r="I44" s="113"/>
    </row>
    <row r="45" spans="1:9" x14ac:dyDescent="0.2">
      <c r="A45" s="72"/>
      <c r="B45" s="72"/>
      <c r="C45" s="72"/>
      <c r="D45" s="72"/>
      <c r="E45" s="72"/>
      <c r="F45" s="72"/>
      <c r="G45" s="72"/>
      <c r="H45" s="113"/>
      <c r="I45" s="113"/>
    </row>
    <row r="46" spans="1:9" x14ac:dyDescent="0.2">
      <c r="A46" s="72"/>
      <c r="B46" s="72"/>
      <c r="C46" s="72"/>
      <c r="D46" s="72"/>
      <c r="E46" s="72"/>
      <c r="F46" s="72"/>
      <c r="G46" s="72"/>
      <c r="H46" s="113"/>
      <c r="I46" s="113"/>
    </row>
    <row r="47" spans="1:9" x14ac:dyDescent="0.2">
      <c r="A47" s="72"/>
      <c r="B47" s="72"/>
      <c r="C47" s="72"/>
      <c r="D47" s="72"/>
      <c r="E47" s="72"/>
      <c r="F47" s="72"/>
      <c r="G47" s="72"/>
      <c r="H47" s="113"/>
      <c r="I47" s="113"/>
    </row>
    <row r="48" spans="1:9" x14ac:dyDescent="0.2">
      <c r="A48" s="72"/>
      <c r="B48" s="72"/>
      <c r="C48" s="72"/>
      <c r="D48" s="72"/>
      <c r="E48" s="72"/>
      <c r="F48" s="72"/>
      <c r="G48" s="72"/>
      <c r="H48" s="113"/>
      <c r="I48" s="113"/>
    </row>
    <row r="49" spans="1:8" ht="13.5" thickBot="1" x14ac:dyDescent="0.25">
      <c r="A49" s="15" t="s">
        <v>64</v>
      </c>
      <c r="B49" s="41"/>
      <c r="C49" s="41"/>
      <c r="D49" s="41"/>
      <c r="E49" s="41"/>
      <c r="F49" s="41"/>
      <c r="G49" s="41"/>
      <c r="H49" s="114"/>
    </row>
    <row r="50" spans="1:8" ht="13.5" thickBot="1" x14ac:dyDescent="0.25">
      <c r="A50" s="16" t="s">
        <v>48</v>
      </c>
      <c r="B50" s="16" t="str">
        <f>+B7</f>
        <v>promedio 2015</v>
      </c>
      <c r="C50" s="41"/>
      <c r="D50" s="16" t="str">
        <f>+D7</f>
        <v>promedio 2016</v>
      </c>
      <c r="E50" s="41"/>
      <c r="F50" s="16" t="str">
        <f>+F7</f>
        <v>promedio 2017</v>
      </c>
      <c r="G50" s="41"/>
      <c r="H50" s="116" t="str">
        <f>+H7</f>
        <v>promedio ene-oct 2018</v>
      </c>
    </row>
    <row r="51" spans="1:8" ht="13.5" thickBot="1" x14ac:dyDescent="0.25">
      <c r="A51" s="42" t="s">
        <v>65</v>
      </c>
      <c r="B51" s="43">
        <f>+B37-SUM(B10,B10:B12,B14:B19,B21:B24,B26:B27,B29:B30,B32:B33,B35:B36)</f>
        <v>0</v>
      </c>
      <c r="C51" s="44"/>
      <c r="D51" s="43">
        <f>+D37-SUM(D10,D10:D12,D14:D19,D21:D24,D26:D27,D29:D30,D32:D33,D35:D36)</f>
        <v>0</v>
      </c>
      <c r="E51" s="44"/>
      <c r="F51" s="43">
        <f>+F37-SUM(F10,F10:F12,F14:F19,F21:F24,F26:F27,F29:F30,F32:F33,F35:F36)</f>
        <v>0</v>
      </c>
      <c r="G51" s="44"/>
      <c r="H51" s="117">
        <f>+H37-SUM(H10,H10:H12,H14:H19,H21:H24,H26:H27,H29:H30,H32:H33,H35:H36)</f>
        <v>0</v>
      </c>
    </row>
  </sheetData>
  <mergeCells count="1">
    <mergeCell ref="A3:G3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showGridLines="0" zoomScale="75" workbookViewId="0">
      <selection activeCell="A3" sqref="A3:G3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1.7109375" style="1" customWidth="1"/>
    <col min="8" max="16384" width="11.42578125" style="1"/>
  </cols>
  <sheetData>
    <row r="1" spans="1:11" x14ac:dyDescent="0.2">
      <c r="A1" s="5" t="s">
        <v>125</v>
      </c>
      <c r="B1" s="223"/>
      <c r="C1" s="223"/>
      <c r="D1" s="223"/>
      <c r="E1" s="223"/>
      <c r="F1" s="223"/>
      <c r="G1" s="223"/>
    </row>
    <row r="2" spans="1:11" x14ac:dyDescent="0.2">
      <c r="A2" s="5" t="s">
        <v>6</v>
      </c>
      <c r="B2" s="223"/>
      <c r="C2" s="223"/>
      <c r="D2" s="223"/>
      <c r="E2" s="223"/>
      <c r="F2" s="223"/>
      <c r="G2" s="223"/>
    </row>
    <row r="3" spans="1:11" ht="35.25" customHeight="1" x14ac:dyDescent="0.2">
      <c r="A3" s="294" t="s">
        <v>126</v>
      </c>
      <c r="B3" s="294"/>
      <c r="C3" s="294"/>
      <c r="D3" s="294"/>
      <c r="E3" s="294"/>
      <c r="F3" s="294"/>
      <c r="G3" s="294"/>
      <c r="H3" s="118"/>
      <c r="I3" s="118"/>
      <c r="J3" s="118"/>
      <c r="K3" s="90"/>
    </row>
    <row r="4" spans="1:11" s="93" customFormat="1" x14ac:dyDescent="0.2">
      <c r="A4" s="88" t="s">
        <v>101</v>
      </c>
      <c r="B4" s="224"/>
      <c r="C4" s="224"/>
      <c r="D4" s="224"/>
      <c r="E4" s="224"/>
      <c r="F4" s="224"/>
      <c r="G4" s="224"/>
    </row>
    <row r="5" spans="1:11" x14ac:dyDescent="0.2">
      <c r="A5" s="5" t="s">
        <v>94</v>
      </c>
      <c r="B5" s="223"/>
      <c r="C5" s="223"/>
      <c r="D5" s="223"/>
      <c r="E5" s="223"/>
      <c r="F5" s="223"/>
      <c r="G5" s="223"/>
    </row>
    <row r="6" spans="1:11" x14ac:dyDescent="0.2">
      <c r="A6" s="5"/>
      <c r="B6" s="223"/>
      <c r="C6" s="223"/>
      <c r="D6" s="223"/>
      <c r="E6" s="223"/>
      <c r="F6" s="223"/>
      <c r="G6" s="223"/>
    </row>
    <row r="7" spans="1:11" ht="13.5" thickBot="1" x14ac:dyDescent="0.25">
      <c r="A7" s="5"/>
      <c r="B7" s="223"/>
      <c r="C7" s="223"/>
      <c r="D7" s="223"/>
      <c r="E7" s="223"/>
      <c r="F7" s="223"/>
      <c r="G7" s="223"/>
    </row>
    <row r="8" spans="1:11" ht="13.5" thickBot="1" x14ac:dyDescent="0.25">
      <c r="A8" s="225" t="s">
        <v>7</v>
      </c>
      <c r="B8" s="226" t="s">
        <v>85</v>
      </c>
      <c r="C8" s="130"/>
      <c r="D8" s="226" t="s">
        <v>86</v>
      </c>
      <c r="E8" s="130"/>
      <c r="F8" s="226" t="s">
        <v>95</v>
      </c>
      <c r="G8" s="130"/>
      <c r="H8" s="226" t="s">
        <v>122</v>
      </c>
      <c r="I8" s="130"/>
    </row>
    <row r="9" spans="1:11" s="2" customFormat="1" ht="13.5" thickBot="1" x14ac:dyDescent="0.25">
      <c r="A9" s="227"/>
      <c r="B9" s="228" t="s">
        <v>39</v>
      </c>
      <c r="C9" s="229" t="s">
        <v>8</v>
      </c>
      <c r="D9" s="230" t="s">
        <v>39</v>
      </c>
      <c r="E9" s="229" t="s">
        <v>8</v>
      </c>
      <c r="F9" s="230" t="s">
        <v>39</v>
      </c>
      <c r="G9" s="229" t="s">
        <v>8</v>
      </c>
      <c r="H9" s="230" t="s">
        <v>39</v>
      </c>
      <c r="I9" s="229" t="s">
        <v>8</v>
      </c>
    </row>
    <row r="10" spans="1:11" s="2" customFormat="1" x14ac:dyDescent="0.2">
      <c r="A10" s="231" t="s">
        <v>40</v>
      </c>
      <c r="B10" s="232"/>
      <c r="C10" s="233"/>
      <c r="D10" s="234"/>
      <c r="E10" s="233"/>
      <c r="F10" s="234"/>
      <c r="G10" s="233"/>
      <c r="H10" s="234"/>
      <c r="I10" s="233"/>
    </row>
    <row r="11" spans="1:11" x14ac:dyDescent="0.2">
      <c r="A11" s="235" t="s">
        <v>9</v>
      </c>
      <c r="B11" s="236"/>
      <c r="C11" s="236"/>
      <c r="D11" s="236"/>
      <c r="E11" s="236"/>
      <c r="F11" s="236"/>
      <c r="G11" s="236"/>
      <c r="H11" s="236"/>
      <c r="I11" s="236"/>
    </row>
    <row r="12" spans="1:11" x14ac:dyDescent="0.2">
      <c r="A12" s="237" t="s">
        <v>10</v>
      </c>
      <c r="B12" s="236"/>
      <c r="C12" s="236"/>
      <c r="D12" s="236"/>
      <c r="E12" s="236"/>
      <c r="F12" s="236"/>
      <c r="G12" s="236"/>
      <c r="H12" s="236"/>
      <c r="I12" s="236"/>
    </row>
    <row r="13" spans="1:11" x14ac:dyDescent="0.2">
      <c r="A13" s="237" t="s">
        <v>11</v>
      </c>
      <c r="B13" s="236"/>
      <c r="C13" s="236"/>
      <c r="D13" s="236"/>
      <c r="E13" s="236"/>
      <c r="F13" s="236"/>
      <c r="G13" s="236"/>
      <c r="H13" s="236"/>
      <c r="I13" s="236"/>
    </row>
    <row r="14" spans="1:11" x14ac:dyDescent="0.2">
      <c r="A14" s="235" t="s">
        <v>12</v>
      </c>
      <c r="B14" s="236"/>
      <c r="C14" s="236"/>
      <c r="D14" s="236"/>
      <c r="E14" s="236"/>
      <c r="F14" s="236"/>
      <c r="G14" s="236"/>
      <c r="H14" s="236"/>
      <c r="I14" s="236"/>
    </row>
    <row r="15" spans="1:11" x14ac:dyDescent="0.2">
      <c r="A15" s="237" t="s">
        <v>13</v>
      </c>
      <c r="B15" s="236"/>
      <c r="C15" s="236"/>
      <c r="D15" s="236"/>
      <c r="E15" s="236"/>
      <c r="F15" s="236"/>
      <c r="G15" s="236"/>
      <c r="H15" s="236"/>
      <c r="I15" s="236"/>
    </row>
    <row r="16" spans="1:11" x14ac:dyDescent="0.2">
      <c r="A16" s="237" t="s">
        <v>14</v>
      </c>
      <c r="B16" s="236"/>
      <c r="C16" s="236"/>
      <c r="D16" s="236"/>
      <c r="E16" s="236"/>
      <c r="F16" s="236"/>
      <c r="G16" s="236"/>
      <c r="H16" s="236"/>
      <c r="I16" s="236"/>
    </row>
    <row r="17" spans="1:9" x14ac:dyDescent="0.2">
      <c r="A17" s="237" t="s">
        <v>15</v>
      </c>
      <c r="B17" s="236"/>
      <c r="C17" s="236"/>
      <c r="D17" s="236"/>
      <c r="E17" s="236"/>
      <c r="F17" s="236"/>
      <c r="G17" s="236"/>
      <c r="H17" s="236"/>
      <c r="I17" s="236"/>
    </row>
    <row r="18" spans="1:9" x14ac:dyDescent="0.2">
      <c r="A18" s="237" t="s">
        <v>16</v>
      </c>
      <c r="B18" s="236"/>
      <c r="C18" s="236"/>
      <c r="D18" s="236"/>
      <c r="E18" s="236"/>
      <c r="F18" s="236"/>
      <c r="G18" s="236"/>
      <c r="H18" s="236"/>
      <c r="I18" s="236"/>
    </row>
    <row r="19" spans="1:9" x14ac:dyDescent="0.2">
      <c r="A19" s="237" t="s">
        <v>17</v>
      </c>
      <c r="B19" s="236"/>
      <c r="C19" s="236"/>
      <c r="D19" s="236"/>
      <c r="E19" s="236"/>
      <c r="F19" s="236"/>
      <c r="G19" s="236"/>
      <c r="H19" s="236"/>
      <c r="I19" s="236"/>
    </row>
    <row r="20" spans="1:9" x14ac:dyDescent="0.2">
      <c r="A20" s="237" t="s">
        <v>18</v>
      </c>
      <c r="B20" s="236"/>
      <c r="C20" s="236"/>
      <c r="D20" s="236"/>
      <c r="E20" s="236"/>
      <c r="F20" s="236"/>
      <c r="G20" s="236"/>
      <c r="H20" s="236"/>
      <c r="I20" s="236"/>
    </row>
    <row r="21" spans="1:9" x14ac:dyDescent="0.2">
      <c r="A21" s="235" t="s">
        <v>32</v>
      </c>
      <c r="B21" s="236"/>
      <c r="C21" s="236"/>
      <c r="D21" s="236"/>
      <c r="E21" s="236"/>
      <c r="F21" s="236"/>
      <c r="G21" s="236"/>
      <c r="H21" s="236"/>
      <c r="I21" s="236"/>
    </row>
    <row r="22" spans="1:9" x14ac:dyDescent="0.2">
      <c r="A22" s="237" t="s">
        <v>19</v>
      </c>
      <c r="B22" s="236"/>
      <c r="C22" s="236"/>
      <c r="D22" s="236"/>
      <c r="E22" s="236"/>
      <c r="F22" s="236"/>
      <c r="G22" s="236"/>
      <c r="H22" s="236"/>
      <c r="I22" s="236"/>
    </row>
    <row r="23" spans="1:9" x14ac:dyDescent="0.2">
      <c r="A23" s="237" t="s">
        <v>20</v>
      </c>
      <c r="B23" s="236"/>
      <c r="C23" s="236"/>
      <c r="D23" s="236"/>
      <c r="E23" s="236"/>
      <c r="F23" s="236"/>
      <c r="G23" s="236"/>
      <c r="H23" s="236"/>
      <c r="I23" s="236"/>
    </row>
    <row r="24" spans="1:9" x14ac:dyDescent="0.2">
      <c r="A24" s="237" t="s">
        <v>21</v>
      </c>
      <c r="B24" s="236"/>
      <c r="C24" s="236"/>
      <c r="D24" s="236"/>
      <c r="E24" s="236"/>
      <c r="F24" s="236"/>
      <c r="G24" s="236"/>
      <c r="H24" s="236"/>
      <c r="I24" s="236"/>
    </row>
    <row r="25" spans="1:9" x14ac:dyDescent="0.2">
      <c r="A25" s="235" t="s">
        <v>78</v>
      </c>
      <c r="B25" s="236"/>
      <c r="C25" s="236"/>
      <c r="D25" s="236"/>
      <c r="E25" s="236"/>
      <c r="F25" s="236"/>
      <c r="G25" s="236"/>
      <c r="H25" s="236"/>
      <c r="I25" s="236"/>
    </row>
    <row r="26" spans="1:9" x14ac:dyDescent="0.2">
      <c r="A26" s="238" t="s">
        <v>22</v>
      </c>
      <c r="B26" s="239"/>
      <c r="C26" s="239"/>
      <c r="D26" s="239"/>
      <c r="E26" s="239"/>
      <c r="F26" s="239"/>
      <c r="G26" s="239"/>
      <c r="H26" s="239"/>
      <c r="I26" s="239"/>
    </row>
    <row r="27" spans="1:9" x14ac:dyDescent="0.2">
      <c r="A27" s="240" t="s">
        <v>23</v>
      </c>
      <c r="B27" s="241"/>
      <c r="C27" s="241"/>
      <c r="D27" s="241"/>
      <c r="E27" s="241"/>
      <c r="F27" s="241"/>
      <c r="G27" s="241"/>
      <c r="H27" s="241"/>
      <c r="I27" s="241"/>
    </row>
    <row r="28" spans="1:9" x14ac:dyDescent="0.2">
      <c r="A28" s="242" t="s">
        <v>24</v>
      </c>
      <c r="B28" s="243"/>
      <c r="C28" s="243"/>
      <c r="D28" s="243"/>
      <c r="E28" s="243"/>
      <c r="F28" s="243"/>
      <c r="G28" s="243"/>
      <c r="H28" s="243"/>
      <c r="I28" s="243"/>
    </row>
    <row r="29" spans="1:9" x14ac:dyDescent="0.2">
      <c r="A29" s="238" t="s">
        <v>25</v>
      </c>
      <c r="B29" s="239"/>
      <c r="C29" s="239"/>
      <c r="D29" s="239"/>
      <c r="E29" s="239"/>
      <c r="F29" s="239"/>
      <c r="G29" s="239"/>
      <c r="H29" s="239"/>
      <c r="I29" s="239"/>
    </row>
    <row r="30" spans="1:9" x14ac:dyDescent="0.2">
      <c r="A30" s="240" t="s">
        <v>23</v>
      </c>
      <c r="B30" s="241"/>
      <c r="C30" s="241"/>
      <c r="D30" s="241"/>
      <c r="E30" s="241"/>
      <c r="F30" s="241"/>
      <c r="G30" s="241"/>
      <c r="H30" s="241"/>
      <c r="I30" s="241"/>
    </row>
    <row r="31" spans="1:9" x14ac:dyDescent="0.2">
      <c r="A31" s="242" t="s">
        <v>24</v>
      </c>
      <c r="B31" s="243"/>
      <c r="C31" s="243"/>
      <c r="D31" s="243"/>
      <c r="E31" s="243"/>
      <c r="F31" s="243"/>
      <c r="G31" s="243"/>
      <c r="H31" s="243"/>
      <c r="I31" s="243"/>
    </row>
    <row r="32" spans="1:9" x14ac:dyDescent="0.2">
      <c r="A32" s="238" t="s">
        <v>38</v>
      </c>
      <c r="B32" s="239"/>
      <c r="C32" s="239"/>
      <c r="D32" s="239"/>
      <c r="E32" s="239"/>
      <c r="F32" s="239"/>
      <c r="G32" s="239"/>
      <c r="H32" s="239"/>
      <c r="I32" s="239"/>
    </row>
    <row r="33" spans="1:9" x14ac:dyDescent="0.2">
      <c r="A33" s="240" t="s">
        <v>23</v>
      </c>
      <c r="B33" s="241"/>
      <c r="C33" s="241"/>
      <c r="D33" s="241"/>
      <c r="E33" s="241"/>
      <c r="F33" s="241"/>
      <c r="G33" s="241"/>
      <c r="H33" s="241"/>
      <c r="I33" s="241"/>
    </row>
    <row r="34" spans="1:9" x14ac:dyDescent="0.2">
      <c r="A34" s="242" t="s">
        <v>24</v>
      </c>
      <c r="B34" s="243"/>
      <c r="C34" s="243"/>
      <c r="D34" s="243"/>
      <c r="E34" s="243"/>
      <c r="F34" s="243"/>
      <c r="G34" s="243"/>
      <c r="H34" s="243"/>
      <c r="I34" s="243"/>
    </row>
    <row r="35" spans="1:9" x14ac:dyDescent="0.2">
      <c r="A35" s="238" t="s">
        <v>26</v>
      </c>
      <c r="B35" s="239"/>
      <c r="C35" s="239"/>
      <c r="D35" s="239"/>
      <c r="E35" s="239"/>
      <c r="F35" s="239"/>
      <c r="G35" s="239"/>
      <c r="H35" s="239"/>
      <c r="I35" s="239"/>
    </row>
    <row r="36" spans="1:9" x14ac:dyDescent="0.2">
      <c r="A36" s="240" t="s">
        <v>23</v>
      </c>
      <c r="B36" s="241"/>
      <c r="C36" s="241"/>
      <c r="D36" s="241"/>
      <c r="E36" s="241"/>
      <c r="F36" s="241"/>
      <c r="G36" s="241"/>
      <c r="H36" s="241"/>
      <c r="I36" s="241"/>
    </row>
    <row r="37" spans="1:9" x14ac:dyDescent="0.2">
      <c r="A37" s="242" t="s">
        <v>24</v>
      </c>
      <c r="B37" s="243"/>
      <c r="C37" s="243"/>
      <c r="D37" s="243"/>
      <c r="E37" s="243"/>
      <c r="F37" s="243"/>
      <c r="G37" s="243"/>
      <c r="H37" s="243"/>
      <c r="I37" s="243"/>
    </row>
    <row r="38" spans="1:9" x14ac:dyDescent="0.2">
      <c r="A38" s="235" t="s">
        <v>27</v>
      </c>
      <c r="B38" s="236"/>
      <c r="C38" s="244">
        <v>1</v>
      </c>
      <c r="D38" s="236"/>
      <c r="E38" s="244">
        <v>1</v>
      </c>
      <c r="F38" s="236"/>
      <c r="G38" s="244">
        <v>1</v>
      </c>
      <c r="H38" s="236"/>
      <c r="I38" s="244">
        <v>1</v>
      </c>
    </row>
    <row r="39" spans="1:9" x14ac:dyDescent="0.2">
      <c r="A39" s="235" t="s">
        <v>28</v>
      </c>
      <c r="B39" s="236"/>
      <c r="C39" s="236"/>
      <c r="D39" s="236"/>
      <c r="E39" s="236"/>
      <c r="F39" s="236"/>
      <c r="G39" s="236"/>
      <c r="H39" s="236"/>
      <c r="I39" s="236"/>
    </row>
    <row r="40" spans="1:9" ht="13.5" thickBot="1" x14ac:dyDescent="0.25">
      <c r="A40" s="238" t="s">
        <v>76</v>
      </c>
      <c r="B40" s="239"/>
      <c r="C40" s="239"/>
      <c r="D40" s="239"/>
      <c r="E40" s="239"/>
      <c r="F40" s="239"/>
      <c r="G40" s="239"/>
      <c r="H40" s="239"/>
      <c r="I40" s="239"/>
    </row>
    <row r="41" spans="1:9" x14ac:dyDescent="0.2">
      <c r="A41" s="245" t="s">
        <v>35</v>
      </c>
      <c r="B41" s="246"/>
      <c r="C41" s="246"/>
      <c r="D41" s="246"/>
      <c r="E41" s="246"/>
      <c r="F41" s="246"/>
      <c r="G41" s="246"/>
      <c r="H41" s="246"/>
      <c r="I41" s="246"/>
    </row>
    <row r="42" spans="1:9" x14ac:dyDescent="0.2">
      <c r="A42" s="247" t="s">
        <v>36</v>
      </c>
      <c r="B42" s="248"/>
      <c r="C42" s="248"/>
      <c r="D42" s="248"/>
      <c r="E42" s="248"/>
      <c r="F42" s="248"/>
      <c r="G42" s="248"/>
      <c r="H42" s="248"/>
      <c r="I42" s="248"/>
    </row>
    <row r="43" spans="1:9" ht="13.5" thickBot="1" x14ac:dyDescent="0.25">
      <c r="A43" s="249" t="s">
        <v>37</v>
      </c>
      <c r="B43" s="250"/>
      <c r="C43" s="250"/>
      <c r="D43" s="250"/>
      <c r="E43" s="250"/>
      <c r="F43" s="250"/>
      <c r="G43" s="250"/>
      <c r="H43" s="250"/>
      <c r="I43" s="250"/>
    </row>
    <row r="44" spans="1:9" ht="25.5" customHeight="1" x14ac:dyDescent="0.2">
      <c r="A44" s="251"/>
      <c r="B44" s="252"/>
      <c r="C44" s="252"/>
      <c r="D44" s="252"/>
      <c r="E44" s="252"/>
      <c r="F44" s="252"/>
      <c r="G44" s="252"/>
    </row>
    <row r="45" spans="1:9" x14ac:dyDescent="0.2">
      <c r="A45" s="72"/>
      <c r="B45" s="72"/>
      <c r="C45" s="72"/>
      <c r="D45" s="72"/>
      <c r="E45" s="72"/>
      <c r="F45" s="72"/>
      <c r="G45" s="72"/>
    </row>
    <row r="46" spans="1:9" x14ac:dyDescent="0.2">
      <c r="A46" s="72"/>
      <c r="B46" s="72"/>
      <c r="C46" s="72"/>
      <c r="D46" s="72"/>
      <c r="E46" s="72"/>
      <c r="F46" s="72"/>
      <c r="G46" s="72"/>
    </row>
    <row r="47" spans="1:9" x14ac:dyDescent="0.2">
      <c r="A47" s="72"/>
      <c r="B47" s="72"/>
      <c r="C47" s="72"/>
      <c r="D47" s="72"/>
      <c r="E47" s="72"/>
      <c r="F47" s="72"/>
      <c r="G47" s="72"/>
    </row>
    <row r="48" spans="1:9" x14ac:dyDescent="0.2">
      <c r="A48" s="72"/>
      <c r="B48" s="72"/>
      <c r="C48" s="72"/>
      <c r="D48" s="72"/>
      <c r="E48" s="72"/>
      <c r="F48" s="72"/>
      <c r="G48" s="72"/>
    </row>
    <row r="49" spans="1:7" x14ac:dyDescent="0.2">
      <c r="A49" s="72"/>
      <c r="B49" s="72"/>
      <c r="C49" s="72"/>
      <c r="D49" s="72"/>
      <c r="E49" s="72"/>
      <c r="F49" s="72"/>
      <c r="G49" s="72"/>
    </row>
    <row r="50" spans="1:7" hidden="1" x14ac:dyDescent="0.2">
      <c r="A50" s="15" t="s">
        <v>64</v>
      </c>
      <c r="B50" s="41"/>
      <c r="C50" s="41"/>
      <c r="D50" s="41"/>
      <c r="E50" s="41"/>
      <c r="F50" s="41"/>
      <c r="G50" s="41"/>
    </row>
    <row r="51" spans="1:7" hidden="1" x14ac:dyDescent="0.2">
      <c r="A51" s="16" t="s">
        <v>48</v>
      </c>
      <c r="B51" s="16" t="str">
        <f>+B8</f>
        <v>promedio 2016</v>
      </c>
      <c r="C51" s="41"/>
      <c r="D51" s="16" t="str">
        <f>+D8</f>
        <v>promedio 2017</v>
      </c>
      <c r="E51" s="41"/>
      <c r="F51" s="16" t="str">
        <f>+F8</f>
        <v>promedio 2018</v>
      </c>
      <c r="G51" s="41"/>
    </row>
    <row r="52" spans="1:7" ht="13.5" hidden="1" thickBot="1" x14ac:dyDescent="0.25">
      <c r="A52" s="42" t="s">
        <v>65</v>
      </c>
      <c r="B52" s="43">
        <f>+B38-SUM(B11,B11:B13,B15:B20,B22:B25,B27:B28,B30:B31,B33:B34,B36:B37)</f>
        <v>0</v>
      </c>
      <c r="C52" s="44"/>
      <c r="D52" s="43">
        <f>+D38-SUM(D11,D11:D13,D15:D20,D22:D25,D27:D28,D30:D31,D33:D34,D36:D37)</f>
        <v>0</v>
      </c>
      <c r="E52" s="44"/>
      <c r="F52" s="43">
        <f>+F38-SUM(F11,F11:F13,F15:F20,F22:F25,F27:F28,F30:F31,F33:F34,F36:F37)</f>
        <v>0</v>
      </c>
      <c r="G52" s="44"/>
    </row>
    <row r="53" spans="1:7" hidden="1" x14ac:dyDescent="0.2"/>
  </sheetData>
  <mergeCells count="1">
    <mergeCell ref="A3:G3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5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view="pageBreakPreview" topLeftCell="A4" zoomScaleNormal="75" zoomScaleSheetLayoutView="100" workbookViewId="0">
      <selection activeCell="J6" sqref="J6"/>
    </sheetView>
  </sheetViews>
  <sheetFormatPr baseColWidth="10" defaultRowHeight="12.75" x14ac:dyDescent="0.2"/>
  <cols>
    <col min="1" max="1" width="38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13.85546875" style="1" customWidth="1"/>
    <col min="8" max="8" width="11.42578125" style="1"/>
    <col min="9" max="9" width="13.85546875" style="1" customWidth="1"/>
    <col min="10" max="16384" width="11.42578125" style="1"/>
  </cols>
  <sheetData>
    <row r="1" spans="1:9" x14ac:dyDescent="0.2">
      <c r="A1" s="5" t="s">
        <v>129</v>
      </c>
      <c r="B1" s="223"/>
      <c r="C1" s="223"/>
      <c r="D1" s="223"/>
      <c r="E1" s="223"/>
      <c r="F1" s="223"/>
      <c r="G1" s="223"/>
      <c r="H1" s="223"/>
      <c r="I1" s="223"/>
    </row>
    <row r="2" spans="1:9" x14ac:dyDescent="0.2">
      <c r="A2" s="140" t="s">
        <v>6</v>
      </c>
      <c r="B2" s="143"/>
      <c r="C2" s="143"/>
      <c r="D2" s="143"/>
      <c r="E2" s="143"/>
      <c r="F2" s="143"/>
      <c r="G2" s="143"/>
      <c r="H2" s="143"/>
      <c r="I2" s="143"/>
    </row>
    <row r="3" spans="1:9" ht="27.75" customHeight="1" x14ac:dyDescent="0.2">
      <c r="A3" s="294" t="s">
        <v>128</v>
      </c>
      <c r="B3" s="294"/>
      <c r="C3" s="294"/>
      <c r="D3" s="294"/>
      <c r="E3" s="294"/>
      <c r="F3" s="294"/>
      <c r="G3" s="294"/>
    </row>
    <row r="4" spans="1:9" s="4" customFormat="1" x14ac:dyDescent="0.2">
      <c r="A4" s="88" t="s">
        <v>101</v>
      </c>
      <c r="B4" s="224"/>
      <c r="C4" s="224"/>
      <c r="D4" s="224"/>
      <c r="E4" s="224"/>
      <c r="F4" s="224"/>
      <c r="G4" s="224"/>
      <c r="H4" s="224"/>
      <c r="I4" s="224"/>
    </row>
    <row r="5" spans="1:9" ht="13.5" thickBot="1" x14ac:dyDescent="0.25">
      <c r="A5" s="5" t="s">
        <v>98</v>
      </c>
      <c r="B5" s="223"/>
      <c r="C5" s="223"/>
      <c r="D5" s="223"/>
      <c r="E5" s="223"/>
      <c r="F5" s="223"/>
      <c r="G5" s="223"/>
      <c r="H5" s="223"/>
      <c r="I5" s="223"/>
    </row>
    <row r="6" spans="1:9" ht="13.5" thickBot="1" x14ac:dyDescent="0.25">
      <c r="A6" s="147" t="s">
        <v>7</v>
      </c>
      <c r="B6" s="253" t="s">
        <v>85</v>
      </c>
      <c r="C6" s="131"/>
      <c r="D6" s="253" t="s">
        <v>86</v>
      </c>
      <c r="E6" s="131"/>
      <c r="F6" s="253" t="s">
        <v>95</v>
      </c>
      <c r="G6" s="131"/>
      <c r="H6" s="253" t="s">
        <v>122</v>
      </c>
      <c r="I6" s="131"/>
    </row>
    <row r="7" spans="1:9" s="2" customFormat="1" ht="13.5" thickBot="1" x14ac:dyDescent="0.25">
      <c r="A7" s="150"/>
      <c r="B7" s="254" t="s">
        <v>39</v>
      </c>
      <c r="C7" s="255" t="s">
        <v>8</v>
      </c>
      <c r="D7" s="256" t="s">
        <v>39</v>
      </c>
      <c r="E7" s="255" t="s">
        <v>8</v>
      </c>
      <c r="F7" s="256" t="s">
        <v>39</v>
      </c>
      <c r="G7" s="255" t="s">
        <v>8</v>
      </c>
      <c r="H7" s="256" t="s">
        <v>39</v>
      </c>
      <c r="I7" s="255" t="s">
        <v>8</v>
      </c>
    </row>
    <row r="8" spans="1:9" s="2" customFormat="1" x14ac:dyDescent="0.2">
      <c r="A8" s="231" t="s">
        <v>40</v>
      </c>
      <c r="B8" s="232"/>
      <c r="C8" s="233"/>
      <c r="D8" s="234"/>
      <c r="E8" s="233"/>
      <c r="F8" s="234"/>
      <c r="G8" s="233"/>
      <c r="H8" s="234"/>
      <c r="I8" s="233"/>
    </row>
    <row r="9" spans="1:9" x14ac:dyDescent="0.2">
      <c r="A9" s="235" t="s">
        <v>9</v>
      </c>
      <c r="B9" s="236"/>
      <c r="C9" s="236"/>
      <c r="D9" s="236"/>
      <c r="E9" s="236"/>
      <c r="F9" s="236"/>
      <c r="G9" s="236"/>
      <c r="H9" s="236"/>
      <c r="I9" s="236"/>
    </row>
    <row r="10" spans="1:9" x14ac:dyDescent="0.2">
      <c r="A10" s="237" t="s">
        <v>10</v>
      </c>
      <c r="B10" s="236"/>
      <c r="C10" s="236"/>
      <c r="D10" s="236"/>
      <c r="E10" s="236"/>
      <c r="F10" s="236"/>
      <c r="G10" s="236"/>
      <c r="H10" s="236"/>
      <c r="I10" s="236"/>
    </row>
    <row r="11" spans="1:9" x14ac:dyDescent="0.2">
      <c r="A11" s="237" t="s">
        <v>11</v>
      </c>
      <c r="B11" s="236"/>
      <c r="C11" s="236"/>
      <c r="D11" s="236"/>
      <c r="E11" s="236"/>
      <c r="F11" s="236"/>
      <c r="G11" s="236"/>
      <c r="H11" s="236"/>
      <c r="I11" s="236"/>
    </row>
    <row r="12" spans="1:9" x14ac:dyDescent="0.2">
      <c r="A12" s="235" t="s">
        <v>12</v>
      </c>
      <c r="B12" s="236"/>
      <c r="C12" s="236"/>
      <c r="D12" s="236"/>
      <c r="E12" s="236"/>
      <c r="F12" s="236"/>
      <c r="G12" s="236"/>
      <c r="H12" s="236"/>
      <c r="I12" s="236"/>
    </row>
    <row r="13" spans="1:9" x14ac:dyDescent="0.2">
      <c r="A13" s="237" t="s">
        <v>13</v>
      </c>
      <c r="B13" s="236"/>
      <c r="C13" s="236"/>
      <c r="D13" s="236"/>
      <c r="E13" s="236"/>
      <c r="F13" s="236"/>
      <c r="G13" s="236"/>
      <c r="H13" s="236"/>
      <c r="I13" s="236"/>
    </row>
    <row r="14" spans="1:9" x14ac:dyDescent="0.2">
      <c r="A14" s="237" t="s">
        <v>14</v>
      </c>
      <c r="B14" s="236"/>
      <c r="C14" s="236"/>
      <c r="D14" s="236"/>
      <c r="E14" s="236"/>
      <c r="F14" s="236"/>
      <c r="G14" s="236"/>
      <c r="H14" s="236"/>
      <c r="I14" s="236"/>
    </row>
    <row r="15" spans="1:9" x14ac:dyDescent="0.2">
      <c r="A15" s="237" t="s">
        <v>15</v>
      </c>
      <c r="B15" s="236"/>
      <c r="C15" s="236"/>
      <c r="D15" s="236"/>
      <c r="E15" s="236"/>
      <c r="F15" s="236"/>
      <c r="G15" s="236"/>
      <c r="H15" s="236"/>
      <c r="I15" s="236"/>
    </row>
    <row r="16" spans="1:9" x14ac:dyDescent="0.2">
      <c r="A16" s="237" t="s">
        <v>16</v>
      </c>
      <c r="B16" s="236"/>
      <c r="C16" s="236"/>
      <c r="D16" s="236"/>
      <c r="E16" s="236"/>
      <c r="F16" s="236"/>
      <c r="G16" s="236"/>
      <c r="H16" s="236"/>
      <c r="I16" s="236"/>
    </row>
    <row r="17" spans="1:9" x14ac:dyDescent="0.2">
      <c r="A17" s="237" t="s">
        <v>17</v>
      </c>
      <c r="B17" s="236"/>
      <c r="C17" s="236"/>
      <c r="D17" s="236"/>
      <c r="E17" s="236"/>
      <c r="F17" s="236"/>
      <c r="G17" s="236"/>
      <c r="H17" s="236"/>
      <c r="I17" s="236"/>
    </row>
    <row r="18" spans="1:9" x14ac:dyDescent="0.2">
      <c r="A18" s="237" t="s">
        <v>18</v>
      </c>
      <c r="B18" s="236"/>
      <c r="C18" s="236"/>
      <c r="D18" s="236"/>
      <c r="E18" s="236"/>
      <c r="F18" s="236"/>
      <c r="G18" s="236"/>
      <c r="H18" s="236"/>
      <c r="I18" s="236"/>
    </row>
    <row r="19" spans="1:9" x14ac:dyDescent="0.2">
      <c r="A19" s="235" t="s">
        <v>32</v>
      </c>
      <c r="B19" s="236"/>
      <c r="C19" s="236"/>
      <c r="D19" s="236"/>
      <c r="E19" s="236"/>
      <c r="F19" s="236"/>
      <c r="G19" s="236"/>
      <c r="H19" s="236"/>
      <c r="I19" s="236"/>
    </row>
    <row r="20" spans="1:9" x14ac:dyDescent="0.2">
      <c r="A20" s="237" t="s">
        <v>19</v>
      </c>
      <c r="B20" s="236"/>
      <c r="C20" s="236"/>
      <c r="D20" s="236"/>
      <c r="E20" s="236"/>
      <c r="F20" s="236"/>
      <c r="G20" s="236"/>
      <c r="H20" s="236"/>
      <c r="I20" s="236"/>
    </row>
    <row r="21" spans="1:9" x14ac:dyDescent="0.2">
      <c r="A21" s="237" t="s">
        <v>20</v>
      </c>
      <c r="B21" s="236"/>
      <c r="C21" s="236"/>
      <c r="D21" s="236"/>
      <c r="E21" s="236"/>
      <c r="F21" s="236"/>
      <c r="G21" s="236"/>
      <c r="H21" s="236"/>
      <c r="I21" s="236"/>
    </row>
    <row r="22" spans="1:9" x14ac:dyDescent="0.2">
      <c r="A22" s="237" t="s">
        <v>21</v>
      </c>
      <c r="B22" s="236"/>
      <c r="C22" s="236"/>
      <c r="D22" s="236"/>
      <c r="E22" s="236"/>
      <c r="F22" s="236"/>
      <c r="G22" s="236"/>
      <c r="H22" s="236"/>
      <c r="I22" s="236"/>
    </row>
    <row r="23" spans="1:9" x14ac:dyDescent="0.2">
      <c r="A23" s="235" t="s">
        <v>78</v>
      </c>
      <c r="B23" s="236"/>
      <c r="C23" s="236"/>
      <c r="D23" s="236"/>
      <c r="E23" s="236"/>
      <c r="F23" s="236"/>
      <c r="G23" s="236"/>
      <c r="H23" s="236"/>
      <c r="I23" s="236"/>
    </row>
    <row r="24" spans="1:9" x14ac:dyDescent="0.2">
      <c r="A24" s="238" t="s">
        <v>22</v>
      </c>
      <c r="B24" s="239"/>
      <c r="C24" s="239"/>
      <c r="D24" s="239"/>
      <c r="E24" s="239"/>
      <c r="F24" s="239"/>
      <c r="G24" s="239"/>
      <c r="H24" s="239"/>
      <c r="I24" s="239"/>
    </row>
    <row r="25" spans="1:9" x14ac:dyDescent="0.2">
      <c r="A25" s="240" t="s">
        <v>23</v>
      </c>
      <c r="B25" s="241"/>
      <c r="C25" s="241"/>
      <c r="D25" s="241"/>
      <c r="E25" s="241"/>
      <c r="F25" s="241"/>
      <c r="G25" s="241"/>
      <c r="H25" s="241"/>
      <c r="I25" s="241"/>
    </row>
    <row r="26" spans="1:9" x14ac:dyDescent="0.2">
      <c r="A26" s="242" t="s">
        <v>24</v>
      </c>
      <c r="B26" s="243"/>
      <c r="C26" s="243"/>
      <c r="D26" s="243"/>
      <c r="E26" s="243"/>
      <c r="F26" s="243"/>
      <c r="G26" s="243"/>
      <c r="H26" s="243"/>
      <c r="I26" s="243"/>
    </row>
    <row r="27" spans="1:9" x14ac:dyDescent="0.2">
      <c r="A27" s="238" t="s">
        <v>25</v>
      </c>
      <c r="B27" s="239"/>
      <c r="C27" s="239"/>
      <c r="D27" s="239"/>
      <c r="E27" s="239"/>
      <c r="F27" s="239"/>
      <c r="G27" s="239"/>
      <c r="H27" s="239"/>
      <c r="I27" s="239"/>
    </row>
    <row r="28" spans="1:9" x14ac:dyDescent="0.2">
      <c r="A28" s="240" t="s">
        <v>23</v>
      </c>
      <c r="B28" s="241"/>
      <c r="C28" s="241"/>
      <c r="D28" s="241"/>
      <c r="E28" s="241"/>
      <c r="F28" s="241"/>
      <c r="G28" s="241"/>
      <c r="H28" s="241"/>
      <c r="I28" s="241"/>
    </row>
    <row r="29" spans="1:9" x14ac:dyDescent="0.2">
      <c r="A29" s="242" t="s">
        <v>24</v>
      </c>
      <c r="B29" s="243"/>
      <c r="C29" s="243"/>
      <c r="D29" s="243"/>
      <c r="E29" s="243"/>
      <c r="F29" s="243"/>
      <c r="G29" s="243"/>
      <c r="H29" s="243"/>
      <c r="I29" s="243"/>
    </row>
    <row r="30" spans="1:9" x14ac:dyDescent="0.2">
      <c r="A30" s="238" t="s">
        <v>38</v>
      </c>
      <c r="B30" s="239"/>
      <c r="C30" s="239"/>
      <c r="D30" s="239"/>
      <c r="E30" s="239"/>
      <c r="F30" s="239"/>
      <c r="G30" s="239"/>
      <c r="H30" s="239"/>
      <c r="I30" s="239"/>
    </row>
    <row r="31" spans="1:9" x14ac:dyDescent="0.2">
      <c r="A31" s="240" t="s">
        <v>23</v>
      </c>
      <c r="B31" s="241"/>
      <c r="C31" s="241"/>
      <c r="D31" s="241"/>
      <c r="E31" s="241"/>
      <c r="F31" s="241"/>
      <c r="G31" s="241"/>
      <c r="H31" s="241"/>
      <c r="I31" s="241"/>
    </row>
    <row r="32" spans="1:9" x14ac:dyDescent="0.2">
      <c r="A32" s="242" t="s">
        <v>24</v>
      </c>
      <c r="B32" s="243"/>
      <c r="C32" s="243"/>
      <c r="D32" s="243"/>
      <c r="E32" s="243"/>
      <c r="F32" s="243"/>
      <c r="G32" s="243"/>
      <c r="H32" s="243"/>
      <c r="I32" s="243"/>
    </row>
    <row r="33" spans="1:9" x14ac:dyDescent="0.2">
      <c r="A33" s="238" t="s">
        <v>26</v>
      </c>
      <c r="B33" s="239"/>
      <c r="C33" s="239"/>
      <c r="D33" s="239"/>
      <c r="E33" s="239"/>
      <c r="F33" s="239"/>
      <c r="G33" s="239"/>
      <c r="H33" s="239"/>
      <c r="I33" s="239"/>
    </row>
    <row r="34" spans="1:9" x14ac:dyDescent="0.2">
      <c r="A34" s="240" t="s">
        <v>23</v>
      </c>
      <c r="B34" s="241"/>
      <c r="C34" s="241"/>
      <c r="D34" s="241"/>
      <c r="E34" s="241"/>
      <c r="F34" s="241"/>
      <c r="G34" s="241"/>
      <c r="H34" s="241"/>
      <c r="I34" s="241"/>
    </row>
    <row r="35" spans="1:9" x14ac:dyDescent="0.2">
      <c r="A35" s="242" t="s">
        <v>24</v>
      </c>
      <c r="B35" s="243"/>
      <c r="C35" s="243"/>
      <c r="D35" s="243"/>
      <c r="E35" s="243"/>
      <c r="F35" s="243"/>
      <c r="G35" s="243"/>
      <c r="H35" s="243"/>
      <c r="I35" s="243"/>
    </row>
    <row r="36" spans="1:9" x14ac:dyDescent="0.2">
      <c r="A36" s="235" t="s">
        <v>27</v>
      </c>
      <c r="B36" s="236"/>
      <c r="C36" s="244">
        <v>1</v>
      </c>
      <c r="D36" s="236"/>
      <c r="E36" s="244">
        <v>1</v>
      </c>
      <c r="F36" s="236"/>
      <c r="G36" s="244">
        <v>1</v>
      </c>
      <c r="H36" s="236"/>
      <c r="I36" s="244">
        <v>1</v>
      </c>
    </row>
    <row r="37" spans="1:9" x14ac:dyDescent="0.2">
      <c r="A37" s="257" t="s">
        <v>28</v>
      </c>
      <c r="B37" s="236"/>
      <c r="C37" s="236"/>
      <c r="D37" s="236"/>
      <c r="E37" s="236"/>
      <c r="F37" s="236"/>
      <c r="G37" s="236"/>
      <c r="H37" s="236"/>
      <c r="I37" s="236"/>
    </row>
    <row r="38" spans="1:9" ht="13.5" thickBot="1" x14ac:dyDescent="0.25">
      <c r="A38" s="258" t="s">
        <v>99</v>
      </c>
      <c r="B38" s="239"/>
      <c r="C38" s="239"/>
      <c r="D38" s="239"/>
      <c r="E38" s="239"/>
      <c r="F38" s="239"/>
      <c r="G38" s="239"/>
      <c r="H38" s="239"/>
      <c r="I38" s="239"/>
    </row>
    <row r="39" spans="1:9" x14ac:dyDescent="0.2">
      <c r="A39" s="259" t="s">
        <v>35</v>
      </c>
      <c r="B39" s="246"/>
      <c r="C39" s="246"/>
      <c r="D39" s="246"/>
      <c r="E39" s="246"/>
      <c r="F39" s="246"/>
      <c r="G39" s="246"/>
      <c r="H39" s="246"/>
      <c r="I39" s="246"/>
    </row>
    <row r="40" spans="1:9" x14ac:dyDescent="0.2">
      <c r="A40" s="260" t="s">
        <v>36</v>
      </c>
      <c r="B40" s="248"/>
      <c r="C40" s="248"/>
      <c r="D40" s="248"/>
      <c r="E40" s="248"/>
      <c r="F40" s="248"/>
      <c r="G40" s="248"/>
      <c r="H40" s="248"/>
      <c r="I40" s="248"/>
    </row>
    <row r="41" spans="1:9" ht="13.5" thickBot="1" x14ac:dyDescent="0.25">
      <c r="A41" s="261" t="s">
        <v>37</v>
      </c>
      <c r="B41" s="250"/>
      <c r="C41" s="250"/>
      <c r="D41" s="250"/>
      <c r="E41" s="250"/>
      <c r="F41" s="250"/>
      <c r="G41" s="250"/>
      <c r="H41" s="250"/>
      <c r="I41" s="250"/>
    </row>
    <row r="42" spans="1:9" x14ac:dyDescent="0.2">
      <c r="A42" s="184"/>
      <c r="B42" s="251"/>
      <c r="C42" s="251"/>
      <c r="D42" s="251"/>
      <c r="E42" s="251"/>
      <c r="F42" s="251"/>
      <c r="G42" s="251"/>
      <c r="H42" s="251"/>
      <c r="I42" s="251"/>
    </row>
    <row r="43" spans="1:9" x14ac:dyDescent="0.2">
      <c r="A43" s="72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72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72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72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72"/>
      <c r="B47" s="72"/>
      <c r="C47" s="72"/>
      <c r="D47" s="72"/>
      <c r="E47" s="72"/>
      <c r="F47" s="72"/>
      <c r="G47" s="72"/>
      <c r="H47" s="72"/>
      <c r="I47" s="72"/>
    </row>
    <row r="48" spans="1:9" hidden="1" x14ac:dyDescent="0.2">
      <c r="A48" s="15" t="s">
        <v>64</v>
      </c>
      <c r="B48" s="41"/>
      <c r="C48" s="41"/>
      <c r="D48" s="41"/>
      <c r="E48" s="41"/>
      <c r="F48" s="41"/>
      <c r="G48" s="41"/>
      <c r="H48" s="41"/>
      <c r="I48" s="41"/>
    </row>
    <row r="49" spans="1:9" hidden="1" x14ac:dyDescent="0.2">
      <c r="A49" s="16" t="s">
        <v>48</v>
      </c>
      <c r="B49" s="16" t="str">
        <f>+B6</f>
        <v>promedio 2016</v>
      </c>
      <c r="C49" s="41"/>
      <c r="D49" s="16" t="str">
        <f>+D6</f>
        <v>promedio 2017</v>
      </c>
      <c r="E49" s="41"/>
      <c r="F49" s="16" t="str">
        <f>+F6</f>
        <v>promedio 2018</v>
      </c>
      <c r="G49" s="41"/>
      <c r="H49" s="16" t="str">
        <f>+H6</f>
        <v>ene-mayo 2019</v>
      </c>
      <c r="I49" s="41"/>
    </row>
    <row r="50" spans="1:9" ht="13.5" hidden="1" thickBot="1" x14ac:dyDescent="0.25">
      <c r="A50" s="42" t="s">
        <v>65</v>
      </c>
      <c r="B50" s="43">
        <f>+B36-SUM(B9,B9:B11,B13:B18,B20:B23,B25:B26,B28:B29,B31:B32,B34:B35)</f>
        <v>0</v>
      </c>
      <c r="C50" s="44"/>
      <c r="D50" s="43">
        <f>+D36-SUM(D9,D9:D11,D13:D18,D20:D23,D25:D26,D28:D29,D31:D32,D34:D35)</f>
        <v>0</v>
      </c>
      <c r="E50" s="44"/>
      <c r="F50" s="43">
        <f>+F36-SUM(F9,F9:F11,F13:F18,F20:F23,F25:F26,F28:F29,F31:F32,F34:F35)</f>
        <v>0</v>
      </c>
      <c r="G50" s="44"/>
      <c r="H50" s="43">
        <f>+H36-SUM(H9,H9:H11,H13:H18,H20:H23,H25:H26,H28:H29,H31:H32,H34:H35)</f>
        <v>0</v>
      </c>
      <c r="I50" s="44"/>
    </row>
    <row r="51" spans="1:9" hidden="1" x14ac:dyDescent="0.2"/>
    <row r="52" spans="1:9" hidden="1" x14ac:dyDescent="0.2"/>
  </sheetData>
  <mergeCells count="1">
    <mergeCell ref="A3:G3"/>
  </mergeCells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88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parámetros e instrucciones</vt:lpstr>
      <vt:lpstr>anexo</vt:lpstr>
      <vt:lpstr>1 modelos prod.invest.</vt:lpstr>
      <vt:lpstr>2 impo investigadas</vt:lpstr>
      <vt:lpstr>3 impo no inv</vt:lpstr>
      <vt:lpstr>4.1-costos</vt:lpstr>
      <vt:lpstr>4.b-costos</vt:lpstr>
      <vt:lpstr>4.2-costos</vt:lpstr>
      <vt:lpstr>4.3-costos otros orígenes</vt:lpstr>
      <vt:lpstr>5.1-precios</vt:lpstr>
      <vt:lpstr>5.2-precios</vt:lpstr>
      <vt:lpstr>6  Compras internas</vt:lpstr>
      <vt:lpstr>7 reventa</vt:lpstr>
      <vt:lpstr>8 existencias</vt:lpstr>
      <vt:lpstr>'1 modelos prod.invest.'!Área_de_impresión</vt:lpstr>
      <vt:lpstr>'2 impo investigadas'!Área_de_impresión</vt:lpstr>
      <vt:lpstr>'3 impo no inv'!Área_de_impresión</vt:lpstr>
      <vt:lpstr>'4.1-costos'!Área_de_impresión</vt:lpstr>
      <vt:lpstr>'4.2-costos'!Área_de_impresión</vt:lpstr>
      <vt:lpstr>'4.3-costos otros orígenes'!Área_de_impresión</vt:lpstr>
      <vt:lpstr>'4.b-costos'!Área_de_impresión</vt:lpstr>
      <vt:lpstr>'5.1-precios'!Área_de_impresión</vt:lpstr>
      <vt:lpstr>'5.2-precios'!Área_de_impresión</vt:lpstr>
      <vt:lpstr>'6  Compras internas'!Área_de_impresión</vt:lpstr>
      <vt:lpstr>'7 reventa'!Área_de_impresión</vt:lpstr>
      <vt:lpstr>'8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2019-06-21T15:28:52Z</cp:lastPrinted>
  <dcterms:created xsi:type="dcterms:W3CDTF">2000-08-29T18:35:56Z</dcterms:created>
  <dcterms:modified xsi:type="dcterms:W3CDTF">2019-06-21T15:29:04Z</dcterms:modified>
</cp:coreProperties>
</file>