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8_FOIL\040 Cuestionarios\10 Modelo Enviado\Importadores Investigados\"/>
    </mc:Choice>
  </mc:AlternateContent>
  <bookViews>
    <workbookView xWindow="480" yWindow="225" windowWidth="8895" windowHeight="4500" tabRatio="849" firstSheet="2" activeTab="12"/>
  </bookViews>
  <sheets>
    <sheet name="parámetros e instrucciones" sheetId="17" r:id="rId1"/>
    <sheet name="anexo" sheetId="1" r:id="rId2"/>
    <sheet name="1.modelos prod.invest." sheetId="2" r:id="rId3"/>
    <sheet name="2- impo investigadas" sheetId="7" r:id="rId4"/>
    <sheet name="3- impo no inv" sheetId="8" r:id="rId5"/>
    <sheet name="4.1-costos" sheetId="9" r:id="rId6"/>
    <sheet name="4.b-costos" sheetId="20" state="hidden" r:id="rId7"/>
    <sheet name="4.2-costos" sheetId="22" r:id="rId8"/>
    <sheet name="5.1-precios" sheetId="10" r:id="rId9"/>
    <sheet name="5.2-precios" sheetId="23" r:id="rId10"/>
    <sheet name="6- Compras internas" sheetId="11" r:id="rId11"/>
    <sheet name="7- reventa" sheetId="19" r:id="rId12"/>
    <sheet name="8-existencias" sheetId="18" r:id="rId13"/>
  </sheets>
  <externalReferences>
    <externalReference r:id="rId14"/>
    <externalReference r:id="rId15"/>
  </externalReferences>
  <definedNames>
    <definedName name="al">[1]PARAMETROS!$C$5</definedName>
    <definedName name="año1">'[2]0a_Parámetros'!$H$7</definedName>
    <definedName name="_xlnm.Print_Area" localSheetId="2">'1.modelos prod.invest.'!$A$1:$F$41</definedName>
    <definedName name="_xlnm.Print_Area" localSheetId="3">'2- impo investigadas'!$A$1:$F$66</definedName>
    <definedName name="_xlnm.Print_Area" localSheetId="4">'3- impo no inv'!$A$1:$F$66</definedName>
    <definedName name="_xlnm.Print_Area" localSheetId="5">'4.1-costos'!$A$1:$I$44</definedName>
    <definedName name="_xlnm.Print_Area" localSheetId="7">'4.2-costos'!$A$1:$I$44</definedName>
    <definedName name="_xlnm.Print_Area" localSheetId="6">'4.b-costos'!$A$1:$I$41</definedName>
    <definedName name="_xlnm.Print_Area" localSheetId="8">'5.1-precios'!$B$1:$F$63</definedName>
    <definedName name="_xlnm.Print_Area" localSheetId="9">'5.2-precios'!$B$1:$F$63</definedName>
    <definedName name="_xlnm.Print_Area" localSheetId="10">'6- Compras internas'!$A$1:$C$62</definedName>
    <definedName name="_xlnm.Print_Area" localSheetId="11">'7- reventa'!$A$1:$I$64</definedName>
    <definedName name="_xlnm.Print_Area" localSheetId="12">'8-existencias'!$A$1:$E$13</definedName>
    <definedName name="_xlnm.Print_Area" localSheetId="1">anexo!$C$10</definedName>
  </definedNames>
  <calcPr calcId="162913" calcMode="manual"/>
</workbook>
</file>

<file path=xl/calcChain.xml><?xml version="1.0" encoding="utf-8"?>
<calcChain xmlns="http://schemas.openxmlformats.org/spreadsheetml/2006/main">
  <c r="H8" i="22" l="1"/>
  <c r="F3" i="1"/>
  <c r="A3" i="18" l="1"/>
  <c r="A3" i="23"/>
  <c r="D73" i="23"/>
  <c r="C73" i="23"/>
  <c r="B73" i="23"/>
  <c r="D72" i="23"/>
  <c r="C72" i="23"/>
  <c r="D71" i="23"/>
  <c r="C71" i="23"/>
  <c r="D70" i="23"/>
  <c r="C70" i="23"/>
  <c r="D69" i="23"/>
  <c r="C69" i="23"/>
  <c r="B69" i="23"/>
  <c r="B63" i="23"/>
  <c r="B62" i="23"/>
  <c r="B72" i="23" s="1"/>
  <c r="B60" i="23"/>
  <c r="B71" i="23" s="1"/>
  <c r="B59" i="23"/>
  <c r="B70" i="23" s="1"/>
  <c r="B58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A3" i="10"/>
  <c r="H52" i="22"/>
  <c r="F52" i="22"/>
  <c r="D52" i="22"/>
  <c r="B52" i="22"/>
  <c r="H51" i="22"/>
  <c r="F51" i="22"/>
  <c r="D51" i="22"/>
  <c r="B51" i="22"/>
  <c r="A57" i="8"/>
  <c r="A56" i="8"/>
  <c r="A55" i="8"/>
  <c r="A54" i="8"/>
  <c r="A53" i="8"/>
  <c r="A52" i="8"/>
  <c r="A51" i="8"/>
  <c r="A50" i="8"/>
  <c r="A49" i="8"/>
  <c r="A48" i="8"/>
  <c r="A47" i="8"/>
  <c r="A23" i="18" l="1"/>
  <c r="A22" i="18"/>
  <c r="A75" i="7"/>
  <c r="A74" i="7"/>
  <c r="A73" i="7"/>
  <c r="B50" i="20"/>
  <c r="D50" i="20"/>
  <c r="F50" i="20"/>
  <c r="H50" i="20"/>
  <c r="B51" i="20"/>
  <c r="D51" i="20"/>
  <c r="F51" i="20"/>
  <c r="H51" i="20"/>
  <c r="A8" i="11"/>
  <c r="A8" i="19" s="1"/>
  <c r="B63" i="10"/>
  <c r="A62" i="11" s="1"/>
  <c r="B62" i="10"/>
  <c r="A61" i="11" s="1"/>
  <c r="A61" i="19" s="1"/>
  <c r="A73" i="19" s="1"/>
  <c r="B60" i="10"/>
  <c r="A59" i="11" s="1"/>
  <c r="A59" i="19" s="1"/>
  <c r="A72" i="19" s="1"/>
  <c r="A21" i="18" s="1"/>
  <c r="B71" i="10"/>
  <c r="B59" i="10"/>
  <c r="A58" i="11" s="1"/>
  <c r="B58" i="10"/>
  <c r="B69" i="10" s="1"/>
  <c r="B56" i="10"/>
  <c r="B55" i="10"/>
  <c r="A54" i="11" s="1"/>
  <c r="A54" i="19" s="1"/>
  <c r="B54" i="10"/>
  <c r="A53" i="11" s="1"/>
  <c r="A53" i="19" s="1"/>
  <c r="B53" i="10"/>
  <c r="A52" i="11"/>
  <c r="A52" i="19" s="1"/>
  <c r="B52" i="10"/>
  <c r="B51" i="10"/>
  <c r="A50" i="11" s="1"/>
  <c r="A50" i="19" s="1"/>
  <c r="B50" i="10"/>
  <c r="A49" i="11" s="1"/>
  <c r="A49" i="19" s="1"/>
  <c r="B49" i="10"/>
  <c r="A48" i="11" s="1"/>
  <c r="A48" i="19" s="1"/>
  <c r="B48" i="10"/>
  <c r="A47" i="11" s="1"/>
  <c r="A47" i="19" s="1"/>
  <c r="B47" i="10"/>
  <c r="A46" i="11" s="1"/>
  <c r="A46" i="19" s="1"/>
  <c r="B46" i="10"/>
  <c r="A45" i="11" s="1"/>
  <c r="A45" i="19" s="1"/>
  <c r="B45" i="10"/>
  <c r="A44" i="11" s="1"/>
  <c r="A44" i="19" s="1"/>
  <c r="B44" i="10"/>
  <c r="A43" i="11" s="1"/>
  <c r="A43" i="19" s="1"/>
  <c r="B43" i="10"/>
  <c r="A42" i="11" s="1"/>
  <c r="A42" i="19" s="1"/>
  <c r="B42" i="10"/>
  <c r="A41" i="11" s="1"/>
  <c r="A41" i="19" s="1"/>
  <c r="B41" i="10"/>
  <c r="A40" i="11" s="1"/>
  <c r="A40" i="19" s="1"/>
  <c r="B40" i="10"/>
  <c r="A39" i="11" s="1"/>
  <c r="A39" i="19" s="1"/>
  <c r="B39" i="10"/>
  <c r="A38" i="11" s="1"/>
  <c r="A38" i="19" s="1"/>
  <c r="B38" i="10"/>
  <c r="A37" i="11" s="1"/>
  <c r="A37" i="19" s="1"/>
  <c r="B37" i="10"/>
  <c r="A36" i="11" s="1"/>
  <c r="A36" i="19" s="1"/>
  <c r="B36" i="10"/>
  <c r="A35" i="11" s="1"/>
  <c r="A35" i="19" s="1"/>
  <c r="B35" i="10"/>
  <c r="A34" i="11" s="1"/>
  <c r="A34" i="19" s="1"/>
  <c r="B34" i="10"/>
  <c r="A33" i="11" s="1"/>
  <c r="A33" i="19" s="1"/>
  <c r="B33" i="10"/>
  <c r="A32" i="11" s="1"/>
  <c r="A32" i="19" s="1"/>
  <c r="B32" i="10"/>
  <c r="A31" i="11" s="1"/>
  <c r="A31" i="19" s="1"/>
  <c r="B31" i="10"/>
  <c r="A30" i="11" s="1"/>
  <c r="A30" i="19" s="1"/>
  <c r="B30" i="10"/>
  <c r="A29" i="11" s="1"/>
  <c r="A29" i="19" s="1"/>
  <c r="B29" i="10"/>
  <c r="A28" i="11" s="1"/>
  <c r="A28" i="19" s="1"/>
  <c r="B28" i="10"/>
  <c r="A27" i="11" s="1"/>
  <c r="A27" i="19" s="1"/>
  <c r="B27" i="10"/>
  <c r="A26" i="11" s="1"/>
  <c r="A26" i="19" s="1"/>
  <c r="B26" i="10"/>
  <c r="A25" i="11"/>
  <c r="A25" i="19" s="1"/>
  <c r="B25" i="10"/>
  <c r="A24" i="11" s="1"/>
  <c r="A24" i="19" s="1"/>
  <c r="B24" i="10"/>
  <c r="A23" i="11" s="1"/>
  <c r="A23" i="19" s="1"/>
  <c r="B23" i="10"/>
  <c r="A22" i="11" s="1"/>
  <c r="A22" i="19" s="1"/>
  <c r="B22" i="10"/>
  <c r="A21" i="11" s="1"/>
  <c r="A21" i="19" s="1"/>
  <c r="B21" i="10"/>
  <c r="A20" i="11" s="1"/>
  <c r="A20" i="19" s="1"/>
  <c r="B20" i="10"/>
  <c r="A19" i="11"/>
  <c r="A19" i="19" s="1"/>
  <c r="B19" i="10"/>
  <c r="A18" i="11"/>
  <c r="A18" i="19" s="1"/>
  <c r="B18" i="10"/>
  <c r="A17" i="11" s="1"/>
  <c r="A17" i="19" s="1"/>
  <c r="B17" i="10"/>
  <c r="B16" i="10"/>
  <c r="A15" i="11" s="1"/>
  <c r="A15" i="19" s="1"/>
  <c r="B15" i="10"/>
  <c r="A14" i="11" s="1"/>
  <c r="A14" i="19" s="1"/>
  <c r="B14" i="10"/>
  <c r="A13" i="11"/>
  <c r="A13" i="19" s="1"/>
  <c r="B13" i="10"/>
  <c r="A12" i="11" s="1"/>
  <c r="A12" i="19" s="1"/>
  <c r="B12" i="10"/>
  <c r="A11" i="11" s="1"/>
  <c r="A11" i="19" s="1"/>
  <c r="B11" i="10"/>
  <c r="A10" i="11" s="1"/>
  <c r="A10" i="19" s="1"/>
  <c r="B10" i="10"/>
  <c r="A9" i="11" s="1"/>
  <c r="A9" i="19" s="1"/>
  <c r="B9" i="10"/>
  <c r="A62" i="8"/>
  <c r="A75" i="8" s="1"/>
  <c r="A61" i="8"/>
  <c r="A74" i="8" s="1"/>
  <c r="A60" i="8"/>
  <c r="A73" i="8" s="1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57" i="11"/>
  <c r="A57" i="19" s="1"/>
  <c r="A70" i="19" s="1"/>
  <c r="A19" i="18" s="1"/>
  <c r="A55" i="19"/>
  <c r="A51" i="11"/>
  <c r="A51" i="19" s="1"/>
  <c r="A16" i="11"/>
  <c r="A16" i="19" s="1"/>
  <c r="A65" i="8"/>
  <c r="A77" i="8" s="1"/>
  <c r="A64" i="8"/>
  <c r="A76" i="8" s="1"/>
  <c r="A3" i="19"/>
  <c r="A3" i="11"/>
  <c r="A3" i="8"/>
  <c r="A3" i="7"/>
  <c r="B23" i="18"/>
  <c r="B22" i="18"/>
  <c r="B21" i="18"/>
  <c r="B20" i="18"/>
  <c r="B19" i="18"/>
  <c r="C73" i="19"/>
  <c r="D73" i="19"/>
  <c r="E73" i="19"/>
  <c r="F73" i="19"/>
  <c r="G73" i="19"/>
  <c r="H73" i="19"/>
  <c r="I73" i="19"/>
  <c r="C74" i="19"/>
  <c r="D74" i="19"/>
  <c r="E74" i="19"/>
  <c r="F74" i="19"/>
  <c r="G74" i="19"/>
  <c r="H74" i="19"/>
  <c r="I74" i="19"/>
  <c r="B74" i="19"/>
  <c r="B73" i="19"/>
  <c r="B18" i="18"/>
  <c r="B70" i="19"/>
  <c r="C70" i="19"/>
  <c r="D70" i="19"/>
  <c r="E70" i="19"/>
  <c r="F70" i="19"/>
  <c r="G70" i="19"/>
  <c r="H70" i="19"/>
  <c r="I70" i="19"/>
  <c r="B71" i="19"/>
  <c r="C71" i="19"/>
  <c r="D71" i="19"/>
  <c r="E71" i="19"/>
  <c r="F71" i="19"/>
  <c r="G71" i="19"/>
  <c r="H71" i="19"/>
  <c r="I71" i="19"/>
  <c r="B72" i="19"/>
  <c r="C72" i="19"/>
  <c r="D72" i="19"/>
  <c r="E72" i="19"/>
  <c r="F72" i="19"/>
  <c r="G72" i="19"/>
  <c r="H72" i="19"/>
  <c r="I72" i="19"/>
  <c r="C73" i="11"/>
  <c r="C74" i="11"/>
  <c r="B74" i="11"/>
  <c r="B73" i="11"/>
  <c r="D72" i="10"/>
  <c r="D73" i="10"/>
  <c r="C73" i="10"/>
  <c r="C72" i="10"/>
  <c r="D76" i="8"/>
  <c r="D77" i="8"/>
  <c r="C77" i="8"/>
  <c r="C76" i="8"/>
  <c r="D76" i="7"/>
  <c r="D77" i="7"/>
  <c r="C77" i="7"/>
  <c r="C76" i="7"/>
  <c r="B52" i="9"/>
  <c r="H52" i="9"/>
  <c r="F52" i="9"/>
  <c r="D52" i="9"/>
  <c r="H51" i="9"/>
  <c r="F51" i="9"/>
  <c r="D51" i="9"/>
  <c r="B51" i="9"/>
  <c r="C69" i="10"/>
  <c r="D71" i="10"/>
  <c r="C71" i="10"/>
  <c r="D70" i="10"/>
  <c r="C70" i="10"/>
  <c r="D69" i="10"/>
  <c r="B70" i="11"/>
  <c r="C72" i="11"/>
  <c r="B72" i="11"/>
  <c r="C71" i="11"/>
  <c r="B71" i="11"/>
  <c r="C70" i="11"/>
  <c r="D75" i="8"/>
  <c r="C75" i="8"/>
  <c r="D74" i="8"/>
  <c r="C74" i="8"/>
  <c r="D73" i="8"/>
  <c r="C73" i="8"/>
  <c r="C75" i="7"/>
  <c r="A76" i="7"/>
  <c r="D75" i="7"/>
  <c r="D74" i="7"/>
  <c r="C74" i="7"/>
  <c r="D73" i="7"/>
  <c r="C73" i="7"/>
  <c r="B70" i="10"/>
  <c r="B73" i="10"/>
  <c r="B72" i="10" l="1"/>
  <c r="A70" i="11"/>
  <c r="A72" i="11"/>
  <c r="A62" i="19"/>
  <c r="A74" i="19" s="1"/>
  <c r="A74" i="11"/>
  <c r="A58" i="19"/>
  <c r="A71" i="19" s="1"/>
  <c r="A20" i="18" s="1"/>
  <c r="A71" i="11"/>
  <c r="A73" i="11"/>
</calcChain>
</file>

<file path=xl/sharedStrings.xml><?xml version="1.0" encoding="utf-8"?>
<sst xmlns="http://schemas.openxmlformats.org/spreadsheetml/2006/main" count="328" uniqueCount="124">
  <si>
    <t>ANEXO ESTADÍSTICO</t>
  </si>
  <si>
    <t>Cuadro N° 1</t>
  </si>
  <si>
    <t>RANKING</t>
  </si>
  <si>
    <t>Cuadro N° 2</t>
  </si>
  <si>
    <t>Cuadro N° 3</t>
  </si>
  <si>
    <t>Importaciones de</t>
  </si>
  <si>
    <t>Despachos Involucrados</t>
  </si>
  <si>
    <t>(Total)</t>
  </si>
  <si>
    <t>(Fecha y N°) *</t>
  </si>
  <si>
    <t>Costo de nacionalización y determinación del precio de primera venta.</t>
  </si>
  <si>
    <t>CONCEPTO</t>
  </si>
  <si>
    <t>%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</si>
  <si>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</si>
  <si>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</si>
  <si>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</si>
  <si>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</si>
  <si>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</si>
  <si>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</si>
  <si>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</si>
  <si>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</si>
  <si>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</si>
  <si>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</si>
  <si>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FLETE INTERNO (s/Nacionaliz)</t>
  </si>
  <si>
    <t>SEGURO INTERNO (s/Nacionalz.)</t>
  </si>
  <si>
    <t>OTROS (detallar) (s/Nacionaliz.)</t>
  </si>
  <si>
    <t>GS. ADMINISTRACION</t>
  </si>
  <si>
    <t>1-</t>
  </si>
  <si>
    <t>2-</t>
  </si>
  <si>
    <t>GS. COMERCIALIZ.</t>
  </si>
  <si>
    <t>OTROS GASTOS</t>
  </si>
  <si>
    <t>COSTO MEDIO UNITARIO</t>
  </si>
  <si>
    <t>MG. DE UTILIDAD (s/C.M.U.)</t>
  </si>
  <si>
    <t>Ingreso Medio</t>
  </si>
  <si>
    <t>Compras internas de</t>
  </si>
  <si>
    <t>de producción nacional</t>
  </si>
  <si>
    <t>VALOR  NACIONALIZADO</t>
  </si>
  <si>
    <t>Valor FOB</t>
  </si>
  <si>
    <t>Valor CIF</t>
  </si>
  <si>
    <t>CANAL MAYORISTA</t>
  </si>
  <si>
    <t>CANAL MINORISTA</t>
  </si>
  <si>
    <t>OTROS</t>
  </si>
  <si>
    <t>GS. FINANCIEROS DE CAPITAL DE TRABAJO</t>
  </si>
  <si>
    <t>Valor $</t>
  </si>
  <si>
    <t>TIPO DE CAMBIO UTILIZADO ($/U$S)</t>
  </si>
  <si>
    <r>
      <t xml:space="preserve">Tipos/Modelos/Tamaño de </t>
    </r>
    <r>
      <rPr>
        <b/>
        <i/>
        <u/>
        <sz val="10"/>
        <rFont val="Arial"/>
        <family val="2"/>
      </rPr>
      <t/>
    </r>
  </si>
  <si>
    <t>1° tipo</t>
  </si>
  <si>
    <t>2° tipo</t>
  </si>
  <si>
    <t>3° tipo</t>
  </si>
  <si>
    <t>TOTAL</t>
  </si>
  <si>
    <t>originarias de (1)</t>
  </si>
  <si>
    <t>(completar el origen):.....................................................</t>
  </si>
  <si>
    <t>Mes</t>
  </si>
  <si>
    <t>Año</t>
  </si>
  <si>
    <t>(1) Completar un cuadro por cada origen desde el que realizó importaciones.</t>
  </si>
  <si>
    <t>CONTROLES CNCE (muestran diferencias entre totales y mensuales)</t>
  </si>
  <si>
    <t>volumen</t>
  </si>
  <si>
    <t>US$ FOB</t>
  </si>
  <si>
    <t>pesos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</si>
  <si>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</si>
  <si>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</si>
  <si>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</si>
  <si>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</si>
  <si>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</si>
  <si>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</si>
  <si>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Cuadro N° 8</t>
  </si>
  <si>
    <t xml:space="preserve">Precios en el mercado interno de </t>
  </si>
  <si>
    <t xml:space="preserve">Total </t>
  </si>
  <si>
    <t>Total</t>
  </si>
  <si>
    <t>Por Ventas</t>
  </si>
  <si>
    <t>CONTROLES CNCE (muestran diferencias entre totales y parciales)</t>
  </si>
  <si>
    <t>COSTO TOTAl</t>
  </si>
  <si>
    <t>Existencias de</t>
  </si>
  <si>
    <t>Origenes no investigados</t>
  </si>
  <si>
    <t>Origen............................</t>
  </si>
  <si>
    <t>CONTROLES CNCE (muestran diferencias entre existencias informadas y teóricas del origen investigado)</t>
  </si>
  <si>
    <t xml:space="preserve">Reventa al mercado interno de </t>
  </si>
  <si>
    <t>Origen:.............................</t>
  </si>
  <si>
    <t>PRODUCTO NACIONAL</t>
  </si>
  <si>
    <t>Valores ($)</t>
  </si>
  <si>
    <t>Fletes a cargo de los clientes - porcentaje sobre el precio</t>
  </si>
  <si>
    <t xml:space="preserve">                 %</t>
  </si>
  <si>
    <t>PRECIO PRIMERA VENTA</t>
  </si>
  <si>
    <t>Cuadro N° 7</t>
  </si>
  <si>
    <t>Agregue todas las filas que le resulten necesarias.</t>
  </si>
  <si>
    <t>SUB-TOTAL (en depósito del importador)</t>
  </si>
  <si>
    <t>Otros (Resto)</t>
  </si>
  <si>
    <t>originarias de</t>
  </si>
  <si>
    <t>Facturado</t>
  </si>
  <si>
    <t>Cuadro N° 6</t>
  </si>
  <si>
    <t xml:space="preserve">              %</t>
  </si>
  <si>
    <t>Cuadro Nº 4.b</t>
  </si>
  <si>
    <t>en pesos por metro cuadrado</t>
  </si>
  <si>
    <t>promedio 2015</t>
  </si>
  <si>
    <t>promedio 2016</t>
  </si>
  <si>
    <t>promedio 2017</t>
  </si>
  <si>
    <t>promedio ene-oct 2018</t>
  </si>
  <si>
    <t>Origen: BRASIL</t>
  </si>
  <si>
    <t xml:space="preserve">Tableros de fibra de madera </t>
  </si>
  <si>
    <t>ene-nov 2018</t>
  </si>
  <si>
    <t>Características técnicas, físicas, espesor, dimensiones, etc.</t>
  </si>
  <si>
    <t>CHINA</t>
  </si>
  <si>
    <t>Origen: CHINA</t>
  </si>
  <si>
    <t>Cuadro Nº 4.1</t>
  </si>
  <si>
    <t>FOIL</t>
  </si>
  <si>
    <t>Kilogramos</t>
  </si>
  <si>
    <t>promedio 2018</t>
  </si>
  <si>
    <t>Foil para membranas de 12 a 25 micrones</t>
  </si>
  <si>
    <t>Foil para envases flexibles de 7 a 8 micrones</t>
  </si>
  <si>
    <t>en pesos por kilogramo</t>
  </si>
  <si>
    <t>Cuadro Nº 5.1</t>
  </si>
  <si>
    <t>KILOGRAMOS</t>
  </si>
  <si>
    <t>PESOS</t>
  </si>
  <si>
    <t>kilogramos</t>
  </si>
  <si>
    <t>(en kilogramos y valores de primera venta)</t>
  </si>
  <si>
    <t>En kilogramos</t>
  </si>
  <si>
    <t>2</t>
  </si>
  <si>
    <t>ene-feb 2019</t>
  </si>
  <si>
    <t>ene-feb 2018</t>
  </si>
  <si>
    <t>promedio ene-feb 2019</t>
  </si>
  <si>
    <t>Cuadro Nº 4.2</t>
  </si>
  <si>
    <t>Cuadro Nº 5.2</t>
  </si>
  <si>
    <t>* De corresponder más de un despacho en un mes, agregue los renglones necesarios</t>
  </si>
  <si>
    <t>Producto Nacional</t>
  </si>
  <si>
    <t>Importado de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</si>
</sst>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dd/mm/yyyy;@"/>
  </numFmts>
  <fonts count="2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8"/>
      <name val="MS Sans Serif"/>
      <family val="2"/>
    </font>
    <font>
      <b/>
      <sz val="2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u/>
      <sz val="10"/>
      <name val="MS Sans Serif"/>
    </font>
    <font>
      <vertAlign val="superscript"/>
      <sz val="10"/>
      <name val="Calibri Light"/>
      <family val="2"/>
    </font>
    <font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0" fontId="3" fillId="0" borderId="2" applyBorder="0"/>
  </cellStyleXfs>
  <cellXfs count="308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3" xfId="0" applyFont="1" applyBorder="1"/>
    <xf numFmtId="0" fontId="12" fillId="0" borderId="0" xfId="0" applyFont="1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1" fillId="0" borderId="4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3" fillId="0" borderId="3" xfId="0" applyFont="1" applyBorder="1" applyAlignment="1" applyProtection="1">
      <alignment horizontal="center"/>
      <protection locked="0"/>
    </xf>
    <xf numFmtId="9" fontId="0" fillId="0" borderId="3" xfId="0" applyNumberFormat="1" applyBorder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17" fontId="1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7" fontId="13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13" fillId="0" borderId="10" xfId="0" applyNumberFormat="1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7" fontId="1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3" fillId="0" borderId="2" xfId="0" applyNumberFormat="1" applyFont="1" applyBorder="1" applyAlignment="1" applyProtection="1">
      <alignment horizontal="center"/>
      <protection locked="0"/>
    </xf>
    <xf numFmtId="0" fontId="13" fillId="0" borderId="8" xfId="0" applyNumberFormat="1" applyFont="1" applyBorder="1" applyAlignment="1" applyProtection="1">
      <alignment horizontal="center"/>
      <protection locked="0"/>
    </xf>
    <xf numFmtId="0" fontId="13" fillId="0" borderId="10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4" fontId="16" fillId="2" borderId="18" xfId="0" applyNumberFormat="1" applyFont="1" applyFill="1" applyBorder="1" applyAlignment="1" applyProtection="1">
      <alignment horizontal="center"/>
    </xf>
    <xf numFmtId="4" fontId="16" fillId="2" borderId="2" xfId="0" applyNumberFormat="1" applyFont="1" applyFill="1" applyBorder="1" applyAlignment="1" applyProtection="1">
      <alignment horizontal="center"/>
    </xf>
    <xf numFmtId="1" fontId="15" fillId="0" borderId="8" xfId="0" applyNumberFormat="1" applyFont="1" applyFill="1" applyBorder="1" applyAlignment="1" applyProtection="1">
      <alignment horizontal="center"/>
      <protection locked="0"/>
    </xf>
    <xf numFmtId="4" fontId="16" fillId="2" borderId="19" xfId="0" applyNumberFormat="1" applyFont="1" applyFill="1" applyBorder="1" applyAlignment="1" applyProtection="1">
      <alignment horizontal="center"/>
    </xf>
    <xf numFmtId="4" fontId="16" fillId="2" borderId="8" xfId="0" applyNumberFormat="1" applyFont="1" applyFill="1" applyBorder="1" applyAlignment="1" applyProtection="1">
      <alignment horizontal="center"/>
    </xf>
    <xf numFmtId="1" fontId="15" fillId="0" borderId="10" xfId="0" applyNumberFormat="1" applyFont="1" applyFill="1" applyBorder="1" applyAlignment="1" applyProtection="1">
      <alignment horizontal="center"/>
      <protection locked="0"/>
    </xf>
    <xf numFmtId="4" fontId="16" fillId="2" borderId="20" xfId="0" applyNumberFormat="1" applyFont="1" applyFill="1" applyBorder="1" applyAlignment="1" applyProtection="1">
      <alignment horizontal="center"/>
    </xf>
    <xf numFmtId="4" fontId="16" fillId="2" borderId="10" xfId="0" applyNumberFormat="1" applyFont="1" applyFill="1" applyBorder="1" applyAlignment="1" applyProtection="1">
      <alignment horizontal="center"/>
    </xf>
    <xf numFmtId="4" fontId="16" fillId="2" borderId="4" xfId="0" applyNumberFormat="1" applyFont="1" applyFill="1" applyBorder="1" applyAlignment="1" applyProtection="1">
      <alignment horizontal="center"/>
    </xf>
    <xf numFmtId="4" fontId="16" fillId="2" borderId="10" xfId="0" quotePrefix="1" applyNumberFormat="1" applyFont="1" applyFill="1" applyBorder="1" applyAlignment="1" applyProtection="1">
      <alignment horizontal="center"/>
    </xf>
    <xf numFmtId="0" fontId="0" fillId="0" borderId="21" xfId="0" applyBorder="1" applyAlignment="1" applyProtection="1">
      <alignment horizontal="center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Alignment="1" applyProtection="1">
      <alignment horizontal="center"/>
      <protection locked="0"/>
    </xf>
    <xf numFmtId="1" fontId="13" fillId="0" borderId="10" xfId="0" applyNumberFormat="1" applyFont="1" applyBorder="1" applyAlignment="1" applyProtection="1">
      <alignment horizontal="center"/>
      <protection locked="0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Border="1" applyProtection="1">
      <protection locked="0"/>
    </xf>
    <xf numFmtId="0" fontId="15" fillId="0" borderId="25" xfId="0" applyFont="1" applyBorder="1" applyProtection="1"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0" fontId="15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5" fillId="0" borderId="17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0" xfId="0" applyAlignment="1" applyProtection="1">
      <protection locked="0"/>
    </xf>
    <xf numFmtId="2" fontId="10" fillId="0" borderId="2" xfId="0" applyNumberFormat="1" applyFont="1" applyBorder="1" applyAlignment="1" applyProtection="1">
      <alignment horizontal="center"/>
      <protection locked="0"/>
    </xf>
    <xf numFmtId="2" fontId="10" fillId="0" borderId="8" xfId="0" applyNumberFormat="1" applyFont="1" applyBorder="1" applyAlignment="1" applyProtection="1">
      <alignment horizontal="center"/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" fontId="16" fillId="2" borderId="21" xfId="0" applyNumberFormat="1" applyFont="1" applyFill="1" applyBorder="1" applyAlignment="1" applyProtection="1">
      <alignment horizontal="center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13" fillId="0" borderId="0" xfId="0" applyFont="1" applyProtection="1">
      <protection locked="0"/>
    </xf>
    <xf numFmtId="0" fontId="0" fillId="0" borderId="21" xfId="0" applyBorder="1" applyProtection="1">
      <protection locked="0"/>
    </xf>
    <xf numFmtId="0" fontId="0" fillId="0" borderId="33" xfId="0" applyBorder="1" applyProtection="1"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3" fillId="0" borderId="0" xfId="3" applyBorder="1" applyProtection="1">
      <protection locked="0"/>
    </xf>
    <xf numFmtId="1" fontId="15" fillId="0" borderId="3" xfId="0" applyNumberFormat="1" applyFont="1" applyFill="1" applyBorder="1" applyAlignment="1" applyProtection="1">
      <alignment horizontal="center"/>
      <protection locked="0"/>
    </xf>
    <xf numFmtId="2" fontId="15" fillId="2" borderId="3" xfId="0" applyNumberFormat="1" applyFont="1" applyFill="1" applyBorder="1" applyAlignment="1" applyProtection="1">
      <alignment horizontal="center"/>
    </xf>
    <xf numFmtId="0" fontId="3" fillId="0" borderId="0" xfId="3" applyBorder="1" applyProtection="1"/>
    <xf numFmtId="0" fontId="7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Continuous"/>
      <protection locked="0"/>
    </xf>
    <xf numFmtId="0" fontId="0" fillId="0" borderId="30" xfId="0" applyBorder="1" applyAlignment="1" applyProtection="1">
      <alignment horizontal="centerContinuous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3" borderId="35" xfId="0" applyFont="1" applyFill="1" applyBorder="1" applyAlignment="1" applyProtection="1">
      <alignment horizontal="center" wrapText="1"/>
      <protection locked="0"/>
    </xf>
    <xf numFmtId="0" fontId="6" fillId="3" borderId="36" xfId="0" applyFont="1" applyFill="1" applyBorder="1" applyAlignment="1" applyProtection="1">
      <alignment horizontal="center"/>
      <protection locked="0"/>
    </xf>
    <xf numFmtId="0" fontId="6" fillId="4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43" xfId="0" applyFont="1" applyBorder="1" applyProtection="1">
      <protection locked="0"/>
    </xf>
    <xf numFmtId="9" fontId="6" fillId="0" borderId="36" xfId="0" applyNumberFormat="1" applyFont="1" applyBorder="1" applyProtection="1">
      <protection locked="0"/>
    </xf>
    <xf numFmtId="0" fontId="6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14" fontId="13" fillId="0" borderId="2" xfId="0" applyNumberFormat="1" applyFont="1" applyFill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13" fillId="0" borderId="8" xfId="0" applyNumberFormat="1" applyFon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14" fontId="13" fillId="0" borderId="21" xfId="0" applyNumberFormat="1" applyFont="1" applyFill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17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3" xfId="0" applyBorder="1" applyProtection="1">
      <protection locked="0"/>
    </xf>
    <xf numFmtId="0" fontId="1" fillId="5" borderId="0" xfId="0" applyFont="1" applyFill="1" applyAlignment="1" applyProtection="1">
      <alignment horizontal="centerContinuous"/>
      <protection locked="0"/>
    </xf>
    <xf numFmtId="0" fontId="0" fillId="5" borderId="0" xfId="0" applyFill="1" applyAlignment="1" applyProtection="1">
      <alignment horizontal="centerContinuous"/>
      <protection locked="0"/>
    </xf>
    <xf numFmtId="0" fontId="0" fillId="5" borderId="0" xfId="0" applyFill="1" applyProtection="1">
      <protection locked="0"/>
    </xf>
    <xf numFmtId="0" fontId="19" fillId="5" borderId="0" xfId="0" applyFont="1" applyFill="1" applyAlignment="1" applyProtection="1">
      <alignment horizontal="centerContinuous"/>
      <protection locked="0"/>
    </xf>
    <xf numFmtId="0" fontId="3" fillId="5" borderId="0" xfId="0" applyFont="1" applyFill="1" applyAlignment="1" applyProtection="1">
      <alignment horizontal="centerContinuous"/>
      <protection locked="0"/>
    </xf>
    <xf numFmtId="0" fontId="3" fillId="5" borderId="0" xfId="0" applyFont="1" applyFill="1" applyProtection="1">
      <protection locked="0"/>
    </xf>
    <xf numFmtId="0" fontId="6" fillId="0" borderId="0" xfId="0" applyFont="1" applyAlignment="1">
      <alignment wrapText="1"/>
    </xf>
    <xf numFmtId="0" fontId="6" fillId="5" borderId="0" xfId="0" applyFont="1" applyFill="1" applyAlignment="1" applyProtection="1">
      <alignment horizontal="centerContinuous"/>
      <protection locked="0"/>
    </xf>
    <xf numFmtId="0" fontId="12" fillId="5" borderId="0" xfId="0" applyFont="1" applyFill="1" applyAlignment="1" applyProtection="1">
      <alignment horizontal="centerContinuous"/>
      <protection locked="0"/>
    </xf>
    <xf numFmtId="0" fontId="12" fillId="5" borderId="0" xfId="0" applyFont="1" applyFill="1"/>
    <xf numFmtId="0" fontId="6" fillId="5" borderId="17" xfId="0" applyFont="1" applyFill="1" applyBorder="1" applyAlignment="1" applyProtection="1">
      <alignment horizontal="centerContinuous"/>
      <protection locked="0"/>
    </xf>
    <xf numFmtId="0" fontId="0" fillId="5" borderId="30" xfId="0" applyFill="1" applyBorder="1" applyAlignment="1" applyProtection="1">
      <alignment horizontal="centerContinuous"/>
      <protection locked="0"/>
    </xf>
    <xf numFmtId="0" fontId="6" fillId="5" borderId="34" xfId="0" applyFont="1" applyFill="1" applyBorder="1" applyAlignment="1" applyProtection="1">
      <alignment horizontal="center"/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0" fontId="6" fillId="5" borderId="36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6" fillId="5" borderId="39" xfId="0" applyFont="1" applyFill="1" applyBorder="1" applyProtection="1">
      <protection locked="0"/>
    </xf>
    <xf numFmtId="0" fontId="6" fillId="5" borderId="58" xfId="0" applyFont="1" applyFill="1" applyBorder="1" applyProtection="1">
      <protection locked="0"/>
    </xf>
    <xf numFmtId="0" fontId="6" fillId="5" borderId="41" xfId="0" applyFont="1" applyFill="1" applyBorder="1" applyProtection="1">
      <protection locked="0"/>
    </xf>
    <xf numFmtId="0" fontId="6" fillId="5" borderId="59" xfId="0" applyFont="1" applyFill="1" applyBorder="1" applyProtection="1">
      <protection locked="0"/>
    </xf>
    <xf numFmtId="0" fontId="6" fillId="5" borderId="43" xfId="0" applyFont="1" applyFill="1" applyBorder="1" applyProtection="1">
      <protection locked="0"/>
    </xf>
    <xf numFmtId="0" fontId="6" fillId="5" borderId="60" xfId="0" applyFont="1" applyFill="1" applyBorder="1" applyProtection="1">
      <protection locked="0"/>
    </xf>
    <xf numFmtId="9" fontId="6" fillId="5" borderId="9" xfId="0" applyNumberFormat="1" applyFont="1" applyFill="1" applyBorder="1" applyProtection="1">
      <protection locked="0"/>
    </xf>
    <xf numFmtId="0" fontId="6" fillId="5" borderId="44" xfId="0" applyFont="1" applyFill="1" applyBorder="1" applyProtection="1">
      <protection locked="0"/>
    </xf>
    <xf numFmtId="0" fontId="6" fillId="5" borderId="61" xfId="0" applyFont="1" applyFill="1" applyBorder="1" applyProtection="1">
      <protection locked="0"/>
    </xf>
    <xf numFmtId="0" fontId="6" fillId="5" borderId="45" xfId="0" applyFont="1" applyFill="1" applyBorder="1" applyProtection="1">
      <protection locked="0"/>
    </xf>
    <xf numFmtId="0" fontId="6" fillId="5" borderId="62" xfId="0" applyFont="1" applyFill="1" applyBorder="1" applyProtection="1">
      <protection locked="0"/>
    </xf>
    <xf numFmtId="0" fontId="6" fillId="5" borderId="46" xfId="0" applyFont="1" applyFill="1" applyBorder="1" applyProtection="1">
      <protection locked="0"/>
    </xf>
    <xf numFmtId="0" fontId="6" fillId="5" borderId="63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0" fontId="3" fillId="5" borderId="0" xfId="3" applyFill="1" applyBorder="1" applyProtection="1">
      <protection locked="0"/>
    </xf>
    <xf numFmtId="0" fontId="6" fillId="5" borderId="0" xfId="0" applyFont="1" applyFill="1"/>
    <xf numFmtId="0" fontId="15" fillId="5" borderId="4" xfId="0" applyFont="1" applyFill="1" applyBorder="1" applyAlignment="1" applyProtection="1">
      <alignment horizontal="center" vertical="center"/>
      <protection locked="0"/>
    </xf>
    <xf numFmtId="2" fontId="15" fillId="5" borderId="3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Continuous" wrapText="1"/>
      <protection locked="0"/>
    </xf>
    <xf numFmtId="0" fontId="20" fillId="5" borderId="0" xfId="0" applyFont="1" applyFill="1" applyAlignment="1" applyProtection="1">
      <alignment horizontal="centerContinuous"/>
      <protection locked="0"/>
    </xf>
    <xf numFmtId="0" fontId="14" fillId="5" borderId="64" xfId="0" applyFont="1" applyFill="1" applyBorder="1" applyProtection="1">
      <protection locked="0"/>
    </xf>
    <xf numFmtId="0" fontId="14" fillId="5" borderId="65" xfId="0" applyFont="1" applyFill="1" applyBorder="1" applyProtection="1">
      <protection locked="0"/>
    </xf>
    <xf numFmtId="0" fontId="14" fillId="5" borderId="66" xfId="0" applyFont="1" applyFill="1" applyBorder="1" applyProtection="1">
      <protection locked="0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 applyProtection="1">
      <protection locked="0"/>
    </xf>
    <xf numFmtId="0" fontId="1" fillId="5" borderId="0" xfId="0" applyFont="1" applyFill="1" applyProtection="1">
      <protection locked="0"/>
    </xf>
    <xf numFmtId="0" fontId="0" fillId="5" borderId="0" xfId="0" applyFill="1" applyBorder="1" applyAlignment="1" applyProtection="1">
      <alignment horizontal="centerContinuous"/>
      <protection locked="0"/>
    </xf>
    <xf numFmtId="0" fontId="13" fillId="5" borderId="0" xfId="0" applyFont="1" applyFill="1" applyAlignment="1" applyProtection="1">
      <alignment horizontal="centerContinuous"/>
      <protection locked="0"/>
    </xf>
    <xf numFmtId="0" fontId="3" fillId="5" borderId="0" xfId="0" applyFont="1" applyFill="1" applyBorder="1" applyAlignment="1" applyProtection="1">
      <alignment horizontal="centerContinuous"/>
      <protection locked="0"/>
    </xf>
    <xf numFmtId="14" fontId="15" fillId="0" borderId="2" xfId="0" applyNumberFormat="1" applyFont="1" applyFill="1" applyBorder="1" applyAlignment="1" applyProtection="1">
      <alignment horizontal="center"/>
      <protection locked="0"/>
    </xf>
    <xf numFmtId="165" fontId="15" fillId="0" borderId="10" xfId="0" applyNumberFormat="1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Continuous"/>
      <protection locked="0"/>
    </xf>
    <xf numFmtId="17" fontId="13" fillId="0" borderId="21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7" fontId="13" fillId="0" borderId="6" xfId="0" applyNumberFormat="1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1" fillId="5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7" fontId="13" fillId="6" borderId="8" xfId="0" applyNumberFormat="1" applyFont="1" applyFill="1" applyBorder="1" applyAlignment="1" applyProtection="1">
      <alignment horizontal="center"/>
      <protection locked="0"/>
    </xf>
    <xf numFmtId="0" fontId="0" fillId="6" borderId="55" xfId="0" applyFill="1" applyBorder="1" applyProtection="1">
      <protection locked="0"/>
    </xf>
    <xf numFmtId="0" fontId="0" fillId="6" borderId="8" xfId="0" applyFill="1" applyBorder="1" applyProtection="1">
      <protection locked="0"/>
    </xf>
    <xf numFmtId="17" fontId="13" fillId="6" borderId="10" xfId="0" applyNumberFormat="1" applyFont="1" applyFill="1" applyBorder="1" applyAlignment="1" applyProtection="1">
      <alignment horizontal="center"/>
      <protection locked="0"/>
    </xf>
    <xf numFmtId="0" fontId="0" fillId="6" borderId="56" xfId="0" applyFill="1" applyBorder="1" applyProtection="1">
      <protection locked="0"/>
    </xf>
    <xf numFmtId="0" fontId="0" fillId="6" borderId="10" xfId="0" applyFill="1" applyBorder="1" applyProtection="1">
      <protection locked="0"/>
    </xf>
    <xf numFmtId="17" fontId="13" fillId="0" borderId="2" xfId="0" applyNumberFormat="1" applyFont="1" applyFill="1" applyBorder="1" applyAlignment="1" applyProtection="1">
      <alignment horizontal="center"/>
      <protection locked="0"/>
    </xf>
    <xf numFmtId="0" fontId="0" fillId="0" borderId="53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/>
    <xf numFmtId="17" fontId="13" fillId="0" borderId="8" xfId="0" applyNumberFormat="1" applyFont="1" applyFill="1" applyBorder="1" applyAlignment="1" applyProtection="1">
      <alignment horizontal="center"/>
      <protection locked="0"/>
    </xf>
    <xf numFmtId="0" fontId="0" fillId="0" borderId="5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17" fontId="13" fillId="0" borderId="10" xfId="0" applyNumberFormat="1" applyFont="1" applyFill="1" applyBorder="1" applyAlignment="1" applyProtection="1">
      <alignment horizontal="center"/>
      <protection locked="0"/>
    </xf>
    <xf numFmtId="0" fontId="0" fillId="0" borderId="56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center"/>
      <protection locked="0"/>
    </xf>
    <xf numFmtId="17" fontId="13" fillId="0" borderId="57" xfId="0" applyNumberFormat="1" applyFont="1" applyFill="1" applyBorder="1" applyAlignment="1" applyProtection="1">
      <alignment horizontal="center"/>
      <protection locked="0"/>
    </xf>
    <xf numFmtId="0" fontId="0" fillId="0" borderId="28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17" fontId="1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0" fontId="13" fillId="0" borderId="8" xfId="0" applyNumberFormat="1" applyFont="1" applyFill="1" applyBorder="1" applyAlignment="1" applyProtection="1">
      <alignment horizontal="center"/>
      <protection locked="0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17" fontId="1" fillId="0" borderId="2" xfId="0" applyNumberFormat="1" applyFont="1" applyFill="1" applyBorder="1" applyAlignment="1" applyProtection="1">
      <alignment horizontal="center"/>
      <protection locked="0"/>
    </xf>
    <xf numFmtId="17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69" xfId="0" applyFill="1" applyBorder="1" applyProtection="1">
      <protection locked="0"/>
    </xf>
    <xf numFmtId="0" fontId="0" fillId="0" borderId="57" xfId="0" applyFill="1" applyBorder="1" applyProtection="1">
      <protection locked="0"/>
    </xf>
    <xf numFmtId="0" fontId="0" fillId="0" borderId="57" xfId="0" applyFill="1" applyBorder="1" applyAlignment="1" applyProtection="1">
      <alignment horizontal="center"/>
      <protection locked="0"/>
    </xf>
    <xf numFmtId="17" fontId="13" fillId="6" borderId="57" xfId="0" applyNumberFormat="1" applyFont="1" applyFill="1" applyBorder="1" applyAlignment="1" applyProtection="1">
      <alignment horizontal="center"/>
      <protection locked="0"/>
    </xf>
    <xf numFmtId="0" fontId="0" fillId="6" borderId="69" xfId="0" applyFill="1" applyBorder="1" applyProtection="1">
      <protection locked="0"/>
    </xf>
    <xf numFmtId="0" fontId="0" fillId="6" borderId="57" xfId="0" applyFill="1" applyBorder="1" applyProtection="1">
      <protection locked="0"/>
    </xf>
    <xf numFmtId="17" fontId="13" fillId="0" borderId="6" xfId="0" applyNumberFormat="1" applyFont="1" applyFill="1" applyBorder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2" fontId="10" fillId="0" borderId="2" xfId="0" applyNumberFormat="1" applyFont="1" applyFill="1" applyBorder="1" applyAlignment="1" applyProtection="1">
      <alignment horizontal="center"/>
      <protection locked="0"/>
    </xf>
    <xf numFmtId="2" fontId="10" fillId="0" borderId="10" xfId="0" applyNumberFormat="1" applyFont="1" applyFill="1" applyBorder="1" applyAlignment="1" applyProtection="1">
      <alignment horizontal="center"/>
      <protection locked="0"/>
    </xf>
    <xf numFmtId="17" fontId="10" fillId="0" borderId="2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Protection="1">
      <protection locked="0"/>
    </xf>
    <xf numFmtId="17" fontId="10" fillId="0" borderId="10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4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14" fontId="13" fillId="0" borderId="10" xfId="0" applyNumberFormat="1" applyFon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Continuous" wrapText="1"/>
      <protection locked="0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0" fillId="0" borderId="2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Continuous" vertical="center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Continuous"/>
      <protection locked="0"/>
    </xf>
    <xf numFmtId="0" fontId="6" fillId="0" borderId="17" xfId="0" applyFont="1" applyFill="1" applyBorder="1" applyAlignment="1" applyProtection="1">
      <alignment horizontal="centerContinuous"/>
      <protection locked="0"/>
    </xf>
    <xf numFmtId="0" fontId="3" fillId="0" borderId="30" xfId="0" applyFont="1" applyFill="1" applyBorder="1" applyAlignment="1" applyProtection="1">
      <alignment horizontal="centerContinuous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52" xfId="0" applyFont="1" applyBorder="1" applyAlignment="1" applyProtection="1">
      <alignment horizontal="left"/>
      <protection locked="0"/>
    </xf>
    <xf numFmtId="0" fontId="1" fillId="0" borderId="53" xfId="0" applyFont="1" applyBorder="1" applyAlignment="1" applyProtection="1">
      <alignment horizontal="centerContinuous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Continuous"/>
      <protection locked="0"/>
    </xf>
    <xf numFmtId="0" fontId="11" fillId="0" borderId="29" xfId="0" applyFont="1" applyBorder="1" applyAlignment="1" applyProtection="1">
      <alignment horizontal="centerContinuous"/>
      <protection locked="0"/>
    </xf>
    <xf numFmtId="0" fontId="11" fillId="0" borderId="30" xfId="0" applyFont="1" applyBorder="1" applyAlignment="1" applyProtection="1">
      <alignment horizontal="centerContinuous"/>
      <protection locked="0"/>
    </xf>
    <xf numFmtId="0" fontId="1" fillId="5" borderId="17" xfId="0" applyFont="1" applyFill="1" applyBorder="1" applyAlignment="1" applyProtection="1">
      <alignment horizontal="centerContinuous"/>
      <protection locked="0"/>
    </xf>
    <xf numFmtId="0" fontId="1" fillId="5" borderId="23" xfId="0" applyFont="1" applyFill="1" applyBorder="1" applyProtection="1">
      <protection locked="0"/>
    </xf>
    <xf numFmtId="0" fontId="1" fillId="5" borderId="67" xfId="0" applyFont="1" applyFill="1" applyBorder="1" applyProtection="1">
      <protection locked="0"/>
    </xf>
    <xf numFmtId="0" fontId="1" fillId="5" borderId="24" xfId="0" applyFont="1" applyFill="1" applyBorder="1" applyProtection="1">
      <protection locked="0"/>
    </xf>
    <xf numFmtId="0" fontId="1" fillId="5" borderId="3" xfId="0" applyFont="1" applyFill="1" applyBorder="1" applyAlignment="1" applyProtection="1">
      <alignment horizontal="centerContinuous"/>
      <protection locked="0"/>
    </xf>
    <xf numFmtId="0" fontId="15" fillId="0" borderId="17" xfId="0" applyFont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9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</cellXfs>
  <cellStyles count="4">
    <cellStyle name="Euro" xfId="1"/>
    <cellStyle name="julio" xfId="2"/>
    <cellStyle name="Normal" xfId="0" builtinId="0"/>
    <cellStyle name="Normal_9- Costo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1058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3" sqref="E3"/>
    </sheetView>
  </sheetViews>
  <sheetFormatPr baseColWidth="10" defaultRowHeight="12.75" x14ac:dyDescent="0.2"/>
  <cols>
    <col min="1" max="1" width="12.28515625" style="8" bestFit="1" customWidth="1"/>
    <col min="2" max="4" width="11.42578125" style="8"/>
    <col min="5" max="5" width="12.140625" style="8" customWidth="1"/>
    <col min="6" max="6" width="11.5703125" style="8" customWidth="1"/>
    <col min="7" max="7" width="11.42578125" style="8"/>
    <col min="8" max="8" width="12.140625" style="8" customWidth="1"/>
    <col min="9" max="16384" width="11.42578125" style="8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65" t="s">
        <v>59</v>
      </c>
      <c r="B3" s="66"/>
      <c r="C3" s="66"/>
      <c r="D3" s="66"/>
      <c r="E3" s="67" t="s">
        <v>115</v>
      </c>
    </row>
    <row r="4" spans="1:8" ht="15" customHeight="1" thickBot="1" x14ac:dyDescent="0.25">
      <c r="A4" s="68" t="s">
        <v>60</v>
      </c>
      <c r="B4" s="69"/>
      <c r="C4" s="69"/>
      <c r="D4" s="69"/>
      <c r="E4" s="70"/>
    </row>
    <row r="5" spans="1:8" ht="15" customHeight="1" thickBot="1" x14ac:dyDescent="0.25"/>
    <row r="6" spans="1:8" ht="15" customHeight="1" thickBot="1" x14ac:dyDescent="0.25">
      <c r="A6" s="71" t="s">
        <v>61</v>
      </c>
      <c r="B6" s="72"/>
      <c r="C6" s="72"/>
      <c r="D6" s="72"/>
      <c r="E6" s="73"/>
    </row>
    <row r="7" spans="1:8" ht="15" customHeight="1" thickBot="1" x14ac:dyDescent="0.25"/>
    <row r="8" spans="1:8" ht="15" customHeight="1" thickBot="1" x14ac:dyDescent="0.25">
      <c r="A8" s="71" t="s">
        <v>62</v>
      </c>
      <c r="B8" s="72"/>
      <c r="C8" s="72"/>
      <c r="D8" s="72"/>
      <c r="E8" s="72"/>
      <c r="F8" s="72"/>
      <c r="G8" s="72"/>
      <c r="H8" s="73"/>
    </row>
    <row r="9" spans="1:8" ht="15" customHeight="1" thickBot="1" x14ac:dyDescent="0.25"/>
    <row r="10" spans="1:8" ht="41.25" customHeight="1" thickBot="1" x14ac:dyDescent="0.25">
      <c r="A10" s="288" t="s">
        <v>63</v>
      </c>
      <c r="B10" s="289"/>
      <c r="C10" s="289"/>
      <c r="D10" s="289"/>
      <c r="E10" s="289"/>
      <c r="F10" s="289"/>
      <c r="G10" s="289"/>
      <c r="H10" s="290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74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4.140625" style="8" customWidth="1"/>
    <col min="2" max="2" width="16" style="8" customWidth="1"/>
    <col min="3" max="3" width="17.28515625" style="88" customWidth="1"/>
    <col min="4" max="4" width="22.85546875" style="88" customWidth="1"/>
    <col min="5" max="5" width="17.28515625" style="88" customWidth="1"/>
    <col min="6" max="6" width="7.5703125" style="8" customWidth="1"/>
    <col min="7" max="7" width="17.5703125" style="8" customWidth="1"/>
    <col min="8" max="16384" width="11.42578125" style="8"/>
  </cols>
  <sheetData>
    <row r="1" spans="1:7" s="82" customFormat="1" x14ac:dyDescent="0.2">
      <c r="B1" s="6" t="s">
        <v>120</v>
      </c>
      <c r="C1" s="6"/>
      <c r="D1" s="6"/>
      <c r="E1" s="6"/>
    </row>
    <row r="2" spans="1:7" s="82" customFormat="1" x14ac:dyDescent="0.2">
      <c r="B2" s="6" t="s">
        <v>65</v>
      </c>
      <c r="C2" s="6"/>
      <c r="D2" s="6"/>
      <c r="E2" s="6"/>
    </row>
    <row r="3" spans="1:7" s="188" customFormat="1" x14ac:dyDescent="0.2">
      <c r="A3" s="305" t="str">
        <f>+'4.2-costos'!A3:I3</f>
        <v>Foil para envases flexibles de 7 a 8 micrones</v>
      </c>
      <c r="B3" s="305"/>
      <c r="C3" s="305"/>
      <c r="D3" s="305"/>
      <c r="E3" s="305"/>
      <c r="F3" s="187"/>
      <c r="G3" s="187"/>
    </row>
    <row r="4" spans="1:7" s="188" customFormat="1" x14ac:dyDescent="0.2">
      <c r="B4" s="305" t="s">
        <v>123</v>
      </c>
      <c r="C4" s="305"/>
      <c r="D4" s="305"/>
      <c r="E4" s="305"/>
      <c r="F4" s="187"/>
      <c r="G4" s="187"/>
    </row>
    <row r="5" spans="1:7" s="188" customFormat="1" x14ac:dyDescent="0.2">
      <c r="B5" s="304" t="s">
        <v>108</v>
      </c>
      <c r="C5" s="304"/>
      <c r="D5" s="304"/>
      <c r="E5" s="304"/>
    </row>
    <row r="6" spans="1:7" ht="13.5" thickBot="1" x14ac:dyDescent="0.25">
      <c r="B6" s="275"/>
      <c r="C6" s="139"/>
      <c r="D6" s="139"/>
      <c r="E6" s="139"/>
      <c r="F6" s="35"/>
      <c r="G6" s="35"/>
    </row>
    <row r="7" spans="1:7" ht="12.75" customHeight="1" x14ac:dyDescent="0.2">
      <c r="B7" s="265" t="s">
        <v>51</v>
      </c>
      <c r="C7" s="271" t="s">
        <v>66</v>
      </c>
      <c r="D7" s="265" t="s">
        <v>67</v>
      </c>
      <c r="E7" s="272" t="s">
        <v>32</v>
      </c>
      <c r="F7" s="84"/>
    </row>
    <row r="8" spans="1:7" ht="15" customHeight="1" thickBot="1" x14ac:dyDescent="0.25">
      <c r="B8" s="266" t="s">
        <v>52</v>
      </c>
      <c r="C8" s="273" t="s">
        <v>87</v>
      </c>
      <c r="D8" s="267" t="s">
        <v>104</v>
      </c>
      <c r="E8" s="274" t="s">
        <v>68</v>
      </c>
      <c r="F8" s="84"/>
    </row>
    <row r="9" spans="1:7" x14ac:dyDescent="0.2">
      <c r="B9" s="17">
        <f>'2- impo investigadas'!A11</f>
        <v>42370</v>
      </c>
      <c r="C9" s="18"/>
      <c r="D9" s="19"/>
      <c r="E9" s="20"/>
    </row>
    <row r="10" spans="1:7" x14ac:dyDescent="0.2">
      <c r="B10" s="21">
        <f>'2- impo investigadas'!A12</f>
        <v>42401</v>
      </c>
      <c r="C10" s="22"/>
      <c r="D10" s="23"/>
      <c r="E10" s="24"/>
    </row>
    <row r="11" spans="1:7" x14ac:dyDescent="0.2">
      <c r="B11" s="21">
        <f>'2- impo investigadas'!A13</f>
        <v>42430</v>
      </c>
      <c r="C11" s="22"/>
      <c r="D11" s="23"/>
      <c r="E11" s="24"/>
    </row>
    <row r="12" spans="1:7" x14ac:dyDescent="0.2">
      <c r="B12" s="21">
        <f>'2- impo investigadas'!A14</f>
        <v>42461</v>
      </c>
      <c r="C12" s="22"/>
      <c r="D12" s="23"/>
      <c r="E12" s="24"/>
    </row>
    <row r="13" spans="1:7" x14ac:dyDescent="0.2">
      <c r="B13" s="21">
        <f>'2- impo investigadas'!A15</f>
        <v>42491</v>
      </c>
      <c r="C13" s="23"/>
      <c r="D13" s="23"/>
      <c r="E13" s="24"/>
    </row>
    <row r="14" spans="1:7" x14ac:dyDescent="0.2">
      <c r="B14" s="21">
        <f>'2- impo investigadas'!A16</f>
        <v>42522</v>
      </c>
      <c r="C14" s="22"/>
      <c r="D14" s="23"/>
      <c r="E14" s="24"/>
    </row>
    <row r="15" spans="1:7" x14ac:dyDescent="0.2">
      <c r="B15" s="21">
        <f>'2- impo investigadas'!A17</f>
        <v>42552</v>
      </c>
      <c r="C15" s="23"/>
      <c r="D15" s="23"/>
      <c r="E15" s="24"/>
    </row>
    <row r="16" spans="1:7" x14ac:dyDescent="0.2">
      <c r="B16" s="21">
        <f>'2- impo investigadas'!A18</f>
        <v>42583</v>
      </c>
      <c r="C16" s="23"/>
      <c r="D16" s="23"/>
      <c r="E16" s="24"/>
    </row>
    <row r="17" spans="2:5" x14ac:dyDescent="0.2">
      <c r="B17" s="21">
        <f>'2- impo investigadas'!A19</f>
        <v>42614</v>
      </c>
      <c r="C17" s="23"/>
      <c r="D17" s="23"/>
      <c r="E17" s="24"/>
    </row>
    <row r="18" spans="2:5" x14ac:dyDescent="0.2">
      <c r="B18" s="21">
        <f>'2- impo investigadas'!A20</f>
        <v>42644</v>
      </c>
      <c r="C18" s="23"/>
      <c r="D18" s="23"/>
      <c r="E18" s="24"/>
    </row>
    <row r="19" spans="2:5" x14ac:dyDescent="0.2">
      <c r="B19" s="21">
        <f>'2- impo investigadas'!A21</f>
        <v>42675</v>
      </c>
      <c r="C19" s="23"/>
      <c r="D19" s="23"/>
      <c r="E19" s="24"/>
    </row>
    <row r="20" spans="2:5" ht="13.5" thickBot="1" x14ac:dyDescent="0.25">
      <c r="B20" s="25">
        <f>'2- impo investigadas'!A22</f>
        <v>42705</v>
      </c>
      <c r="C20" s="26"/>
      <c r="D20" s="26"/>
      <c r="E20" s="27"/>
    </row>
    <row r="21" spans="2:5" x14ac:dyDescent="0.2">
      <c r="B21" s="17">
        <f>'2- impo investigadas'!A23</f>
        <v>42736</v>
      </c>
      <c r="C21" s="19"/>
      <c r="D21" s="19"/>
      <c r="E21" s="24"/>
    </row>
    <row r="22" spans="2:5" x14ac:dyDescent="0.2">
      <c r="B22" s="21">
        <f>'2- impo investigadas'!A24</f>
        <v>42767</v>
      </c>
      <c r="C22" s="23"/>
      <c r="D22" s="23"/>
      <c r="E22" s="28"/>
    </row>
    <row r="23" spans="2:5" x14ac:dyDescent="0.2">
      <c r="B23" s="21">
        <f>'2- impo investigadas'!A25</f>
        <v>42795</v>
      </c>
      <c r="C23" s="23"/>
      <c r="D23" s="23"/>
      <c r="E23" s="24"/>
    </row>
    <row r="24" spans="2:5" x14ac:dyDescent="0.2">
      <c r="B24" s="21">
        <f>'2- impo investigadas'!A26</f>
        <v>42826</v>
      </c>
      <c r="C24" s="23"/>
      <c r="D24" s="23"/>
      <c r="E24" s="24"/>
    </row>
    <row r="25" spans="2:5" x14ac:dyDescent="0.2">
      <c r="B25" s="21">
        <f>'2- impo investigadas'!A27</f>
        <v>42856</v>
      </c>
      <c r="C25" s="23"/>
      <c r="D25" s="23"/>
      <c r="E25" s="24"/>
    </row>
    <row r="26" spans="2:5" x14ac:dyDescent="0.2">
      <c r="B26" s="21">
        <f>'2- impo investigadas'!A28</f>
        <v>42887</v>
      </c>
      <c r="C26" s="23"/>
      <c r="D26" s="23"/>
      <c r="E26" s="24"/>
    </row>
    <row r="27" spans="2:5" x14ac:dyDescent="0.2">
      <c r="B27" s="21">
        <f>'2- impo investigadas'!A29</f>
        <v>42917</v>
      </c>
      <c r="C27" s="23"/>
      <c r="D27" s="23"/>
      <c r="E27" s="24"/>
    </row>
    <row r="28" spans="2:5" x14ac:dyDescent="0.2">
      <c r="B28" s="21">
        <f>'2- impo investigadas'!A30</f>
        <v>42948</v>
      </c>
      <c r="C28" s="23"/>
      <c r="D28" s="23"/>
      <c r="E28" s="24"/>
    </row>
    <row r="29" spans="2:5" x14ac:dyDescent="0.2">
      <c r="B29" s="21">
        <f>'2- impo investigadas'!A31</f>
        <v>42979</v>
      </c>
      <c r="C29" s="23"/>
      <c r="D29" s="23"/>
      <c r="E29" s="24"/>
    </row>
    <row r="30" spans="2:5" x14ac:dyDescent="0.2">
      <c r="B30" s="21">
        <f>'2- impo investigadas'!A32</f>
        <v>43009</v>
      </c>
      <c r="C30" s="23"/>
      <c r="D30" s="23"/>
      <c r="E30" s="24"/>
    </row>
    <row r="31" spans="2:5" x14ac:dyDescent="0.2">
      <c r="B31" s="21">
        <f>'2- impo investigadas'!A33</f>
        <v>43040</v>
      </c>
      <c r="C31" s="23"/>
      <c r="D31" s="23"/>
      <c r="E31" s="24"/>
    </row>
    <row r="32" spans="2:5" ht="13.5" thickBot="1" x14ac:dyDescent="0.25">
      <c r="B32" s="25">
        <f>'2- impo investigadas'!A34</f>
        <v>43070</v>
      </c>
      <c r="C32" s="26"/>
      <c r="D32" s="26"/>
      <c r="E32" s="29"/>
    </row>
    <row r="33" spans="2:5" x14ac:dyDescent="0.2">
      <c r="B33" s="17">
        <f>'2- impo investigadas'!A35</f>
        <v>43101</v>
      </c>
      <c r="C33" s="19"/>
      <c r="D33" s="30"/>
      <c r="E33" s="18"/>
    </row>
    <row r="34" spans="2:5" x14ac:dyDescent="0.2">
      <c r="B34" s="21">
        <f>'2- impo investigadas'!A36</f>
        <v>43132</v>
      </c>
      <c r="C34" s="23"/>
      <c r="D34" s="31"/>
      <c r="E34" s="22"/>
    </row>
    <row r="35" spans="2:5" x14ac:dyDescent="0.2">
      <c r="B35" s="21">
        <f>'2- impo investigadas'!A37</f>
        <v>43160</v>
      </c>
      <c r="C35" s="23"/>
      <c r="D35" s="31"/>
      <c r="E35" s="22"/>
    </row>
    <row r="36" spans="2:5" x14ac:dyDescent="0.2">
      <c r="B36" s="21">
        <f>'2- impo investigadas'!A38</f>
        <v>43191</v>
      </c>
      <c r="C36" s="23"/>
      <c r="D36" s="31"/>
      <c r="E36" s="22"/>
    </row>
    <row r="37" spans="2:5" x14ac:dyDescent="0.2">
      <c r="B37" s="21">
        <f>'2- impo investigadas'!A39</f>
        <v>43221</v>
      </c>
      <c r="C37" s="23"/>
      <c r="D37" s="31"/>
      <c r="E37" s="22"/>
    </row>
    <row r="38" spans="2:5" x14ac:dyDescent="0.2">
      <c r="B38" s="21">
        <f>'2- impo investigadas'!A40</f>
        <v>43252</v>
      </c>
      <c r="C38" s="23"/>
      <c r="D38" s="31"/>
      <c r="E38" s="22"/>
    </row>
    <row r="39" spans="2:5" x14ac:dyDescent="0.2">
      <c r="B39" s="21">
        <f>'2- impo investigadas'!A41</f>
        <v>43282</v>
      </c>
      <c r="C39" s="23"/>
      <c r="D39" s="31"/>
      <c r="E39" s="22"/>
    </row>
    <row r="40" spans="2:5" x14ac:dyDescent="0.2">
      <c r="B40" s="21">
        <f>'2- impo investigadas'!A42</f>
        <v>43313</v>
      </c>
      <c r="C40" s="23"/>
      <c r="D40" s="31"/>
      <c r="E40" s="22"/>
    </row>
    <row r="41" spans="2:5" x14ac:dyDescent="0.2">
      <c r="B41" s="21">
        <f>'2- impo investigadas'!A43</f>
        <v>43344</v>
      </c>
      <c r="C41" s="23"/>
      <c r="D41" s="31"/>
      <c r="E41" s="22"/>
    </row>
    <row r="42" spans="2:5" x14ac:dyDescent="0.2">
      <c r="B42" s="21">
        <f>'2- impo investigadas'!A44</f>
        <v>43374</v>
      </c>
      <c r="C42" s="23"/>
      <c r="D42" s="31"/>
      <c r="E42" s="22"/>
    </row>
    <row r="43" spans="2:5" x14ac:dyDescent="0.2">
      <c r="B43" s="21">
        <f>'2- impo investigadas'!A45</f>
        <v>43405</v>
      </c>
      <c r="C43" s="23"/>
      <c r="D43" s="31"/>
      <c r="E43" s="22"/>
    </row>
    <row r="44" spans="2:5" ht="13.5" thickBot="1" x14ac:dyDescent="0.25">
      <c r="B44" s="25">
        <f>'2- impo investigadas'!A46</f>
        <v>43435</v>
      </c>
      <c r="C44" s="85"/>
      <c r="D44" s="86"/>
      <c r="E44" s="59"/>
    </row>
    <row r="45" spans="2:5" x14ac:dyDescent="0.2">
      <c r="B45" s="209">
        <f>'2- impo investigadas'!A47</f>
        <v>43466</v>
      </c>
      <c r="C45" s="211"/>
      <c r="D45" s="211"/>
      <c r="E45" s="212"/>
    </row>
    <row r="46" spans="2:5" ht="13.5" thickBot="1" x14ac:dyDescent="0.25">
      <c r="B46" s="218">
        <f>'2- impo investigadas'!A48</f>
        <v>43497</v>
      </c>
      <c r="C46" s="220"/>
      <c r="D46" s="220"/>
      <c r="E46" s="221"/>
    </row>
    <row r="47" spans="2:5" hidden="1" x14ac:dyDescent="0.2">
      <c r="B47" s="237">
        <f>'2- impo investigadas'!A49</f>
        <v>43525</v>
      </c>
      <c r="C47" s="241"/>
      <c r="D47" s="241"/>
      <c r="E47" s="242"/>
    </row>
    <row r="48" spans="2:5" hidden="1" x14ac:dyDescent="0.2">
      <c r="B48" s="203">
        <f>'2- impo investigadas'!A50</f>
        <v>43556</v>
      </c>
      <c r="C48" s="23"/>
      <c r="D48" s="23"/>
      <c r="E48" s="22"/>
    </row>
    <row r="49" spans="2:46" hidden="1" x14ac:dyDescent="0.2">
      <c r="B49" s="203">
        <f>'2- impo investigadas'!A51</f>
        <v>43586</v>
      </c>
      <c r="C49" s="23"/>
      <c r="D49" s="23"/>
      <c r="E49" s="22"/>
    </row>
    <row r="50" spans="2:46" hidden="1" x14ac:dyDescent="0.2">
      <c r="B50" s="203">
        <f>'2- impo investigadas'!A52</f>
        <v>43617</v>
      </c>
      <c r="C50" s="23"/>
      <c r="D50" s="23"/>
      <c r="E50" s="22"/>
    </row>
    <row r="51" spans="2:46" hidden="1" x14ac:dyDescent="0.2">
      <c r="B51" s="203">
        <f>'2- impo investigadas'!A53</f>
        <v>43647</v>
      </c>
      <c r="C51" s="23"/>
      <c r="D51" s="23"/>
      <c r="E51" s="22"/>
    </row>
    <row r="52" spans="2:46" hidden="1" x14ac:dyDescent="0.2">
      <c r="B52" s="203">
        <f>'2- impo investigadas'!A54</f>
        <v>43678</v>
      </c>
      <c r="C52" s="23"/>
      <c r="D52" s="23"/>
      <c r="E52" s="22"/>
    </row>
    <row r="53" spans="2:46" hidden="1" x14ac:dyDescent="0.2">
      <c r="B53" s="203">
        <f>'2- impo investigadas'!A55</f>
        <v>43709</v>
      </c>
      <c r="C53" s="23"/>
      <c r="D53" s="23"/>
      <c r="E53" s="22"/>
    </row>
    <row r="54" spans="2:46" hidden="1" x14ac:dyDescent="0.2">
      <c r="B54" s="203">
        <f>'2- impo investigadas'!A56</f>
        <v>43739</v>
      </c>
      <c r="C54" s="23"/>
      <c r="D54" s="23"/>
      <c r="E54" s="22"/>
    </row>
    <row r="55" spans="2:46" ht="13.5" hidden="1" thickBot="1" x14ac:dyDescent="0.25">
      <c r="B55" s="206">
        <f>'2- impo investigadas'!A57</f>
        <v>43770</v>
      </c>
      <c r="C55" s="26"/>
      <c r="D55" s="26"/>
      <c r="E55" s="33"/>
    </row>
    <row r="56" spans="2:46" ht="13.5" hidden="1" thickBot="1" x14ac:dyDescent="0.25">
      <c r="B56" s="198">
        <f>'2- impo investigadas'!A58</f>
        <v>43800</v>
      </c>
      <c r="C56" s="197"/>
      <c r="D56" s="197"/>
      <c r="E56" s="196"/>
    </row>
    <row r="57" spans="2:46" ht="13.5" thickBot="1" x14ac:dyDescent="0.25">
      <c r="B57" s="34"/>
      <c r="C57" s="35"/>
      <c r="D57" s="35"/>
      <c r="E57" s="36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</row>
    <row r="58" spans="2:46" x14ac:dyDescent="0.2">
      <c r="B58" s="37">
        <f>'2- impo investigadas'!A60</f>
        <v>2016</v>
      </c>
      <c r="C58" s="19"/>
      <c r="D58" s="19"/>
      <c r="E58" s="19"/>
      <c r="F58" s="35"/>
    </row>
    <row r="59" spans="2:46" x14ac:dyDescent="0.2">
      <c r="B59" s="38">
        <f>'2- impo investigadas'!A61</f>
        <v>2017</v>
      </c>
      <c r="C59" s="23"/>
      <c r="D59" s="23"/>
      <c r="E59" s="23"/>
      <c r="F59" s="35"/>
    </row>
    <row r="60" spans="2:46" ht="13.5" thickBot="1" x14ac:dyDescent="0.25">
      <c r="B60" s="39">
        <f>'2- impo investigadas'!A62</f>
        <v>2018</v>
      </c>
      <c r="C60" s="26"/>
      <c r="D60" s="26"/>
      <c r="E60" s="26"/>
    </row>
    <row r="61" spans="2:46" ht="13.5" thickBot="1" x14ac:dyDescent="0.25">
      <c r="B61" s="34"/>
      <c r="C61" s="35"/>
      <c r="D61" s="35"/>
      <c r="E61" s="35"/>
    </row>
    <row r="62" spans="2:46" x14ac:dyDescent="0.2">
      <c r="B62" s="209" t="str">
        <f>'2- impo investigadas'!A64</f>
        <v>ene-feb 2018</v>
      </c>
      <c r="C62" s="211"/>
      <c r="D62" s="211"/>
      <c r="E62" s="211"/>
    </row>
    <row r="63" spans="2:46" ht="13.5" thickBot="1" x14ac:dyDescent="0.25">
      <c r="B63" s="218" t="str">
        <f>'2- impo investigadas'!A65</f>
        <v>ene-feb 2019</v>
      </c>
      <c r="C63" s="220"/>
      <c r="D63" s="220"/>
      <c r="E63" s="220"/>
    </row>
    <row r="64" spans="2:46" x14ac:dyDescent="0.2">
      <c r="C64" s="8"/>
      <c r="D64" s="8"/>
    </row>
    <row r="65" spans="2:5" x14ac:dyDescent="0.2">
      <c r="B65" s="89"/>
      <c r="C65" s="8"/>
      <c r="D65" s="8"/>
    </row>
    <row r="66" spans="2:5" hidden="1" x14ac:dyDescent="0.2">
      <c r="B66" s="42" t="s">
        <v>54</v>
      </c>
      <c r="C66" s="43"/>
      <c r="D66" s="44"/>
      <c r="E66" s="44"/>
    </row>
    <row r="67" spans="2:5" ht="13.5" hidden="1" thickBot="1" x14ac:dyDescent="0.25">
      <c r="B67" s="44"/>
      <c r="C67" s="44"/>
      <c r="D67" s="44"/>
      <c r="E67" s="44"/>
    </row>
    <row r="68" spans="2:5" ht="13.5" hidden="1" thickBot="1" x14ac:dyDescent="0.25">
      <c r="B68" s="45" t="s">
        <v>52</v>
      </c>
      <c r="C68" s="63" t="s">
        <v>55</v>
      </c>
      <c r="D68" s="64" t="s">
        <v>57</v>
      </c>
    </row>
    <row r="69" spans="2:5" hidden="1" x14ac:dyDescent="0.2">
      <c r="B69" s="48">
        <f>+B58</f>
        <v>2016</v>
      </c>
      <c r="C69" s="49">
        <f>+C58-SUM(C9:C20)</f>
        <v>0</v>
      </c>
      <c r="D69" s="50">
        <f>+D58-SUM(D9:D20)</f>
        <v>0</v>
      </c>
    </row>
    <row r="70" spans="2:5" hidden="1" x14ac:dyDescent="0.2">
      <c r="B70" s="51">
        <f>+B59</f>
        <v>2017</v>
      </c>
      <c r="C70" s="52">
        <f>+C59-SUM(C21:C32)</f>
        <v>0</v>
      </c>
      <c r="D70" s="53">
        <f>+D59-SUM(D21:D32)</f>
        <v>0</v>
      </c>
    </row>
    <row r="71" spans="2:5" ht="13.5" hidden="1" thickBot="1" x14ac:dyDescent="0.25">
      <c r="B71" s="54">
        <f>+B60</f>
        <v>2018</v>
      </c>
      <c r="C71" s="55">
        <f>+C60-SUM(C33:C44)</f>
        <v>0</v>
      </c>
      <c r="D71" s="56">
        <f>+D60-SUM(D33:D44)</f>
        <v>0</v>
      </c>
    </row>
    <row r="72" spans="2:5" hidden="1" x14ac:dyDescent="0.2">
      <c r="B72" s="48" t="str">
        <f>+B62</f>
        <v>ene-feb 2018</v>
      </c>
      <c r="C72" s="57">
        <f>+C62-(SUM(C33:INDEX(C33:C44,'parámetros e instrucciones'!$E$3)))</f>
        <v>0</v>
      </c>
      <c r="D72" s="57">
        <f>+D62-(SUM(D33:INDEX(D33:D44,'parámetros e instrucciones'!$E$3)))</f>
        <v>0</v>
      </c>
    </row>
    <row r="73" spans="2:5" ht="13.5" hidden="1" thickBot="1" x14ac:dyDescent="0.25">
      <c r="B73" s="54" t="str">
        <f>+B63</f>
        <v>ene-feb 2019</v>
      </c>
      <c r="C73" s="58">
        <f>+C63-(SUM(C45:INDEX(C45:C56,'parámetros e instrucciones'!$E$3)))</f>
        <v>0</v>
      </c>
      <c r="D73" s="58">
        <f>+D63-(SUM(D45:INDEX(D45:D56,'parámetros e instrucciones'!$E$3)))</f>
        <v>0</v>
      </c>
    </row>
  </sheetData>
  <mergeCells count="3">
    <mergeCell ref="A3:E3"/>
    <mergeCell ref="B5:E5"/>
    <mergeCell ref="B4:E4"/>
  </mergeCells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16.85546875" customWidth="1"/>
    <col min="2" max="2" width="23.28515625" customWidth="1"/>
    <col min="3" max="3" width="25.7109375" customWidth="1"/>
  </cols>
  <sheetData>
    <row r="1" spans="1:6" x14ac:dyDescent="0.2">
      <c r="A1" s="6" t="s">
        <v>88</v>
      </c>
      <c r="B1" s="7"/>
      <c r="C1" s="7"/>
    </row>
    <row r="2" spans="1:6" x14ac:dyDescent="0.2">
      <c r="A2" s="6" t="s">
        <v>33</v>
      </c>
      <c r="B2" s="7"/>
      <c r="C2" s="7"/>
    </row>
    <row r="3" spans="1:6" x14ac:dyDescent="0.2">
      <c r="A3" s="305" t="str">
        <f>+'1.modelos prod.invest.'!A3</f>
        <v>FOIL</v>
      </c>
      <c r="B3" s="305"/>
      <c r="C3" s="305"/>
    </row>
    <row r="4" spans="1:6" x14ac:dyDescent="0.2">
      <c r="A4" s="305" t="s">
        <v>34</v>
      </c>
      <c r="B4" s="305"/>
      <c r="C4" s="305"/>
    </row>
    <row r="5" spans="1:6" ht="13.5" thickBot="1" x14ac:dyDescent="0.25">
      <c r="A5" s="6"/>
      <c r="B5" s="7"/>
      <c r="C5" s="7"/>
    </row>
    <row r="6" spans="1:6" x14ac:dyDescent="0.2">
      <c r="A6" s="265" t="s">
        <v>51</v>
      </c>
      <c r="B6" s="306" t="s">
        <v>110</v>
      </c>
      <c r="C6" s="306" t="s">
        <v>111</v>
      </c>
      <c r="D6" s="1"/>
      <c r="E6" s="1"/>
      <c r="F6" s="1"/>
    </row>
    <row r="7" spans="1:6" ht="13.5" thickBot="1" x14ac:dyDescent="0.25">
      <c r="A7" s="266" t="s">
        <v>52</v>
      </c>
      <c r="B7" s="307"/>
      <c r="C7" s="307"/>
    </row>
    <row r="8" spans="1:6" x14ac:dyDescent="0.2">
      <c r="A8" s="17">
        <f>'2- impo investigadas'!A11</f>
        <v>42370</v>
      </c>
      <c r="B8" s="75"/>
      <c r="C8" s="75"/>
    </row>
    <row r="9" spans="1:6" x14ac:dyDescent="0.2">
      <c r="A9" s="21">
        <f>+'5.1-precios'!B10</f>
        <v>42401</v>
      </c>
      <c r="B9" s="76"/>
      <c r="C9" s="76"/>
    </row>
    <row r="10" spans="1:6" x14ac:dyDescent="0.2">
      <c r="A10" s="21">
        <f>+'5.1-precios'!B11</f>
        <v>42430</v>
      </c>
      <c r="B10" s="76"/>
      <c r="C10" s="76"/>
    </row>
    <row r="11" spans="1:6" x14ac:dyDescent="0.2">
      <c r="A11" s="21">
        <f>+'5.1-precios'!B12</f>
        <v>42461</v>
      </c>
      <c r="B11" s="76"/>
      <c r="C11" s="76"/>
    </row>
    <row r="12" spans="1:6" x14ac:dyDescent="0.2">
      <c r="A12" s="21">
        <f>+'5.1-precios'!B13</f>
        <v>42491</v>
      </c>
      <c r="B12" s="76"/>
      <c r="C12" s="76"/>
    </row>
    <row r="13" spans="1:6" x14ac:dyDescent="0.2">
      <c r="A13" s="21">
        <f>+'5.1-precios'!B14</f>
        <v>42522</v>
      </c>
      <c r="B13" s="76"/>
      <c r="C13" s="76"/>
    </row>
    <row r="14" spans="1:6" x14ac:dyDescent="0.2">
      <c r="A14" s="21">
        <f>+'5.1-precios'!B15</f>
        <v>42552</v>
      </c>
      <c r="B14" s="76"/>
      <c r="C14" s="76"/>
    </row>
    <row r="15" spans="1:6" x14ac:dyDescent="0.2">
      <c r="A15" s="21">
        <f>+'5.1-precios'!B16</f>
        <v>42583</v>
      </c>
      <c r="B15" s="76"/>
      <c r="C15" s="76"/>
    </row>
    <row r="16" spans="1:6" x14ac:dyDescent="0.2">
      <c r="A16" s="21">
        <f>+'5.1-precios'!B17</f>
        <v>42614</v>
      </c>
      <c r="B16" s="76"/>
      <c r="C16" s="76"/>
    </row>
    <row r="17" spans="1:3" x14ac:dyDescent="0.2">
      <c r="A17" s="21">
        <f>+'5.1-precios'!B18</f>
        <v>42644</v>
      </c>
      <c r="B17" s="76"/>
      <c r="C17" s="76"/>
    </row>
    <row r="18" spans="1:3" x14ac:dyDescent="0.2">
      <c r="A18" s="21">
        <f>+'5.1-precios'!B19</f>
        <v>42675</v>
      </c>
      <c r="B18" s="76"/>
      <c r="C18" s="76"/>
    </row>
    <row r="19" spans="1:3" ht="13.5" thickBot="1" x14ac:dyDescent="0.25">
      <c r="A19" s="25">
        <f>+'5.1-precios'!B20</f>
        <v>42705</v>
      </c>
      <c r="B19" s="77"/>
      <c r="C19" s="77"/>
    </row>
    <row r="20" spans="1:3" x14ac:dyDescent="0.2">
      <c r="A20" s="17">
        <f>+'5.1-precios'!B21</f>
        <v>42736</v>
      </c>
      <c r="B20" s="75"/>
      <c r="C20" s="75"/>
    </row>
    <row r="21" spans="1:3" x14ac:dyDescent="0.2">
      <c r="A21" s="21">
        <f>+'5.1-precios'!B22</f>
        <v>42767</v>
      </c>
      <c r="B21" s="76"/>
      <c r="C21" s="76"/>
    </row>
    <row r="22" spans="1:3" x14ac:dyDescent="0.2">
      <c r="A22" s="21">
        <f>+'5.1-precios'!B23</f>
        <v>42795</v>
      </c>
      <c r="B22" s="76"/>
      <c r="C22" s="76"/>
    </row>
    <row r="23" spans="1:3" x14ac:dyDescent="0.2">
      <c r="A23" s="21">
        <f>+'5.1-precios'!B24</f>
        <v>42826</v>
      </c>
      <c r="B23" s="76"/>
      <c r="C23" s="76"/>
    </row>
    <row r="24" spans="1:3" x14ac:dyDescent="0.2">
      <c r="A24" s="21">
        <f>+'5.1-precios'!B25</f>
        <v>42856</v>
      </c>
      <c r="B24" s="76"/>
      <c r="C24" s="76"/>
    </row>
    <row r="25" spans="1:3" x14ac:dyDescent="0.2">
      <c r="A25" s="21">
        <f>+'5.1-precios'!B26</f>
        <v>42887</v>
      </c>
      <c r="B25" s="76"/>
      <c r="C25" s="76"/>
    </row>
    <row r="26" spans="1:3" x14ac:dyDescent="0.2">
      <c r="A26" s="21">
        <f>+'5.1-precios'!B27</f>
        <v>42917</v>
      </c>
      <c r="B26" s="76"/>
      <c r="C26" s="76"/>
    </row>
    <row r="27" spans="1:3" x14ac:dyDescent="0.2">
      <c r="A27" s="21">
        <f>+'5.1-precios'!B28</f>
        <v>42948</v>
      </c>
      <c r="B27" s="76"/>
      <c r="C27" s="76"/>
    </row>
    <row r="28" spans="1:3" x14ac:dyDescent="0.2">
      <c r="A28" s="21">
        <f>+'5.1-precios'!B29</f>
        <v>42979</v>
      </c>
      <c r="B28" s="76"/>
      <c r="C28" s="76"/>
    </row>
    <row r="29" spans="1:3" x14ac:dyDescent="0.2">
      <c r="A29" s="21">
        <f>+'5.1-precios'!B30</f>
        <v>43009</v>
      </c>
      <c r="B29" s="76"/>
      <c r="C29" s="76"/>
    </row>
    <row r="30" spans="1:3" x14ac:dyDescent="0.2">
      <c r="A30" s="21">
        <f>+'5.1-precios'!B31</f>
        <v>43040</v>
      </c>
      <c r="B30" s="76"/>
      <c r="C30" s="76"/>
    </row>
    <row r="31" spans="1:3" ht="13.5" thickBot="1" x14ac:dyDescent="0.25">
      <c r="A31" s="25">
        <f>+'5.1-precios'!B32</f>
        <v>43070</v>
      </c>
      <c r="B31" s="77"/>
      <c r="C31" s="77"/>
    </row>
    <row r="32" spans="1:3" x14ac:dyDescent="0.2">
      <c r="A32" s="17">
        <f>+'5.1-precios'!B33</f>
        <v>43101</v>
      </c>
      <c r="B32" s="75"/>
      <c r="C32" s="75"/>
    </row>
    <row r="33" spans="1:3" x14ac:dyDescent="0.2">
      <c r="A33" s="21">
        <f>+'5.1-precios'!B34</f>
        <v>43132</v>
      </c>
      <c r="B33" s="76"/>
      <c r="C33" s="76"/>
    </row>
    <row r="34" spans="1:3" x14ac:dyDescent="0.2">
      <c r="A34" s="21">
        <f>+'5.1-precios'!B35</f>
        <v>43160</v>
      </c>
      <c r="B34" s="76"/>
      <c r="C34" s="76"/>
    </row>
    <row r="35" spans="1:3" x14ac:dyDescent="0.2">
      <c r="A35" s="21">
        <f>+'5.1-precios'!B36</f>
        <v>43191</v>
      </c>
      <c r="B35" s="76"/>
      <c r="C35" s="76"/>
    </row>
    <row r="36" spans="1:3" x14ac:dyDescent="0.2">
      <c r="A36" s="21">
        <f>+'5.1-precios'!B37</f>
        <v>43221</v>
      </c>
      <c r="B36" s="76"/>
      <c r="C36" s="76"/>
    </row>
    <row r="37" spans="1:3" x14ac:dyDescent="0.2">
      <c r="A37" s="21">
        <f>+'5.1-precios'!B38</f>
        <v>43252</v>
      </c>
      <c r="B37" s="76"/>
      <c r="C37" s="76"/>
    </row>
    <row r="38" spans="1:3" x14ac:dyDescent="0.2">
      <c r="A38" s="21">
        <f>+'5.1-precios'!B39</f>
        <v>43282</v>
      </c>
      <c r="B38" s="76"/>
      <c r="C38" s="76"/>
    </row>
    <row r="39" spans="1:3" x14ac:dyDescent="0.2">
      <c r="A39" s="21">
        <f>+'5.1-precios'!B40</f>
        <v>43313</v>
      </c>
      <c r="B39" s="76"/>
      <c r="C39" s="76"/>
    </row>
    <row r="40" spans="1:3" x14ac:dyDescent="0.2">
      <c r="A40" s="21">
        <f>+'5.1-precios'!B41</f>
        <v>43344</v>
      </c>
      <c r="B40" s="76"/>
      <c r="C40" s="76"/>
    </row>
    <row r="41" spans="1:3" x14ac:dyDescent="0.2">
      <c r="A41" s="21">
        <f>+'5.1-precios'!B42</f>
        <v>43374</v>
      </c>
      <c r="B41" s="76"/>
      <c r="C41" s="76"/>
    </row>
    <row r="42" spans="1:3" x14ac:dyDescent="0.2">
      <c r="A42" s="21">
        <f>+'5.1-precios'!B43</f>
        <v>43405</v>
      </c>
      <c r="B42" s="76"/>
      <c r="C42" s="76"/>
    </row>
    <row r="43" spans="1:3" ht="13.5" thickBot="1" x14ac:dyDescent="0.25">
      <c r="A43" s="25">
        <f>+'5.1-precios'!B44</f>
        <v>43435</v>
      </c>
      <c r="B43" s="77"/>
      <c r="C43" s="77"/>
    </row>
    <row r="44" spans="1:3" x14ac:dyDescent="0.2">
      <c r="A44" s="209">
        <f>+'5.1-precios'!B45</f>
        <v>43466</v>
      </c>
      <c r="B44" s="209"/>
      <c r="C44" s="209"/>
    </row>
    <row r="45" spans="1:3" ht="13.5" thickBot="1" x14ac:dyDescent="0.25">
      <c r="A45" s="218">
        <f>+'5.1-precios'!B46</f>
        <v>43497</v>
      </c>
      <c r="B45" s="218"/>
      <c r="C45" s="218"/>
    </row>
    <row r="46" spans="1:3" hidden="1" x14ac:dyDescent="0.2">
      <c r="A46" s="237">
        <f>+'5.1-precios'!B47</f>
        <v>43525</v>
      </c>
      <c r="B46" s="237"/>
      <c r="C46" s="237"/>
    </row>
    <row r="47" spans="1:3" hidden="1" x14ac:dyDescent="0.2">
      <c r="A47" s="203">
        <f>+'5.1-precios'!B48</f>
        <v>43556</v>
      </c>
      <c r="B47" s="203"/>
      <c r="C47" s="203"/>
    </row>
    <row r="48" spans="1:3" hidden="1" x14ac:dyDescent="0.2">
      <c r="A48" s="203">
        <f>+'5.1-precios'!B49</f>
        <v>43586</v>
      </c>
      <c r="B48" s="203"/>
      <c r="C48" s="203"/>
    </row>
    <row r="49" spans="1:5" hidden="1" x14ac:dyDescent="0.2">
      <c r="A49" s="203">
        <f>+'5.1-precios'!B50</f>
        <v>43617</v>
      </c>
      <c r="B49" s="203"/>
      <c r="C49" s="203"/>
    </row>
    <row r="50" spans="1:5" hidden="1" x14ac:dyDescent="0.2">
      <c r="A50" s="203">
        <f>+'5.1-precios'!B51</f>
        <v>43647</v>
      </c>
      <c r="B50" s="203"/>
      <c r="C50" s="203"/>
    </row>
    <row r="51" spans="1:5" hidden="1" x14ac:dyDescent="0.2">
      <c r="A51" s="203">
        <f>+'5.1-precios'!B52</f>
        <v>43678</v>
      </c>
      <c r="B51" s="203"/>
      <c r="C51" s="203"/>
    </row>
    <row r="52" spans="1:5" hidden="1" x14ac:dyDescent="0.2">
      <c r="A52" s="203">
        <f>+'5.1-precios'!B53</f>
        <v>43709</v>
      </c>
      <c r="B52" s="203"/>
      <c r="C52" s="203"/>
    </row>
    <row r="53" spans="1:5" hidden="1" x14ac:dyDescent="0.2">
      <c r="A53" s="203">
        <f>+'5.1-precios'!B54</f>
        <v>43739</v>
      </c>
      <c r="B53" s="203"/>
      <c r="C53" s="203"/>
    </row>
    <row r="54" spans="1:5" ht="13.5" hidden="1" thickBot="1" x14ac:dyDescent="0.25">
      <c r="A54" s="206">
        <f>+'5.1-precios'!B55</f>
        <v>43770</v>
      </c>
      <c r="B54" s="206"/>
      <c r="C54" s="206"/>
    </row>
    <row r="55" spans="1:5" ht="13.5" hidden="1" thickBot="1" x14ac:dyDescent="0.25">
      <c r="A55" s="25"/>
      <c r="B55" s="77"/>
      <c r="C55" s="77"/>
      <c r="D55" s="1"/>
      <c r="E55" s="1"/>
    </row>
    <row r="56" spans="1:5" s="1" customFormat="1" ht="13.5" thickBot="1" x14ac:dyDescent="0.25">
      <c r="A56" s="34"/>
      <c r="B56" s="78"/>
      <c r="C56" s="78"/>
    </row>
    <row r="57" spans="1:5" x14ac:dyDescent="0.2">
      <c r="A57" s="60">
        <f>+'5.1-precios'!B58</f>
        <v>2016</v>
      </c>
      <c r="B57" s="75"/>
      <c r="C57" s="75"/>
    </row>
    <row r="58" spans="1:5" x14ac:dyDescent="0.2">
      <c r="A58" s="61">
        <f>+'5.1-precios'!B59</f>
        <v>2017</v>
      </c>
      <c r="B58" s="76"/>
      <c r="C58" s="76"/>
    </row>
    <row r="59" spans="1:5" ht="13.5" thickBot="1" x14ac:dyDescent="0.25">
      <c r="A59" s="62">
        <f>+'5.1-precios'!B60</f>
        <v>2018</v>
      </c>
      <c r="B59" s="77"/>
      <c r="C59" s="77"/>
      <c r="D59" s="1"/>
      <c r="E59" s="1"/>
    </row>
    <row r="60" spans="1:5" ht="13.5" thickBot="1" x14ac:dyDescent="0.25">
      <c r="A60" s="34"/>
      <c r="B60" s="78"/>
      <c r="C60" s="78"/>
      <c r="D60" s="1"/>
      <c r="E60" s="1"/>
    </row>
    <row r="61" spans="1:5" x14ac:dyDescent="0.2">
      <c r="A61" s="209" t="str">
        <f>+'5.1-precios'!B62</f>
        <v>ene-feb 2018</v>
      </c>
      <c r="B61" s="243"/>
      <c r="C61" s="243"/>
    </row>
    <row r="62" spans="1:5" ht="13.5" thickBot="1" x14ac:dyDescent="0.25">
      <c r="A62" s="218" t="str">
        <f>+'5.1-precios'!B63</f>
        <v>ene-feb 2019</v>
      </c>
      <c r="B62" s="244"/>
      <c r="C62" s="244"/>
    </row>
    <row r="63" spans="1:5" x14ac:dyDescent="0.2">
      <c r="A63" s="79"/>
      <c r="B63" s="8"/>
      <c r="C63" s="8"/>
    </row>
    <row r="64" spans="1:5" x14ac:dyDescent="0.2">
      <c r="A64" s="79"/>
      <c r="B64" s="8"/>
      <c r="C64" s="8"/>
    </row>
    <row r="65" spans="1:3" x14ac:dyDescent="0.2">
      <c r="A65" s="8"/>
      <c r="B65" s="8"/>
      <c r="C65" s="8"/>
    </row>
    <row r="66" spans="1:3" x14ac:dyDescent="0.2">
      <c r="A66" s="8"/>
      <c r="B66" s="8"/>
      <c r="C66" s="8"/>
    </row>
    <row r="67" spans="1:3" hidden="1" x14ac:dyDescent="0.2">
      <c r="A67" s="42" t="s">
        <v>54</v>
      </c>
      <c r="B67" s="42"/>
      <c r="C67" s="42"/>
    </row>
    <row r="68" spans="1:3" ht="13.5" hidden="1" thickBot="1" x14ac:dyDescent="0.25">
      <c r="A68" s="44"/>
      <c r="B68" s="44"/>
      <c r="C68" s="44"/>
    </row>
    <row r="69" spans="1:3" ht="13.5" hidden="1" thickBot="1" x14ac:dyDescent="0.25">
      <c r="A69" s="45" t="s">
        <v>52</v>
      </c>
      <c r="B69" s="47" t="s">
        <v>55</v>
      </c>
      <c r="C69" s="81" t="s">
        <v>58</v>
      </c>
    </row>
    <row r="70" spans="1:3" hidden="1" x14ac:dyDescent="0.2">
      <c r="A70" s="48">
        <f>+A57</f>
        <v>2016</v>
      </c>
      <c r="B70" s="49">
        <f>+B57-SUM(B8:B19)</f>
        <v>0</v>
      </c>
      <c r="C70" s="50">
        <f>+C57-SUM(C8:C19)</f>
        <v>0</v>
      </c>
    </row>
    <row r="71" spans="1:3" hidden="1" x14ac:dyDescent="0.2">
      <c r="A71" s="51">
        <f>+A58</f>
        <v>2017</v>
      </c>
      <c r="B71" s="52">
        <f>+B58-SUM(B20:B31)</f>
        <v>0</v>
      </c>
      <c r="C71" s="53">
        <f>+C58-SUM(C20:C31)</f>
        <v>0</v>
      </c>
    </row>
    <row r="72" spans="1:3" ht="13.5" hidden="1" thickBot="1" x14ac:dyDescent="0.25">
      <c r="A72" s="54">
        <f>+A59</f>
        <v>2018</v>
      </c>
      <c r="B72" s="55">
        <f>+B59-SUM(B32:B43)</f>
        <v>0</v>
      </c>
      <c r="C72" s="80">
        <f>+C59-SUM(C32:C43)</f>
        <v>0</v>
      </c>
    </row>
    <row r="73" spans="1:3" hidden="1" x14ac:dyDescent="0.2">
      <c r="A73" s="48" t="str">
        <f>+A61</f>
        <v>ene-feb 2018</v>
      </c>
      <c r="B73" s="57">
        <f>+B61-(SUM(B32:INDEX(B32:B43,'parámetros e instrucciones'!$E$3)))</f>
        <v>0</v>
      </c>
      <c r="C73" s="57">
        <f>+C61-(SUM(C32:INDEX(C32:C43,'parámetros e instrucciones'!$E$3)))</f>
        <v>0</v>
      </c>
    </row>
    <row r="74" spans="1:3" ht="13.5" hidden="1" thickBot="1" x14ac:dyDescent="0.25">
      <c r="A74" s="54" t="str">
        <f>+A62</f>
        <v>ene-feb 2019</v>
      </c>
      <c r="B74" s="58">
        <f>+B62-(SUM(B44:INDEX(B44:B55,'parámetros e instrucciones'!$E$3)))</f>
        <v>0</v>
      </c>
      <c r="C74" s="58">
        <f>+C62-(SUM(C44:INDEX(C44:C55,'parámetros e instrucciones'!$E$3)))</f>
        <v>0</v>
      </c>
    </row>
  </sheetData>
  <mergeCells count="4">
    <mergeCell ref="A4:C4"/>
    <mergeCell ref="B6:B7"/>
    <mergeCell ref="C6:C7"/>
    <mergeCell ref="A3:C3"/>
  </mergeCells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orientation="portrait" horizontalDpi="300" verticalDpi="300" r:id="rId1"/>
  <headerFooter alignWithMargins="0">
    <oddHeader>&amp;R2019 - Año de la Exportación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4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16.28515625" style="8" customWidth="1"/>
    <col min="2" max="2" width="18.5703125" style="8" customWidth="1"/>
    <col min="3" max="3" width="14.5703125" style="8" customWidth="1"/>
    <col min="4" max="4" width="19.140625" style="8" customWidth="1"/>
    <col min="5" max="5" width="13.85546875" style="8" customWidth="1"/>
    <col min="6" max="6" width="19.28515625" style="8" customWidth="1"/>
    <col min="7" max="7" width="13.85546875" style="8" customWidth="1"/>
    <col min="8" max="8" width="20.7109375" style="8" customWidth="1"/>
    <col min="9" max="9" width="13.85546875" style="8" customWidth="1"/>
    <col min="10" max="16384" width="11.42578125" style="8"/>
  </cols>
  <sheetData>
    <row r="1" spans="1:9" x14ac:dyDescent="0.2">
      <c r="A1" s="6" t="s">
        <v>82</v>
      </c>
      <c r="B1" s="6"/>
      <c r="C1" s="6"/>
      <c r="D1" s="139"/>
      <c r="E1" s="139"/>
      <c r="F1" s="83"/>
      <c r="G1" s="83"/>
      <c r="H1" s="83"/>
      <c r="I1" s="83"/>
    </row>
    <row r="2" spans="1:9" x14ac:dyDescent="0.2">
      <c r="A2" s="6" t="s">
        <v>75</v>
      </c>
      <c r="B2" s="6"/>
      <c r="C2" s="6"/>
      <c r="D2" s="83"/>
      <c r="E2" s="83"/>
      <c r="F2" s="83"/>
      <c r="G2" s="83"/>
      <c r="H2" s="83"/>
      <c r="I2" s="83"/>
    </row>
    <row r="3" spans="1:9" s="149" customFormat="1" x14ac:dyDescent="0.2">
      <c r="A3" s="150" t="str">
        <f>+'1.modelos prod.invest.'!A3</f>
        <v>FOIL</v>
      </c>
      <c r="B3" s="150"/>
      <c r="C3" s="150"/>
      <c r="D3" s="191"/>
      <c r="E3" s="191"/>
      <c r="F3" s="191"/>
      <c r="G3" s="191"/>
      <c r="H3" s="191"/>
      <c r="I3" s="189"/>
    </row>
    <row r="4" spans="1:9" s="149" customFormat="1" x14ac:dyDescent="0.2">
      <c r="A4" s="147" t="s">
        <v>113</v>
      </c>
      <c r="B4" s="190"/>
      <c r="C4" s="190"/>
      <c r="D4" s="191"/>
      <c r="E4" s="191"/>
      <c r="F4" s="191"/>
      <c r="G4" s="191"/>
      <c r="H4" s="191"/>
      <c r="I4" s="189"/>
    </row>
    <row r="5" spans="1:9" ht="13.5" thickBot="1" x14ac:dyDescent="0.25">
      <c r="D5" s="36"/>
      <c r="E5" s="83"/>
      <c r="F5" s="83"/>
      <c r="G5" s="83"/>
      <c r="H5" s="83"/>
      <c r="I5" s="83"/>
    </row>
    <row r="6" spans="1:9" x14ac:dyDescent="0.2">
      <c r="A6" s="265" t="s">
        <v>51</v>
      </c>
      <c r="B6" s="276" t="s">
        <v>101</v>
      </c>
      <c r="C6" s="277"/>
      <c r="D6" s="276" t="s">
        <v>76</v>
      </c>
      <c r="E6" s="277"/>
      <c r="F6" s="276" t="s">
        <v>76</v>
      </c>
      <c r="G6" s="277"/>
      <c r="H6" s="276" t="s">
        <v>77</v>
      </c>
      <c r="I6" s="277"/>
    </row>
    <row r="7" spans="1:9" ht="13.5" thickBot="1" x14ac:dyDescent="0.25">
      <c r="A7" s="266" t="s">
        <v>52</v>
      </c>
      <c r="B7" s="278" t="s">
        <v>112</v>
      </c>
      <c r="C7" s="274" t="s">
        <v>78</v>
      </c>
      <c r="D7" s="278" t="s">
        <v>112</v>
      </c>
      <c r="E7" s="279" t="s">
        <v>78</v>
      </c>
      <c r="F7" s="278" t="s">
        <v>112</v>
      </c>
      <c r="G7" s="279" t="s">
        <v>78</v>
      </c>
      <c r="H7" s="278" t="s">
        <v>112</v>
      </c>
      <c r="I7" s="279" t="s">
        <v>78</v>
      </c>
    </row>
    <row r="8" spans="1:9" x14ac:dyDescent="0.2">
      <c r="A8" s="17">
        <f>+'6- Compras internas'!A8</f>
        <v>42370</v>
      </c>
      <c r="B8" s="17"/>
      <c r="C8" s="17"/>
      <c r="D8" s="18"/>
      <c r="E8" s="19"/>
      <c r="F8" s="18"/>
      <c r="G8" s="19"/>
      <c r="H8" s="18"/>
      <c r="I8" s="19"/>
    </row>
    <row r="9" spans="1:9" x14ac:dyDescent="0.2">
      <c r="A9" s="21">
        <f>+'6- Compras internas'!A9</f>
        <v>42401</v>
      </c>
      <c r="B9" s="21"/>
      <c r="C9" s="21"/>
      <c r="D9" s="22"/>
      <c r="E9" s="23"/>
      <c r="F9" s="22"/>
      <c r="G9" s="23"/>
      <c r="H9" s="22"/>
      <c r="I9" s="23"/>
    </row>
    <row r="10" spans="1:9" x14ac:dyDescent="0.2">
      <c r="A10" s="21">
        <f>+'6- Compras internas'!A10</f>
        <v>42430</v>
      </c>
      <c r="B10" s="21"/>
      <c r="C10" s="21"/>
      <c r="D10" s="22"/>
      <c r="E10" s="23"/>
      <c r="F10" s="22"/>
      <c r="G10" s="23"/>
      <c r="H10" s="22"/>
      <c r="I10" s="23"/>
    </row>
    <row r="11" spans="1:9" x14ac:dyDescent="0.2">
      <c r="A11" s="21">
        <f>+'6- Compras internas'!A11</f>
        <v>42461</v>
      </c>
      <c r="B11" s="21"/>
      <c r="C11" s="21"/>
      <c r="D11" s="22"/>
      <c r="E11" s="23"/>
      <c r="F11" s="22"/>
      <c r="G11" s="23"/>
      <c r="H11" s="22"/>
      <c r="I11" s="23"/>
    </row>
    <row r="12" spans="1:9" x14ac:dyDescent="0.2">
      <c r="A12" s="21">
        <f>+'6- Compras internas'!A12</f>
        <v>42491</v>
      </c>
      <c r="B12" s="21"/>
      <c r="C12" s="21"/>
      <c r="D12" s="23"/>
      <c r="E12" s="23"/>
      <c r="F12" s="23"/>
      <c r="G12" s="23"/>
      <c r="H12" s="23"/>
      <c r="I12" s="23"/>
    </row>
    <row r="13" spans="1:9" x14ac:dyDescent="0.2">
      <c r="A13" s="21">
        <f>+'6- Compras internas'!A13</f>
        <v>42522</v>
      </c>
      <c r="B13" s="21"/>
      <c r="C13" s="21"/>
      <c r="D13" s="22"/>
      <c r="E13" s="23"/>
      <c r="F13" s="22"/>
      <c r="G13" s="23"/>
      <c r="H13" s="22"/>
      <c r="I13" s="23"/>
    </row>
    <row r="14" spans="1:9" x14ac:dyDescent="0.2">
      <c r="A14" s="21">
        <f>+'6- Compras internas'!A14</f>
        <v>42552</v>
      </c>
      <c r="B14" s="21"/>
      <c r="C14" s="21"/>
      <c r="D14" s="23"/>
      <c r="E14" s="23"/>
      <c r="F14" s="23"/>
      <c r="G14" s="23"/>
      <c r="H14" s="23"/>
      <c r="I14" s="23"/>
    </row>
    <row r="15" spans="1:9" x14ac:dyDescent="0.2">
      <c r="A15" s="21">
        <f>+'6- Compras internas'!A15</f>
        <v>42583</v>
      </c>
      <c r="B15" s="21"/>
      <c r="C15" s="21"/>
      <c r="D15" s="23"/>
      <c r="E15" s="23"/>
      <c r="F15" s="23"/>
      <c r="G15" s="23"/>
      <c r="H15" s="23"/>
      <c r="I15" s="23"/>
    </row>
    <row r="16" spans="1:9" x14ac:dyDescent="0.2">
      <c r="A16" s="21">
        <f>+'6- Compras internas'!A16</f>
        <v>42614</v>
      </c>
      <c r="B16" s="21"/>
      <c r="C16" s="21"/>
      <c r="D16" s="23"/>
      <c r="E16" s="23"/>
      <c r="F16" s="23"/>
      <c r="G16" s="23"/>
      <c r="H16" s="23"/>
      <c r="I16" s="23"/>
    </row>
    <row r="17" spans="1:9" x14ac:dyDescent="0.2">
      <c r="A17" s="21">
        <f>+'6- Compras internas'!A17</f>
        <v>42644</v>
      </c>
      <c r="B17" s="21"/>
      <c r="C17" s="21"/>
      <c r="D17" s="23"/>
      <c r="E17" s="23"/>
      <c r="F17" s="23"/>
      <c r="G17" s="23"/>
      <c r="H17" s="23"/>
      <c r="I17" s="23"/>
    </row>
    <row r="18" spans="1:9" x14ac:dyDescent="0.2">
      <c r="A18" s="21">
        <f>+'6- Compras internas'!A18</f>
        <v>42675</v>
      </c>
      <c r="B18" s="21"/>
      <c r="C18" s="21"/>
      <c r="D18" s="23"/>
      <c r="E18" s="23"/>
      <c r="F18" s="23"/>
      <c r="G18" s="23"/>
      <c r="H18" s="23"/>
      <c r="I18" s="23"/>
    </row>
    <row r="19" spans="1:9" ht="13.5" thickBot="1" x14ac:dyDescent="0.25">
      <c r="A19" s="25">
        <f>+'6- Compras internas'!A19</f>
        <v>42705</v>
      </c>
      <c r="B19" s="25"/>
      <c r="C19" s="25"/>
      <c r="D19" s="26"/>
      <c r="E19" s="26"/>
      <c r="F19" s="26"/>
      <c r="G19" s="26"/>
      <c r="H19" s="26"/>
      <c r="I19" s="26"/>
    </row>
    <row r="20" spans="1:9" x14ac:dyDescent="0.2">
      <c r="A20" s="17">
        <f>+'6- Compras internas'!A20</f>
        <v>42736</v>
      </c>
      <c r="B20" s="17"/>
      <c r="C20" s="17"/>
      <c r="D20" s="19"/>
      <c r="E20" s="19"/>
      <c r="F20" s="19"/>
      <c r="G20" s="19"/>
      <c r="H20" s="19"/>
      <c r="I20" s="19"/>
    </row>
    <row r="21" spans="1:9" x14ac:dyDescent="0.2">
      <c r="A21" s="21">
        <f>+'6- Compras internas'!A21</f>
        <v>42767</v>
      </c>
      <c r="B21" s="21"/>
      <c r="C21" s="21"/>
      <c r="D21" s="23"/>
      <c r="E21" s="23"/>
      <c r="F21" s="23"/>
      <c r="G21" s="23"/>
      <c r="H21" s="23"/>
      <c r="I21" s="23"/>
    </row>
    <row r="22" spans="1:9" x14ac:dyDescent="0.2">
      <c r="A22" s="21">
        <f>+'6- Compras internas'!A22</f>
        <v>42795</v>
      </c>
      <c r="B22" s="21"/>
      <c r="C22" s="21"/>
      <c r="D22" s="23"/>
      <c r="E22" s="23"/>
      <c r="F22" s="23"/>
      <c r="G22" s="23"/>
      <c r="H22" s="23"/>
      <c r="I22" s="23"/>
    </row>
    <row r="23" spans="1:9" x14ac:dyDescent="0.2">
      <c r="A23" s="21">
        <f>+'6- Compras internas'!A23</f>
        <v>42826</v>
      </c>
      <c r="B23" s="21"/>
      <c r="C23" s="21"/>
      <c r="D23" s="23"/>
      <c r="E23" s="23"/>
      <c r="F23" s="23"/>
      <c r="G23" s="23"/>
      <c r="H23" s="23"/>
      <c r="I23" s="23"/>
    </row>
    <row r="24" spans="1:9" x14ac:dyDescent="0.2">
      <c r="A24" s="21">
        <f>+'6- Compras internas'!A24</f>
        <v>42856</v>
      </c>
      <c r="B24" s="21"/>
      <c r="C24" s="21"/>
      <c r="D24" s="23"/>
      <c r="E24" s="23"/>
      <c r="F24" s="23"/>
      <c r="G24" s="23"/>
      <c r="H24" s="23"/>
      <c r="I24" s="23"/>
    </row>
    <row r="25" spans="1:9" x14ac:dyDescent="0.2">
      <c r="A25" s="21">
        <f>+'6- Compras internas'!A25</f>
        <v>42887</v>
      </c>
      <c r="B25" s="21"/>
      <c r="C25" s="21"/>
      <c r="D25" s="23"/>
      <c r="E25" s="23"/>
      <c r="F25" s="23"/>
      <c r="G25" s="23"/>
      <c r="H25" s="23"/>
      <c r="I25" s="23"/>
    </row>
    <row r="26" spans="1:9" x14ac:dyDescent="0.2">
      <c r="A26" s="21">
        <f>+'6- Compras internas'!A26</f>
        <v>42917</v>
      </c>
      <c r="B26" s="21"/>
      <c r="C26" s="21"/>
      <c r="D26" s="23"/>
      <c r="E26" s="23"/>
      <c r="F26" s="23"/>
      <c r="G26" s="23"/>
      <c r="H26" s="23"/>
      <c r="I26" s="23"/>
    </row>
    <row r="27" spans="1:9" x14ac:dyDescent="0.2">
      <c r="A27" s="21">
        <f>+'6- Compras internas'!A27</f>
        <v>42948</v>
      </c>
      <c r="B27" s="21"/>
      <c r="C27" s="21"/>
      <c r="D27" s="23"/>
      <c r="E27" s="23"/>
      <c r="F27" s="23"/>
      <c r="G27" s="23"/>
      <c r="H27" s="23"/>
      <c r="I27" s="23"/>
    </row>
    <row r="28" spans="1:9" x14ac:dyDescent="0.2">
      <c r="A28" s="21">
        <f>+'6- Compras internas'!A28</f>
        <v>42979</v>
      </c>
      <c r="B28" s="21"/>
      <c r="C28" s="21"/>
      <c r="D28" s="23"/>
      <c r="E28" s="23"/>
      <c r="F28" s="23"/>
      <c r="G28" s="23"/>
      <c r="H28" s="23"/>
      <c r="I28" s="23"/>
    </row>
    <row r="29" spans="1:9" x14ac:dyDescent="0.2">
      <c r="A29" s="21">
        <f>+'6- Compras internas'!A29</f>
        <v>43009</v>
      </c>
      <c r="B29" s="21"/>
      <c r="C29" s="21"/>
      <c r="D29" s="23"/>
      <c r="E29" s="23"/>
      <c r="F29" s="23"/>
      <c r="G29" s="23"/>
      <c r="H29" s="23"/>
      <c r="I29" s="23"/>
    </row>
    <row r="30" spans="1:9" x14ac:dyDescent="0.2">
      <c r="A30" s="21">
        <f>+'6- Compras internas'!A30</f>
        <v>43040</v>
      </c>
      <c r="B30" s="21"/>
      <c r="C30" s="21"/>
      <c r="D30" s="23"/>
      <c r="E30" s="23"/>
      <c r="F30" s="23"/>
      <c r="G30" s="23"/>
      <c r="H30" s="23"/>
      <c r="I30" s="23"/>
    </row>
    <row r="31" spans="1:9" ht="13.5" thickBot="1" x14ac:dyDescent="0.25">
      <c r="A31" s="25">
        <f>+'6- Compras internas'!A31</f>
        <v>43070</v>
      </c>
      <c r="B31" s="25"/>
      <c r="C31" s="25"/>
      <c r="D31" s="26"/>
      <c r="E31" s="26"/>
      <c r="F31" s="26"/>
      <c r="G31" s="26"/>
      <c r="H31" s="26"/>
      <c r="I31" s="26"/>
    </row>
    <row r="32" spans="1:9" x14ac:dyDescent="0.2">
      <c r="A32" s="17">
        <f>+'6- Compras internas'!A32</f>
        <v>43101</v>
      </c>
      <c r="B32" s="17"/>
      <c r="C32" s="17"/>
      <c r="D32" s="19"/>
      <c r="E32" s="19"/>
      <c r="F32" s="19"/>
      <c r="G32" s="19"/>
      <c r="H32" s="19"/>
      <c r="I32" s="19"/>
    </row>
    <row r="33" spans="1:9" x14ac:dyDescent="0.2">
      <c r="A33" s="21">
        <f>+'6- Compras internas'!A33</f>
        <v>43132</v>
      </c>
      <c r="B33" s="21"/>
      <c r="C33" s="21"/>
      <c r="D33" s="23"/>
      <c r="E33" s="23"/>
      <c r="F33" s="23"/>
      <c r="G33" s="23"/>
      <c r="H33" s="23"/>
      <c r="I33" s="23"/>
    </row>
    <row r="34" spans="1:9" x14ac:dyDescent="0.2">
      <c r="A34" s="21">
        <f>+'6- Compras internas'!A34</f>
        <v>43160</v>
      </c>
      <c r="B34" s="21"/>
      <c r="C34" s="21"/>
      <c r="D34" s="23"/>
      <c r="E34" s="23"/>
      <c r="F34" s="23"/>
      <c r="G34" s="23"/>
      <c r="H34" s="23"/>
      <c r="I34" s="23"/>
    </row>
    <row r="35" spans="1:9" x14ac:dyDescent="0.2">
      <c r="A35" s="21">
        <f>+'6- Compras internas'!A35</f>
        <v>43191</v>
      </c>
      <c r="B35" s="21"/>
      <c r="C35" s="21"/>
      <c r="D35" s="23"/>
      <c r="E35" s="23"/>
      <c r="F35" s="23"/>
      <c r="G35" s="23"/>
      <c r="H35" s="23"/>
      <c r="I35" s="23"/>
    </row>
    <row r="36" spans="1:9" x14ac:dyDescent="0.2">
      <c r="A36" s="21">
        <f>+'6- Compras internas'!A36</f>
        <v>43221</v>
      </c>
      <c r="B36" s="21"/>
      <c r="C36" s="21"/>
      <c r="D36" s="23"/>
      <c r="E36" s="23"/>
      <c r="F36" s="23"/>
      <c r="G36" s="23"/>
      <c r="H36" s="23"/>
      <c r="I36" s="23"/>
    </row>
    <row r="37" spans="1:9" x14ac:dyDescent="0.2">
      <c r="A37" s="21">
        <f>+'6- Compras internas'!A37</f>
        <v>43252</v>
      </c>
      <c r="B37" s="21"/>
      <c r="C37" s="21"/>
      <c r="D37" s="23"/>
      <c r="E37" s="23"/>
      <c r="F37" s="23"/>
      <c r="G37" s="23"/>
      <c r="H37" s="23"/>
      <c r="I37" s="23"/>
    </row>
    <row r="38" spans="1:9" x14ac:dyDescent="0.2">
      <c r="A38" s="21">
        <f>+'6- Compras internas'!A38</f>
        <v>43282</v>
      </c>
      <c r="B38" s="21"/>
      <c r="C38" s="21"/>
      <c r="D38" s="23"/>
      <c r="E38" s="23"/>
      <c r="F38" s="23"/>
      <c r="G38" s="23"/>
      <c r="H38" s="23"/>
      <c r="I38" s="23"/>
    </row>
    <row r="39" spans="1:9" x14ac:dyDescent="0.2">
      <c r="A39" s="21">
        <f>+'6- Compras internas'!A39</f>
        <v>43313</v>
      </c>
      <c r="B39" s="21"/>
      <c r="C39" s="21"/>
      <c r="D39" s="23"/>
      <c r="E39" s="23"/>
      <c r="F39" s="23"/>
      <c r="G39" s="23"/>
      <c r="H39" s="23"/>
      <c r="I39" s="23"/>
    </row>
    <row r="40" spans="1:9" x14ac:dyDescent="0.2">
      <c r="A40" s="21">
        <f>+'6- Compras internas'!A40</f>
        <v>43344</v>
      </c>
      <c r="B40" s="21"/>
      <c r="C40" s="21"/>
      <c r="D40" s="23"/>
      <c r="E40" s="23"/>
      <c r="F40" s="23"/>
      <c r="G40" s="23"/>
      <c r="H40" s="23"/>
      <c r="I40" s="23"/>
    </row>
    <row r="41" spans="1:9" x14ac:dyDescent="0.2">
      <c r="A41" s="21">
        <f>+'6- Compras internas'!A41</f>
        <v>43374</v>
      </c>
      <c r="B41" s="21"/>
      <c r="C41" s="21"/>
      <c r="D41" s="23"/>
      <c r="E41" s="23"/>
      <c r="F41" s="23"/>
      <c r="G41" s="23"/>
      <c r="H41" s="23"/>
      <c r="I41" s="23"/>
    </row>
    <row r="42" spans="1:9" x14ac:dyDescent="0.2">
      <c r="A42" s="21">
        <f>+'6- Compras internas'!A42</f>
        <v>43405</v>
      </c>
      <c r="B42" s="21"/>
      <c r="C42" s="21"/>
      <c r="D42" s="23"/>
      <c r="E42" s="23"/>
      <c r="F42" s="23"/>
      <c r="G42" s="23"/>
      <c r="H42" s="23"/>
      <c r="I42" s="23"/>
    </row>
    <row r="43" spans="1:9" ht="13.5" thickBot="1" x14ac:dyDescent="0.25">
      <c r="A43" s="25">
        <f>+'6- Compras internas'!A43</f>
        <v>43435</v>
      </c>
      <c r="B43" s="25"/>
      <c r="C43" s="25"/>
      <c r="D43" s="26"/>
      <c r="E43" s="26"/>
      <c r="F43" s="26"/>
      <c r="G43" s="26"/>
      <c r="H43" s="26"/>
      <c r="I43" s="26"/>
    </row>
    <row r="44" spans="1:9" x14ac:dyDescent="0.2">
      <c r="A44" s="209">
        <f>+'6- Compras internas'!A44</f>
        <v>43466</v>
      </c>
      <c r="B44" s="209"/>
      <c r="C44" s="209"/>
      <c r="D44" s="211"/>
      <c r="E44" s="211"/>
      <c r="F44" s="211"/>
      <c r="G44" s="211"/>
      <c r="H44" s="211"/>
      <c r="I44" s="211"/>
    </row>
    <row r="45" spans="1:9" ht="13.5" thickBot="1" x14ac:dyDescent="0.25">
      <c r="A45" s="218">
        <f>+'6- Compras internas'!A45</f>
        <v>43497</v>
      </c>
      <c r="B45" s="218"/>
      <c r="C45" s="218"/>
      <c r="D45" s="220"/>
      <c r="E45" s="220"/>
      <c r="F45" s="220"/>
      <c r="G45" s="220"/>
      <c r="H45" s="220"/>
      <c r="I45" s="220"/>
    </row>
    <row r="46" spans="1:9" hidden="1" x14ac:dyDescent="0.2">
      <c r="A46" s="237">
        <f>+'6- Compras internas'!A46</f>
        <v>43525</v>
      </c>
      <c r="B46" s="237"/>
      <c r="C46" s="237"/>
      <c r="D46" s="239"/>
      <c r="E46" s="239"/>
      <c r="F46" s="239"/>
      <c r="G46" s="239"/>
      <c r="H46" s="239"/>
      <c r="I46" s="239"/>
    </row>
    <row r="47" spans="1:9" hidden="1" x14ac:dyDescent="0.2">
      <c r="A47" s="203">
        <f>+'6- Compras internas'!A47</f>
        <v>43556</v>
      </c>
      <c r="B47" s="203"/>
      <c r="C47" s="203"/>
      <c r="D47" s="205"/>
      <c r="E47" s="205"/>
      <c r="F47" s="205"/>
      <c r="G47" s="205"/>
      <c r="H47" s="205"/>
      <c r="I47" s="205"/>
    </row>
    <row r="48" spans="1:9" hidden="1" x14ac:dyDescent="0.2">
      <c r="A48" s="203">
        <f>+'6- Compras internas'!A48</f>
        <v>43586</v>
      </c>
      <c r="B48" s="203"/>
      <c r="C48" s="203"/>
      <c r="D48" s="205"/>
      <c r="E48" s="205"/>
      <c r="F48" s="205"/>
      <c r="G48" s="205"/>
      <c r="H48" s="205"/>
      <c r="I48" s="205"/>
    </row>
    <row r="49" spans="1:9" hidden="1" x14ac:dyDescent="0.2">
      <c r="A49" s="203">
        <f>+'6- Compras internas'!A49</f>
        <v>43617</v>
      </c>
      <c r="B49" s="203"/>
      <c r="C49" s="203"/>
      <c r="D49" s="205"/>
      <c r="E49" s="205"/>
      <c r="F49" s="205"/>
      <c r="G49" s="205"/>
      <c r="H49" s="205"/>
      <c r="I49" s="205"/>
    </row>
    <row r="50" spans="1:9" hidden="1" x14ac:dyDescent="0.2">
      <c r="A50" s="203">
        <f>+'6- Compras internas'!A50</f>
        <v>43647</v>
      </c>
      <c r="B50" s="203"/>
      <c r="C50" s="203"/>
      <c r="D50" s="205"/>
      <c r="E50" s="205"/>
      <c r="F50" s="205"/>
      <c r="G50" s="205"/>
      <c r="H50" s="205"/>
      <c r="I50" s="205"/>
    </row>
    <row r="51" spans="1:9" hidden="1" x14ac:dyDescent="0.2">
      <c r="A51" s="203">
        <f>+'6- Compras internas'!A51</f>
        <v>43678</v>
      </c>
      <c r="B51" s="203"/>
      <c r="C51" s="203"/>
      <c r="D51" s="205"/>
      <c r="E51" s="205"/>
      <c r="F51" s="205"/>
      <c r="G51" s="205"/>
      <c r="H51" s="205"/>
      <c r="I51" s="205"/>
    </row>
    <row r="52" spans="1:9" hidden="1" x14ac:dyDescent="0.2">
      <c r="A52" s="203">
        <f>+'6- Compras internas'!A52</f>
        <v>43709</v>
      </c>
      <c r="B52" s="203"/>
      <c r="C52" s="203"/>
      <c r="D52" s="205"/>
      <c r="E52" s="205"/>
      <c r="F52" s="205"/>
      <c r="G52" s="205"/>
      <c r="H52" s="205"/>
      <c r="I52" s="205"/>
    </row>
    <row r="53" spans="1:9" hidden="1" x14ac:dyDescent="0.2">
      <c r="A53" s="203">
        <f>+'6- Compras internas'!A53</f>
        <v>43739</v>
      </c>
      <c r="B53" s="203"/>
      <c r="C53" s="203"/>
      <c r="D53" s="205"/>
      <c r="E53" s="205"/>
      <c r="F53" s="205"/>
      <c r="G53" s="205"/>
      <c r="H53" s="205"/>
      <c r="I53" s="205"/>
    </row>
    <row r="54" spans="1:9" ht="13.5" hidden="1" thickBot="1" x14ac:dyDescent="0.25">
      <c r="A54" s="206">
        <f>+'6- Compras internas'!A54</f>
        <v>43770</v>
      </c>
      <c r="B54" s="206"/>
      <c r="C54" s="206"/>
      <c r="D54" s="208"/>
      <c r="E54" s="208"/>
      <c r="F54" s="208"/>
      <c r="G54" s="208"/>
      <c r="H54" s="208"/>
      <c r="I54" s="208"/>
    </row>
    <row r="55" spans="1:9" ht="13.5" hidden="1" thickBot="1" x14ac:dyDescent="0.25">
      <c r="A55" s="198">
        <f>+'6- Compras internas'!A55</f>
        <v>0</v>
      </c>
      <c r="B55" s="198"/>
      <c r="C55" s="198"/>
      <c r="D55" s="197"/>
      <c r="E55" s="197"/>
      <c r="F55" s="197"/>
      <c r="G55" s="197"/>
      <c r="H55" s="197"/>
      <c r="I55" s="197"/>
    </row>
    <row r="56" spans="1:9" ht="13.5" thickBot="1" x14ac:dyDescent="0.25">
      <c r="A56" s="34"/>
      <c r="B56" s="34"/>
      <c r="C56" s="34"/>
      <c r="D56" s="35"/>
      <c r="E56" s="35"/>
      <c r="F56" s="35"/>
      <c r="G56" s="35"/>
      <c r="H56" s="35"/>
      <c r="I56" s="35"/>
    </row>
    <row r="57" spans="1:9" x14ac:dyDescent="0.2">
      <c r="A57" s="60">
        <f>+'6- Compras internas'!A57</f>
        <v>2016</v>
      </c>
      <c r="B57" s="60"/>
      <c r="C57" s="60"/>
      <c r="D57" s="60"/>
      <c r="E57" s="60"/>
      <c r="F57" s="60"/>
      <c r="G57" s="60"/>
      <c r="H57" s="60"/>
      <c r="I57" s="60"/>
    </row>
    <row r="58" spans="1:9" x14ac:dyDescent="0.2">
      <c r="A58" s="61">
        <f>+'6- Compras internas'!A58</f>
        <v>2017</v>
      </c>
      <c r="B58" s="61"/>
      <c r="C58" s="61"/>
      <c r="D58" s="61"/>
      <c r="E58" s="61"/>
      <c r="F58" s="61"/>
      <c r="G58" s="61"/>
      <c r="H58" s="61"/>
      <c r="I58" s="61"/>
    </row>
    <row r="59" spans="1:9" ht="13.5" thickBot="1" x14ac:dyDescent="0.25">
      <c r="A59" s="62">
        <f>+'6- Compras internas'!A59</f>
        <v>2018</v>
      </c>
      <c r="B59" s="62"/>
      <c r="C59" s="62"/>
      <c r="D59" s="62"/>
      <c r="E59" s="62"/>
      <c r="F59" s="62"/>
      <c r="G59" s="62"/>
      <c r="H59" s="62"/>
      <c r="I59" s="62"/>
    </row>
    <row r="60" spans="1:9" ht="13.5" thickBot="1" x14ac:dyDescent="0.25">
      <c r="A60" s="34"/>
      <c r="B60" s="140"/>
      <c r="C60" s="140"/>
      <c r="D60" s="141"/>
      <c r="E60" s="141"/>
      <c r="F60" s="141"/>
      <c r="G60" s="141"/>
      <c r="H60" s="141"/>
      <c r="I60" s="141"/>
    </row>
    <row r="61" spans="1:9" x14ac:dyDescent="0.2">
      <c r="A61" s="209" t="str">
        <f>+'6- Compras internas'!A61</f>
        <v>ene-feb 2018</v>
      </c>
      <c r="B61" s="245"/>
      <c r="C61" s="245"/>
      <c r="D61" s="246"/>
      <c r="E61" s="246"/>
      <c r="F61" s="246"/>
      <c r="G61" s="246"/>
      <c r="H61" s="246"/>
      <c r="I61" s="246"/>
    </row>
    <row r="62" spans="1:9" ht="13.5" thickBot="1" x14ac:dyDescent="0.25">
      <c r="A62" s="218" t="str">
        <f>+'6- Compras internas'!A62</f>
        <v>ene-feb 2019</v>
      </c>
      <c r="B62" s="247"/>
      <c r="C62" s="247"/>
      <c r="D62" s="248"/>
      <c r="E62" s="248"/>
      <c r="F62" s="248"/>
      <c r="G62" s="248"/>
      <c r="H62" s="248"/>
      <c r="I62" s="248"/>
    </row>
    <row r="63" spans="1:9" ht="13.5" thickBot="1" x14ac:dyDescent="0.25">
      <c r="A63" s="87"/>
      <c r="B63" s="87"/>
      <c r="C63" s="87"/>
    </row>
    <row r="64" spans="1:9" ht="13.5" thickBot="1" x14ac:dyDescent="0.25">
      <c r="A64" s="84" t="s">
        <v>79</v>
      </c>
      <c r="C64" s="44"/>
      <c r="D64" s="44"/>
      <c r="E64" s="13" t="s">
        <v>80</v>
      </c>
      <c r="F64" s="44"/>
    </row>
    <row r="67" spans="1:9" hidden="1" x14ac:dyDescent="0.2">
      <c r="A67" s="42" t="s">
        <v>54</v>
      </c>
      <c r="B67" s="42"/>
      <c r="C67" s="42"/>
      <c r="D67" s="43"/>
      <c r="E67" s="44"/>
    </row>
    <row r="68" spans="1:9" ht="13.5" hidden="1" thickBot="1" x14ac:dyDescent="0.25">
      <c r="A68" s="44"/>
      <c r="B68" s="44"/>
      <c r="C68" s="44"/>
      <c r="D68" s="44"/>
      <c r="E68" s="44"/>
    </row>
    <row r="69" spans="1:9" ht="13.5" hidden="1" thickBot="1" x14ac:dyDescent="0.25">
      <c r="A69" s="45" t="s">
        <v>52</v>
      </c>
      <c r="B69" s="63" t="s">
        <v>55</v>
      </c>
      <c r="C69" s="64" t="s">
        <v>58</v>
      </c>
      <c r="D69" s="63" t="s">
        <v>55</v>
      </c>
      <c r="E69" s="64" t="s">
        <v>58</v>
      </c>
      <c r="F69" s="63" t="s">
        <v>55</v>
      </c>
      <c r="G69" s="64" t="s">
        <v>58</v>
      </c>
      <c r="H69" s="63" t="s">
        <v>55</v>
      </c>
      <c r="I69" s="64" t="s">
        <v>58</v>
      </c>
    </row>
    <row r="70" spans="1:9" hidden="1" x14ac:dyDescent="0.2">
      <c r="A70" s="48">
        <f>+A57</f>
        <v>2016</v>
      </c>
      <c r="B70" s="49">
        <f t="shared" ref="B70:I70" si="0">+B57-SUM(B8:B19)</f>
        <v>0</v>
      </c>
      <c r="C70" s="49">
        <f t="shared" si="0"/>
        <v>0</v>
      </c>
      <c r="D70" s="49">
        <f t="shared" si="0"/>
        <v>0</v>
      </c>
      <c r="E70" s="49">
        <f t="shared" si="0"/>
        <v>0</v>
      </c>
      <c r="F70" s="49">
        <f t="shared" si="0"/>
        <v>0</v>
      </c>
      <c r="G70" s="49">
        <f t="shared" si="0"/>
        <v>0</v>
      </c>
      <c r="H70" s="49">
        <f t="shared" si="0"/>
        <v>0</v>
      </c>
      <c r="I70" s="50">
        <f t="shared" si="0"/>
        <v>0</v>
      </c>
    </row>
    <row r="71" spans="1:9" hidden="1" x14ac:dyDescent="0.2">
      <c r="A71" s="51">
        <f>+A58</f>
        <v>2017</v>
      </c>
      <c r="B71" s="52">
        <f t="shared" ref="B71:I71" si="1">+B58-SUM(B20:B31)</f>
        <v>0</v>
      </c>
      <c r="C71" s="52">
        <f t="shared" si="1"/>
        <v>0</v>
      </c>
      <c r="D71" s="52">
        <f t="shared" si="1"/>
        <v>0</v>
      </c>
      <c r="E71" s="52">
        <f t="shared" si="1"/>
        <v>0</v>
      </c>
      <c r="F71" s="52">
        <f t="shared" si="1"/>
        <v>0</v>
      </c>
      <c r="G71" s="52">
        <f t="shared" si="1"/>
        <v>0</v>
      </c>
      <c r="H71" s="52">
        <f t="shared" si="1"/>
        <v>0</v>
      </c>
      <c r="I71" s="53">
        <f t="shared" si="1"/>
        <v>0</v>
      </c>
    </row>
    <row r="72" spans="1:9" ht="13.5" hidden="1" thickBot="1" x14ac:dyDescent="0.25">
      <c r="A72" s="54">
        <f>+A59</f>
        <v>2018</v>
      </c>
      <c r="B72" s="55">
        <f t="shared" ref="B72:I72" si="2">+B59-SUM(B32:B43)</f>
        <v>0</v>
      </c>
      <c r="C72" s="55">
        <f t="shared" si="2"/>
        <v>0</v>
      </c>
      <c r="D72" s="55">
        <f t="shared" si="2"/>
        <v>0</v>
      </c>
      <c r="E72" s="55">
        <f t="shared" si="2"/>
        <v>0</v>
      </c>
      <c r="F72" s="55">
        <f t="shared" si="2"/>
        <v>0</v>
      </c>
      <c r="G72" s="55">
        <f t="shared" si="2"/>
        <v>0</v>
      </c>
      <c r="H72" s="55">
        <f t="shared" si="2"/>
        <v>0</v>
      </c>
      <c r="I72" s="56">
        <f t="shared" si="2"/>
        <v>0</v>
      </c>
    </row>
    <row r="73" spans="1:9" hidden="1" x14ac:dyDescent="0.2">
      <c r="A73" s="48" t="str">
        <f>+A61</f>
        <v>ene-feb 2018</v>
      </c>
      <c r="B73" s="57">
        <f>+B61-(SUM(B32:INDEX(B32:B43,'parámetros e instrucciones'!$E$3)))</f>
        <v>0</v>
      </c>
      <c r="C73" s="57">
        <f>+C61-(SUM(C32:INDEX(C32:C43,'parámetros e instrucciones'!$E$3)))</f>
        <v>0</v>
      </c>
      <c r="D73" s="57">
        <f>+D61-(SUM(D32:INDEX(D32:D43,'parámetros e instrucciones'!$E$3)))</f>
        <v>0</v>
      </c>
      <c r="E73" s="57">
        <f>+E61-(SUM(E32:INDEX(E32:E43,'parámetros e instrucciones'!$E$3)))</f>
        <v>0</v>
      </c>
      <c r="F73" s="57">
        <f>+F61-(SUM(F32:INDEX(F32:F43,'parámetros e instrucciones'!$E$3)))</f>
        <v>0</v>
      </c>
      <c r="G73" s="57">
        <f>+G61-(SUM(G32:INDEX(G32:G43,'parámetros e instrucciones'!$E$3)))</f>
        <v>0</v>
      </c>
      <c r="H73" s="57">
        <f>+H61-(SUM(H32:INDEX(H32:H43,'parámetros e instrucciones'!$E$3)))</f>
        <v>0</v>
      </c>
      <c r="I73" s="57">
        <f>+I61-(SUM(I32:INDEX(I32:I43,'parámetros e instrucciones'!$E$3)))</f>
        <v>0</v>
      </c>
    </row>
    <row r="74" spans="1:9" ht="13.5" hidden="1" thickBot="1" x14ac:dyDescent="0.25">
      <c r="A74" s="54" t="str">
        <f>+A62</f>
        <v>ene-feb 2019</v>
      </c>
      <c r="B74" s="58">
        <f>+B62-(SUM(B44:INDEX(B44:B55,'parámetros e instrucciones'!$E$3)))</f>
        <v>0</v>
      </c>
      <c r="C74" s="58">
        <f>+C62-(SUM(C44:INDEX(C44:C55,'parámetros e instrucciones'!$E$3)))</f>
        <v>0</v>
      </c>
      <c r="D74" s="58">
        <f>+D62-(SUM(D44:INDEX(D44:D55,'parámetros e instrucciones'!$E$3)))</f>
        <v>0</v>
      </c>
      <c r="E74" s="58">
        <f>+E62-(SUM(E44:INDEX(E44:E55,'parámetros e instrucciones'!$E$3)))</f>
        <v>0</v>
      </c>
      <c r="F74" s="58">
        <f>+F62-(SUM(F44:INDEX(F44:F55,'parámetros e instrucciones'!$E$3)))</f>
        <v>0</v>
      </c>
      <c r="G74" s="58">
        <f>+G62-(SUM(G44:INDEX(G44:G55,'parámetros e instrucciones'!$E$3)))</f>
        <v>0</v>
      </c>
      <c r="H74" s="58">
        <f>+H62-(SUM(H44:INDEX(H44:H55,'parámetros e instrucciones'!$E$3)))</f>
        <v>0</v>
      </c>
      <c r="I74" s="58">
        <f>+I62-(SUM(I44:INDEX(I44:I55,'parámetros e instrucciones'!$E$3)))</f>
        <v>0</v>
      </c>
    </row>
  </sheetData>
  <sheetProtection formatCells="0" formatColumns="0" formatRows="0"/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scale="68" orientation="landscape" horizontalDpi="4294967292" verticalDpi="300" r:id="rId1"/>
  <headerFooter alignWithMargins="0">
    <oddHeader>&amp;R2019 - Año de la Exportación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G26"/>
  <sheetViews>
    <sheetView showGridLines="0" tabSelected="1" topLeftCell="A4" zoomScale="75" workbookViewId="0">
      <selection activeCell="F4" sqref="F4"/>
    </sheetView>
  </sheetViews>
  <sheetFormatPr baseColWidth="10" defaultRowHeight="12.75" x14ac:dyDescent="0.2"/>
  <cols>
    <col min="1" max="1" width="13.42578125" style="8" customWidth="1"/>
    <col min="2" max="4" width="22.7109375" style="8" customWidth="1"/>
    <col min="5" max="5" width="29.140625" style="8" customWidth="1"/>
    <col min="6" max="6" width="25.85546875" style="8" customWidth="1"/>
    <col min="7" max="16384" width="11.42578125" style="8"/>
  </cols>
  <sheetData>
    <row r="1" spans="1:7" x14ac:dyDescent="0.2">
      <c r="A1" s="6" t="s">
        <v>64</v>
      </c>
      <c r="B1" s="7"/>
      <c r="C1" s="7"/>
      <c r="D1" s="7"/>
      <c r="E1" s="7"/>
    </row>
    <row r="2" spans="1:7" x14ac:dyDescent="0.2">
      <c r="A2" s="6" t="s">
        <v>71</v>
      </c>
      <c r="B2" s="7"/>
      <c r="C2" s="7"/>
      <c r="D2" s="7"/>
      <c r="E2" s="7"/>
    </row>
    <row r="3" spans="1:7" s="149" customFormat="1" x14ac:dyDescent="0.2">
      <c r="A3" s="150" t="str">
        <f>+'1.modelos prod.invest.'!A3</f>
        <v>FOIL</v>
      </c>
      <c r="B3" s="148"/>
      <c r="C3" s="148"/>
      <c r="D3" s="148"/>
      <c r="E3" s="148"/>
    </row>
    <row r="4" spans="1:7" s="149" customFormat="1" x14ac:dyDescent="0.2">
      <c r="A4" s="150" t="s">
        <v>114</v>
      </c>
      <c r="B4" s="148"/>
      <c r="C4" s="148"/>
      <c r="D4" s="148"/>
      <c r="E4" s="148"/>
    </row>
    <row r="5" spans="1:7" ht="13.5" thickBot="1" x14ac:dyDescent="0.25">
      <c r="A5" s="84"/>
      <c r="B5" s="84"/>
      <c r="C5" s="84"/>
      <c r="D5" s="84"/>
      <c r="E5" s="84"/>
    </row>
    <row r="6" spans="1:7" ht="13.5" thickBot="1" x14ac:dyDescent="0.25">
      <c r="A6" s="6"/>
      <c r="B6" s="6"/>
      <c r="C6" s="280" t="s">
        <v>72</v>
      </c>
      <c r="D6" s="281"/>
      <c r="E6" s="282"/>
      <c r="F6" s="275"/>
      <c r="G6" s="16"/>
    </row>
    <row r="7" spans="1:7" ht="13.5" thickBot="1" x14ac:dyDescent="0.25">
      <c r="A7" s="265" t="s">
        <v>52</v>
      </c>
      <c r="B7" s="283" t="s">
        <v>100</v>
      </c>
      <c r="C7" s="284" t="s">
        <v>73</v>
      </c>
      <c r="D7" s="285" t="s">
        <v>73</v>
      </c>
      <c r="E7" s="286" t="s">
        <v>73</v>
      </c>
      <c r="F7" s="287" t="s">
        <v>122</v>
      </c>
    </row>
    <row r="8" spans="1:7" x14ac:dyDescent="0.2">
      <c r="A8" s="123">
        <v>42369</v>
      </c>
      <c r="B8" s="124"/>
      <c r="C8" s="125"/>
      <c r="D8" s="126"/>
      <c r="E8" s="127"/>
      <c r="F8" s="259"/>
    </row>
    <row r="9" spans="1:7" x14ac:dyDescent="0.2">
      <c r="A9" s="128">
        <v>42735</v>
      </c>
      <c r="B9" s="129"/>
      <c r="C9" s="130"/>
      <c r="D9" s="131"/>
      <c r="E9" s="24"/>
      <c r="F9" s="242"/>
    </row>
    <row r="10" spans="1:7" x14ac:dyDescent="0.2">
      <c r="A10" s="128">
        <v>43100</v>
      </c>
      <c r="B10" s="130"/>
      <c r="C10" s="130"/>
      <c r="D10" s="131"/>
      <c r="E10" s="24"/>
      <c r="F10" s="22"/>
    </row>
    <row r="11" spans="1:7" ht="13.5" thickBot="1" x14ac:dyDescent="0.25">
      <c r="A11" s="132">
        <v>43465</v>
      </c>
      <c r="B11" s="133"/>
      <c r="C11" s="134"/>
      <c r="D11" s="135"/>
      <c r="E11" s="29"/>
      <c r="F11" s="260"/>
    </row>
    <row r="12" spans="1:7" x14ac:dyDescent="0.2">
      <c r="A12" s="123">
        <v>43159</v>
      </c>
      <c r="B12" s="249"/>
      <c r="C12" s="249"/>
      <c r="D12" s="250"/>
      <c r="E12" s="251"/>
      <c r="F12" s="212"/>
    </row>
    <row r="13" spans="1:7" ht="13.5" thickBot="1" x14ac:dyDescent="0.25">
      <c r="A13" s="252">
        <v>43524</v>
      </c>
      <c r="B13" s="253"/>
      <c r="C13" s="253"/>
      <c r="D13" s="254"/>
      <c r="E13" s="255"/>
      <c r="F13" s="221"/>
    </row>
    <row r="16" spans="1:7" hidden="1" x14ac:dyDescent="0.2">
      <c r="A16" s="136" t="s">
        <v>74</v>
      </c>
    </row>
    <row r="17" spans="1:6" ht="13.5" hidden="1" thickBot="1" x14ac:dyDescent="0.25"/>
    <row r="18" spans="1:6" ht="13.5" hidden="1" thickBot="1" x14ac:dyDescent="0.25">
      <c r="A18" s="45" t="s">
        <v>52</v>
      </c>
      <c r="B18" s="194" t="str">
        <f>+B7</f>
        <v>CHINA</v>
      </c>
      <c r="C18" s="137"/>
      <c r="D18" s="137"/>
      <c r="E18" s="137"/>
      <c r="F18" s="16"/>
    </row>
    <row r="19" spans="1:6" hidden="1" x14ac:dyDescent="0.2">
      <c r="A19" s="48">
        <f>+'7- reventa'!A70</f>
        <v>2016</v>
      </c>
      <c r="B19" s="50">
        <f>+B9-(B8+'2- impo investigadas'!C60-'7- reventa'!B57)</f>
        <v>0</v>
      </c>
      <c r="C19" s="138"/>
      <c r="D19" s="138"/>
      <c r="E19" s="138"/>
      <c r="F19" s="16"/>
    </row>
    <row r="20" spans="1:6" hidden="1" x14ac:dyDescent="0.2">
      <c r="A20" s="51">
        <f>+'7- reventa'!A71</f>
        <v>2017</v>
      </c>
      <c r="B20" s="53">
        <f>+B10-(B9+'2- impo investigadas'!C61-'7- reventa'!B58)</f>
        <v>0</v>
      </c>
    </row>
    <row r="21" spans="1:6" ht="13.5" hidden="1" thickBot="1" x14ac:dyDescent="0.25">
      <c r="A21" s="54">
        <f>+'7- reventa'!A72</f>
        <v>2018</v>
      </c>
      <c r="B21" s="56">
        <f>+B11-(B10+'2- impo investigadas'!C62-'7- reventa'!B59)</f>
        <v>0</v>
      </c>
    </row>
    <row r="22" spans="1:6" hidden="1" x14ac:dyDescent="0.2">
      <c r="A22" s="192">
        <f>A12</f>
        <v>43159</v>
      </c>
      <c r="B22" s="57">
        <f>+B12-(B11+'2- impo investigadas'!C64-'7- reventa'!B61)</f>
        <v>0</v>
      </c>
    </row>
    <row r="23" spans="1:6" ht="13.5" hidden="1" thickBot="1" x14ac:dyDescent="0.25">
      <c r="A23" s="193">
        <f>A13</f>
        <v>43524</v>
      </c>
      <c r="B23" s="58">
        <f>+B13-(B12+'2- impo investigadas'!C65-'7- reventa'!B62)</f>
        <v>0</v>
      </c>
    </row>
    <row r="24" spans="1:6" x14ac:dyDescent="0.2">
      <c r="A24" s="35"/>
      <c r="B24" s="35"/>
    </row>
    <row r="25" spans="1:6" x14ac:dyDescent="0.2">
      <c r="A25" s="35"/>
      <c r="B25" s="35"/>
    </row>
    <row r="26" spans="1:6" x14ac:dyDescent="0.2">
      <c r="A26" s="35"/>
      <c r="B26" s="35"/>
    </row>
  </sheetData>
  <sheetProtection formatCells="0" formatColumns="0" formatRows="0"/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orientation="landscape" horizontalDpi="4294967292" verticalDpi="300" r:id="rId1"/>
  <headerFooter alignWithMargins="0">
    <oddHeader>&amp;R2019 - Año de la Exportación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F4" sqref="F4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4" t="s">
        <v>0</v>
      </c>
    </row>
  </sheetData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17.85546875" style="8" customWidth="1"/>
    <col min="2" max="2" width="66.42578125" style="8" customWidth="1"/>
    <col min="3" max="3" width="11.5703125" style="8" customWidth="1"/>
    <col min="4" max="4" width="12.28515625" style="8" customWidth="1"/>
    <col min="5" max="5" width="13.140625" style="8" customWidth="1"/>
    <col min="6" max="6" width="14.28515625" style="8" customWidth="1"/>
    <col min="7" max="16384" width="11.42578125" style="8"/>
  </cols>
  <sheetData>
    <row r="1" spans="1:6" x14ac:dyDescent="0.2">
      <c r="A1" s="6" t="s">
        <v>1</v>
      </c>
      <c r="B1" s="7"/>
      <c r="C1" s="7"/>
      <c r="D1" s="7"/>
      <c r="E1" s="7"/>
      <c r="F1" s="7"/>
    </row>
    <row r="2" spans="1:6" s="149" customFormat="1" x14ac:dyDescent="0.2">
      <c r="A2" s="147" t="s">
        <v>44</v>
      </c>
      <c r="B2" s="148"/>
      <c r="C2" s="148"/>
      <c r="D2" s="148"/>
      <c r="E2" s="148"/>
      <c r="F2" s="148"/>
    </row>
    <row r="3" spans="1:6" s="152" customFormat="1" ht="12" customHeight="1" x14ac:dyDescent="0.2">
      <c r="A3" s="150" t="s">
        <v>103</v>
      </c>
      <c r="B3" s="151"/>
      <c r="C3" s="151"/>
      <c r="D3" s="151"/>
      <c r="E3" s="151"/>
      <c r="F3" s="151"/>
    </row>
    <row r="4" spans="1:6" hidden="1" x14ac:dyDescent="0.2">
      <c r="A4" s="6"/>
      <c r="B4" s="7"/>
      <c r="C4" s="7"/>
      <c r="D4" s="7"/>
      <c r="E4" s="7"/>
      <c r="F4" s="7"/>
    </row>
    <row r="5" spans="1:6" hidden="1" x14ac:dyDescent="0.2">
      <c r="A5" s="6"/>
      <c r="B5" s="7"/>
      <c r="C5" s="7"/>
      <c r="D5" s="7"/>
      <c r="E5" s="7"/>
      <c r="F5" s="7"/>
    </row>
    <row r="6" spans="1:6" x14ac:dyDescent="0.2">
      <c r="A6" s="6"/>
      <c r="B6" s="7"/>
      <c r="C6" s="7"/>
      <c r="D6" s="7"/>
      <c r="E6" s="7"/>
      <c r="F6" s="7"/>
    </row>
    <row r="7" spans="1:6" ht="13.5" thickBot="1" x14ac:dyDescent="0.25">
      <c r="A7" s="7"/>
      <c r="B7" s="6"/>
      <c r="C7" s="7"/>
      <c r="D7" s="7"/>
      <c r="E7" s="7"/>
      <c r="F7" s="7"/>
    </row>
    <row r="8" spans="1:6" ht="28.5" customHeight="1" thickBot="1" x14ac:dyDescent="0.25">
      <c r="A8" s="261" t="s">
        <v>2</v>
      </c>
      <c r="B8" s="262" t="s">
        <v>99</v>
      </c>
      <c r="C8" s="263">
        <v>2016</v>
      </c>
      <c r="D8" s="263">
        <v>2017</v>
      </c>
      <c r="E8" s="263">
        <v>2018</v>
      </c>
      <c r="F8" s="264" t="s">
        <v>116</v>
      </c>
    </row>
    <row r="9" spans="1:6" x14ac:dyDescent="0.2">
      <c r="A9" s="9" t="s">
        <v>45</v>
      </c>
      <c r="B9" s="294"/>
      <c r="C9" s="291" t="s">
        <v>89</v>
      </c>
      <c r="D9" s="291" t="s">
        <v>89</v>
      </c>
      <c r="E9" s="291" t="s">
        <v>89</v>
      </c>
      <c r="F9" s="291" t="s">
        <v>89</v>
      </c>
    </row>
    <row r="10" spans="1:6" x14ac:dyDescent="0.2">
      <c r="A10" s="10"/>
      <c r="B10" s="295"/>
      <c r="C10" s="292"/>
      <c r="D10" s="292"/>
      <c r="E10" s="292"/>
      <c r="F10" s="292"/>
    </row>
    <row r="11" spans="1:6" x14ac:dyDescent="0.2">
      <c r="A11" s="10"/>
      <c r="B11" s="296"/>
      <c r="C11" s="292"/>
      <c r="D11" s="292"/>
      <c r="E11" s="292"/>
      <c r="F11" s="292"/>
    </row>
    <row r="12" spans="1:6" x14ac:dyDescent="0.2">
      <c r="A12" s="10"/>
      <c r="B12" s="295"/>
      <c r="C12" s="292"/>
      <c r="D12" s="292"/>
      <c r="E12" s="292"/>
      <c r="F12" s="292"/>
    </row>
    <row r="13" spans="1:6" x14ac:dyDescent="0.2">
      <c r="A13" s="10"/>
      <c r="B13" s="296"/>
      <c r="C13" s="292"/>
      <c r="D13" s="292"/>
      <c r="E13" s="292"/>
      <c r="F13" s="292"/>
    </row>
    <row r="14" spans="1:6" ht="13.5" thickBot="1" x14ac:dyDescent="0.25">
      <c r="A14" s="11"/>
      <c r="B14" s="297"/>
      <c r="C14" s="293"/>
      <c r="D14" s="293"/>
      <c r="E14" s="293"/>
      <c r="F14" s="293"/>
    </row>
    <row r="15" spans="1:6" x14ac:dyDescent="0.2">
      <c r="A15" s="9" t="s">
        <v>46</v>
      </c>
      <c r="B15" s="294"/>
      <c r="C15" s="291" t="s">
        <v>89</v>
      </c>
      <c r="D15" s="291" t="s">
        <v>89</v>
      </c>
      <c r="E15" s="291" t="s">
        <v>89</v>
      </c>
      <c r="F15" s="291" t="s">
        <v>89</v>
      </c>
    </row>
    <row r="16" spans="1:6" x14ac:dyDescent="0.2">
      <c r="A16" s="10"/>
      <c r="B16" s="295"/>
      <c r="C16" s="292"/>
      <c r="D16" s="292"/>
      <c r="E16" s="292"/>
      <c r="F16" s="292"/>
    </row>
    <row r="17" spans="1:6" x14ac:dyDescent="0.2">
      <c r="A17" s="10"/>
      <c r="B17" s="296"/>
      <c r="C17" s="292"/>
      <c r="D17" s="292"/>
      <c r="E17" s="292"/>
      <c r="F17" s="292"/>
    </row>
    <row r="18" spans="1:6" x14ac:dyDescent="0.2">
      <c r="A18" s="10"/>
      <c r="B18" s="295"/>
      <c r="C18" s="292"/>
      <c r="D18" s="292"/>
      <c r="E18" s="292"/>
      <c r="F18" s="292"/>
    </row>
    <row r="19" spans="1:6" x14ac:dyDescent="0.2">
      <c r="A19" s="10"/>
      <c r="B19" s="296"/>
      <c r="C19" s="292"/>
      <c r="D19" s="292"/>
      <c r="E19" s="292"/>
      <c r="F19" s="292"/>
    </row>
    <row r="20" spans="1:6" ht="13.5" thickBot="1" x14ac:dyDescent="0.25">
      <c r="A20" s="11"/>
      <c r="B20" s="297"/>
      <c r="C20" s="293"/>
      <c r="D20" s="293"/>
      <c r="E20" s="293"/>
      <c r="F20" s="293"/>
    </row>
    <row r="21" spans="1:6" x14ac:dyDescent="0.2">
      <c r="A21" s="9" t="s">
        <v>47</v>
      </c>
      <c r="B21" s="294"/>
      <c r="C21" s="291" t="s">
        <v>89</v>
      </c>
      <c r="D21" s="291" t="s">
        <v>89</v>
      </c>
      <c r="E21" s="291" t="s">
        <v>89</v>
      </c>
      <c r="F21" s="291" t="s">
        <v>89</v>
      </c>
    </row>
    <row r="22" spans="1:6" x14ac:dyDescent="0.2">
      <c r="A22" s="10"/>
      <c r="B22" s="295"/>
      <c r="C22" s="292"/>
      <c r="D22" s="292"/>
      <c r="E22" s="292"/>
      <c r="F22" s="292"/>
    </row>
    <row r="23" spans="1:6" x14ac:dyDescent="0.2">
      <c r="A23" s="10"/>
      <c r="B23" s="296"/>
      <c r="C23" s="292"/>
      <c r="D23" s="292"/>
      <c r="E23" s="292"/>
      <c r="F23" s="292"/>
    </row>
    <row r="24" spans="1:6" x14ac:dyDescent="0.2">
      <c r="A24" s="10"/>
      <c r="B24" s="295"/>
      <c r="C24" s="292"/>
      <c r="D24" s="292"/>
      <c r="E24" s="292"/>
      <c r="F24" s="292"/>
    </row>
    <row r="25" spans="1:6" x14ac:dyDescent="0.2">
      <c r="A25" s="10"/>
      <c r="B25" s="296"/>
      <c r="C25" s="292"/>
      <c r="D25" s="292"/>
      <c r="E25" s="292"/>
      <c r="F25" s="292"/>
    </row>
    <row r="26" spans="1:6" ht="13.5" thickBot="1" x14ac:dyDescent="0.25">
      <c r="A26" s="11"/>
      <c r="B26" s="297"/>
      <c r="C26" s="293"/>
      <c r="D26" s="293"/>
      <c r="E26" s="293"/>
      <c r="F26" s="293"/>
    </row>
    <row r="27" spans="1:6" x14ac:dyDescent="0.2">
      <c r="A27" s="9" t="s">
        <v>47</v>
      </c>
      <c r="B27" s="294"/>
      <c r="C27" s="291" t="s">
        <v>89</v>
      </c>
      <c r="D27" s="291" t="s">
        <v>89</v>
      </c>
      <c r="E27" s="291" t="s">
        <v>89</v>
      </c>
      <c r="F27" s="291" t="s">
        <v>89</v>
      </c>
    </row>
    <row r="28" spans="1:6" x14ac:dyDescent="0.2">
      <c r="A28" s="10"/>
      <c r="B28" s="295"/>
      <c r="C28" s="292"/>
      <c r="D28" s="292"/>
      <c r="E28" s="292"/>
      <c r="F28" s="292"/>
    </row>
    <row r="29" spans="1:6" x14ac:dyDescent="0.2">
      <c r="A29" s="10"/>
      <c r="B29" s="296"/>
      <c r="C29" s="292"/>
      <c r="D29" s="292"/>
      <c r="E29" s="292"/>
      <c r="F29" s="292"/>
    </row>
    <row r="30" spans="1:6" x14ac:dyDescent="0.2">
      <c r="A30" s="10"/>
      <c r="B30" s="295"/>
      <c r="C30" s="292"/>
      <c r="D30" s="292"/>
      <c r="E30" s="292"/>
      <c r="F30" s="292"/>
    </row>
    <row r="31" spans="1:6" x14ac:dyDescent="0.2">
      <c r="A31" s="10"/>
      <c r="B31" s="296"/>
      <c r="C31" s="292"/>
      <c r="D31" s="292"/>
      <c r="E31" s="292"/>
      <c r="F31" s="292"/>
    </row>
    <row r="32" spans="1:6" ht="13.5" thickBot="1" x14ac:dyDescent="0.25">
      <c r="A32" s="11"/>
      <c r="B32" s="297"/>
      <c r="C32" s="293"/>
      <c r="D32" s="293"/>
      <c r="E32" s="293"/>
      <c r="F32" s="293"/>
    </row>
    <row r="33" spans="1:6" x14ac:dyDescent="0.2">
      <c r="A33" s="9" t="s">
        <v>85</v>
      </c>
      <c r="B33" s="294"/>
      <c r="C33" s="291" t="s">
        <v>89</v>
      </c>
      <c r="D33" s="291" t="s">
        <v>89</v>
      </c>
      <c r="E33" s="291" t="s">
        <v>89</v>
      </c>
      <c r="F33" s="291" t="s">
        <v>89</v>
      </c>
    </row>
    <row r="34" spans="1:6" x14ac:dyDescent="0.2">
      <c r="A34" s="10"/>
      <c r="B34" s="295"/>
      <c r="C34" s="292"/>
      <c r="D34" s="292"/>
      <c r="E34" s="292"/>
      <c r="F34" s="292"/>
    </row>
    <row r="35" spans="1:6" x14ac:dyDescent="0.2">
      <c r="A35" s="10"/>
      <c r="B35" s="296"/>
      <c r="C35" s="292"/>
      <c r="D35" s="292"/>
      <c r="E35" s="292"/>
      <c r="F35" s="292"/>
    </row>
    <row r="36" spans="1:6" x14ac:dyDescent="0.2">
      <c r="A36" s="10"/>
      <c r="B36" s="295"/>
      <c r="C36" s="292"/>
      <c r="D36" s="292"/>
      <c r="E36" s="292"/>
      <c r="F36" s="292"/>
    </row>
    <row r="37" spans="1:6" x14ac:dyDescent="0.2">
      <c r="A37" s="10"/>
      <c r="B37" s="296"/>
      <c r="C37" s="292"/>
      <c r="D37" s="292"/>
      <c r="E37" s="292"/>
      <c r="F37" s="292"/>
    </row>
    <row r="38" spans="1:6" ht="13.5" thickBot="1" x14ac:dyDescent="0.25">
      <c r="A38" s="12"/>
      <c r="B38" s="297"/>
      <c r="C38" s="293"/>
      <c r="D38" s="293"/>
      <c r="E38" s="293"/>
      <c r="F38" s="293"/>
    </row>
    <row r="39" spans="1:6" ht="13.5" thickBot="1" x14ac:dyDescent="0.25">
      <c r="B39" s="13" t="s">
        <v>48</v>
      </c>
      <c r="C39" s="14">
        <v>1</v>
      </c>
      <c r="D39" s="14">
        <v>1</v>
      </c>
      <c r="E39" s="14">
        <v>1</v>
      </c>
      <c r="F39" s="14">
        <v>1</v>
      </c>
    </row>
    <row r="41" spans="1:6" x14ac:dyDescent="0.2">
      <c r="A41" s="8" t="s">
        <v>83</v>
      </c>
    </row>
  </sheetData>
  <mergeCells count="35">
    <mergeCell ref="C27:C32"/>
    <mergeCell ref="D27:D32"/>
    <mergeCell ref="E27:E32"/>
    <mergeCell ref="F27:F32"/>
    <mergeCell ref="C21:C26"/>
    <mergeCell ref="D21:D26"/>
    <mergeCell ref="E21:E26"/>
    <mergeCell ref="F21:F26"/>
    <mergeCell ref="C15:C20"/>
    <mergeCell ref="D15:D20"/>
    <mergeCell ref="E15:E20"/>
    <mergeCell ref="F15:F20"/>
    <mergeCell ref="C9:C14"/>
    <mergeCell ref="D9:D14"/>
    <mergeCell ref="E9:E14"/>
    <mergeCell ref="F9:F14"/>
    <mergeCell ref="B11:B12"/>
    <mergeCell ref="B9:B10"/>
    <mergeCell ref="B15:B16"/>
    <mergeCell ref="B13:B14"/>
    <mergeCell ref="B19:B20"/>
    <mergeCell ref="B17:B18"/>
    <mergeCell ref="B23:B24"/>
    <mergeCell ref="B21:B22"/>
    <mergeCell ref="B27:B28"/>
    <mergeCell ref="B25:B26"/>
    <mergeCell ref="B31:B32"/>
    <mergeCell ref="B29:B30"/>
    <mergeCell ref="D33:D38"/>
    <mergeCell ref="E33:E38"/>
    <mergeCell ref="F33:F38"/>
    <mergeCell ref="B33:B34"/>
    <mergeCell ref="B35:B36"/>
    <mergeCell ref="B37:B38"/>
    <mergeCell ref="C33:C38"/>
  </mergeCells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scale="92" orientation="landscape" r:id="rId1"/>
  <headerFooter alignWithMargins="0">
    <oddHeader>&amp;R2019 - Año de la Exportación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15.85546875" style="8" customWidth="1"/>
    <col min="2" max="2" width="37" style="8" customWidth="1"/>
    <col min="3" max="3" width="16.140625" style="8" customWidth="1"/>
    <col min="4" max="5" width="11.42578125" style="8"/>
    <col min="6" max="6" width="14.140625" style="8" customWidth="1"/>
    <col min="7" max="9" width="2.85546875" style="8" customWidth="1"/>
    <col min="10" max="16384" width="11.42578125" style="8"/>
  </cols>
  <sheetData>
    <row r="1" spans="1:8" x14ac:dyDescent="0.2">
      <c r="A1" s="298" t="s">
        <v>3</v>
      </c>
      <c r="B1" s="298"/>
      <c r="C1" s="298"/>
      <c r="D1" s="298"/>
      <c r="E1" s="298"/>
      <c r="F1" s="298"/>
      <c r="G1" s="15"/>
      <c r="H1" s="15"/>
    </row>
    <row r="2" spans="1:8" x14ac:dyDescent="0.2">
      <c r="A2" s="6" t="s">
        <v>5</v>
      </c>
      <c r="B2" s="7"/>
      <c r="C2" s="7"/>
      <c r="D2" s="7"/>
      <c r="E2" s="7"/>
      <c r="F2" s="7"/>
    </row>
    <row r="3" spans="1:8" s="152" customFormat="1" x14ac:dyDescent="0.2">
      <c r="A3" s="150" t="str">
        <f>+'1.modelos prod.invest.'!A3</f>
        <v>FOIL</v>
      </c>
      <c r="B3" s="151"/>
      <c r="C3" s="151"/>
      <c r="D3" s="151"/>
      <c r="E3" s="151"/>
      <c r="F3" s="151"/>
    </row>
    <row r="4" spans="1:8" x14ac:dyDescent="0.2">
      <c r="A4" s="6" t="s">
        <v>86</v>
      </c>
      <c r="B4" s="7"/>
      <c r="C4" s="7"/>
      <c r="D4" s="7"/>
      <c r="E4" s="7"/>
      <c r="F4" s="7"/>
    </row>
    <row r="5" spans="1:8" x14ac:dyDescent="0.2">
      <c r="A5" s="122" t="s">
        <v>100</v>
      </c>
      <c r="B5" s="7"/>
      <c r="C5" s="7"/>
      <c r="D5" s="7"/>
      <c r="E5" s="7"/>
      <c r="F5" s="7"/>
    </row>
    <row r="6" spans="1:8" x14ac:dyDescent="0.2">
      <c r="A6" s="202"/>
      <c r="B6" s="7"/>
      <c r="C6" s="7"/>
      <c r="D6" s="7"/>
      <c r="E6" s="7"/>
      <c r="F6" s="7"/>
    </row>
    <row r="7" spans="1:8" x14ac:dyDescent="0.2">
      <c r="A7" s="122"/>
      <c r="B7" s="7"/>
      <c r="C7" s="7"/>
      <c r="D7" s="7"/>
      <c r="E7" s="7"/>
      <c r="F7" s="7"/>
    </row>
    <row r="8" spans="1:8" ht="13.5" thickBot="1" x14ac:dyDescent="0.25">
      <c r="A8" s="122"/>
      <c r="B8" s="7"/>
      <c r="C8" s="7"/>
      <c r="D8" s="7"/>
      <c r="E8" s="7"/>
      <c r="F8" s="7"/>
    </row>
    <row r="9" spans="1:8" ht="12.75" customHeight="1" x14ac:dyDescent="0.2">
      <c r="A9" s="265" t="s">
        <v>51</v>
      </c>
      <c r="B9" s="265" t="s">
        <v>6</v>
      </c>
      <c r="C9" s="299" t="s">
        <v>104</v>
      </c>
      <c r="D9" s="265" t="s">
        <v>36</v>
      </c>
      <c r="E9" s="265" t="s">
        <v>37</v>
      </c>
      <c r="F9"/>
    </row>
    <row r="10" spans="1:8" ht="13.5" thickBot="1" x14ac:dyDescent="0.25">
      <c r="A10" s="266" t="s">
        <v>52</v>
      </c>
      <c r="B10" s="267" t="s">
        <v>8</v>
      </c>
      <c r="C10" s="300"/>
      <c r="D10" s="267" t="s">
        <v>7</v>
      </c>
      <c r="E10" s="267" t="s">
        <v>7</v>
      </c>
      <c r="F10"/>
    </row>
    <row r="11" spans="1:8" x14ac:dyDescent="0.2">
      <c r="A11" s="17">
        <v>42370</v>
      </c>
      <c r="B11" s="142"/>
      <c r="C11" s="19"/>
      <c r="D11" s="20"/>
      <c r="E11" s="19"/>
      <c r="F11"/>
    </row>
    <row r="12" spans="1:8" x14ac:dyDescent="0.2">
      <c r="A12" s="21">
        <v>42401</v>
      </c>
      <c r="B12" s="143"/>
      <c r="C12" s="23"/>
      <c r="D12" s="24"/>
      <c r="E12" s="23"/>
      <c r="F12"/>
    </row>
    <row r="13" spans="1:8" x14ac:dyDescent="0.2">
      <c r="A13" s="21">
        <v>42430</v>
      </c>
      <c r="B13" s="143"/>
      <c r="C13" s="23"/>
      <c r="D13" s="24"/>
      <c r="E13" s="23"/>
      <c r="F13"/>
    </row>
    <row r="14" spans="1:8" x14ac:dyDescent="0.2">
      <c r="A14" s="21">
        <v>42461</v>
      </c>
      <c r="B14" s="143"/>
      <c r="C14" s="23"/>
      <c r="D14" s="24"/>
      <c r="E14" s="23"/>
      <c r="F14"/>
    </row>
    <row r="15" spans="1:8" x14ac:dyDescent="0.2">
      <c r="A15" s="21">
        <v>42491</v>
      </c>
      <c r="B15" s="144"/>
      <c r="C15" s="23"/>
      <c r="D15" s="24"/>
      <c r="E15" s="23"/>
      <c r="F15"/>
    </row>
    <row r="16" spans="1:8" x14ac:dyDescent="0.2">
      <c r="A16" s="21">
        <v>42522</v>
      </c>
      <c r="B16" s="143"/>
      <c r="C16" s="23"/>
      <c r="D16" s="24"/>
      <c r="E16" s="23"/>
      <c r="F16"/>
    </row>
    <row r="17" spans="1:6" x14ac:dyDescent="0.2">
      <c r="A17" s="21">
        <v>42552</v>
      </c>
      <c r="B17" s="144"/>
      <c r="C17" s="23"/>
      <c r="D17" s="24"/>
      <c r="E17" s="23"/>
      <c r="F17"/>
    </row>
    <row r="18" spans="1:6" x14ac:dyDescent="0.2">
      <c r="A18" s="21">
        <v>42583</v>
      </c>
      <c r="B18" s="144"/>
      <c r="C18" s="23"/>
      <c r="D18" s="24"/>
      <c r="E18" s="23"/>
      <c r="F18"/>
    </row>
    <row r="19" spans="1:6" x14ac:dyDescent="0.2">
      <c r="A19" s="21">
        <v>42614</v>
      </c>
      <c r="B19" s="144"/>
      <c r="C19" s="23"/>
      <c r="D19" s="24"/>
      <c r="E19" s="23"/>
      <c r="F19"/>
    </row>
    <row r="20" spans="1:6" x14ac:dyDescent="0.2">
      <c r="A20" s="21">
        <v>42644</v>
      </c>
      <c r="B20" s="144"/>
      <c r="C20" s="23"/>
      <c r="D20" s="24"/>
      <c r="E20" s="23"/>
      <c r="F20"/>
    </row>
    <row r="21" spans="1:6" x14ac:dyDescent="0.2">
      <c r="A21" s="21">
        <v>42675</v>
      </c>
      <c r="B21" s="144"/>
      <c r="C21" s="23"/>
      <c r="D21" s="24"/>
      <c r="E21" s="23"/>
      <c r="F21"/>
    </row>
    <row r="22" spans="1:6" ht="13.5" thickBot="1" x14ac:dyDescent="0.25">
      <c r="A22" s="25">
        <v>42705</v>
      </c>
      <c r="B22" s="145"/>
      <c r="C22" s="26"/>
      <c r="D22" s="27"/>
      <c r="E22" s="26"/>
      <c r="F22"/>
    </row>
    <row r="23" spans="1:6" x14ac:dyDescent="0.2">
      <c r="A23" s="17">
        <v>42736</v>
      </c>
      <c r="B23" s="146"/>
      <c r="C23" s="19"/>
      <c r="D23" s="24"/>
      <c r="E23" s="19"/>
      <c r="F23"/>
    </row>
    <row r="24" spans="1:6" x14ac:dyDescent="0.2">
      <c r="A24" s="21">
        <v>42767</v>
      </c>
      <c r="B24" s="144"/>
      <c r="C24" s="23"/>
      <c r="D24" s="28"/>
      <c r="E24" s="23"/>
      <c r="F24"/>
    </row>
    <row r="25" spans="1:6" x14ac:dyDescent="0.2">
      <c r="A25" s="21">
        <v>42795</v>
      </c>
      <c r="B25" s="144"/>
      <c r="C25" s="23"/>
      <c r="D25" s="24"/>
      <c r="E25" s="23"/>
      <c r="F25"/>
    </row>
    <row r="26" spans="1:6" x14ac:dyDescent="0.2">
      <c r="A26" s="21">
        <v>42826</v>
      </c>
      <c r="B26" s="144"/>
      <c r="C26" s="23"/>
      <c r="D26" s="24"/>
      <c r="E26" s="23"/>
      <c r="F26"/>
    </row>
    <row r="27" spans="1:6" x14ac:dyDescent="0.2">
      <c r="A27" s="21">
        <v>42856</v>
      </c>
      <c r="B27" s="144"/>
      <c r="C27" s="23"/>
      <c r="D27" s="24"/>
      <c r="E27" s="23"/>
      <c r="F27"/>
    </row>
    <row r="28" spans="1:6" x14ac:dyDescent="0.2">
      <c r="A28" s="21">
        <v>42887</v>
      </c>
      <c r="B28" s="144"/>
      <c r="C28" s="23"/>
      <c r="D28" s="24"/>
      <c r="E28" s="23"/>
      <c r="F28"/>
    </row>
    <row r="29" spans="1:6" x14ac:dyDescent="0.2">
      <c r="A29" s="21">
        <v>42917</v>
      </c>
      <c r="B29" s="144"/>
      <c r="C29" s="23"/>
      <c r="D29" s="24"/>
      <c r="E29" s="23"/>
      <c r="F29"/>
    </row>
    <row r="30" spans="1:6" x14ac:dyDescent="0.2">
      <c r="A30" s="21">
        <v>42948</v>
      </c>
      <c r="B30" s="144"/>
      <c r="C30" s="23"/>
      <c r="D30" s="24"/>
      <c r="E30" s="23"/>
      <c r="F30"/>
    </row>
    <row r="31" spans="1:6" x14ac:dyDescent="0.2">
      <c r="A31" s="21">
        <v>42979</v>
      </c>
      <c r="B31" s="144"/>
      <c r="C31" s="23"/>
      <c r="D31" s="24"/>
      <c r="E31" s="23"/>
      <c r="F31"/>
    </row>
    <row r="32" spans="1:6" x14ac:dyDescent="0.2">
      <c r="A32" s="21">
        <v>43009</v>
      </c>
      <c r="B32" s="144"/>
      <c r="C32" s="23"/>
      <c r="D32" s="24"/>
      <c r="E32" s="23"/>
      <c r="F32"/>
    </row>
    <row r="33" spans="1:6" x14ac:dyDescent="0.2">
      <c r="A33" s="21">
        <v>43040</v>
      </c>
      <c r="B33" s="144"/>
      <c r="C33" s="23"/>
      <c r="D33" s="24"/>
      <c r="E33" s="23"/>
      <c r="F33"/>
    </row>
    <row r="34" spans="1:6" ht="13.5" thickBot="1" x14ac:dyDescent="0.25">
      <c r="A34" s="25">
        <v>43070</v>
      </c>
      <c r="B34" s="145"/>
      <c r="C34" s="26"/>
      <c r="D34" s="29"/>
      <c r="E34" s="26"/>
      <c r="F34"/>
    </row>
    <row r="35" spans="1:6" x14ac:dyDescent="0.2">
      <c r="A35" s="17">
        <v>43101</v>
      </c>
      <c r="B35" s="146"/>
      <c r="C35" s="30"/>
      <c r="D35" s="18"/>
      <c r="E35" s="19"/>
      <c r="F35"/>
    </row>
    <row r="36" spans="1:6" x14ac:dyDescent="0.2">
      <c r="A36" s="21">
        <v>43132</v>
      </c>
      <c r="B36" s="144"/>
      <c r="C36" s="31"/>
      <c r="D36" s="22"/>
      <c r="E36" s="23"/>
      <c r="F36"/>
    </row>
    <row r="37" spans="1:6" x14ac:dyDescent="0.2">
      <c r="A37" s="21">
        <v>43160</v>
      </c>
      <c r="B37" s="144"/>
      <c r="C37" s="31"/>
      <c r="D37" s="22"/>
      <c r="E37" s="23"/>
      <c r="F37"/>
    </row>
    <row r="38" spans="1:6" x14ac:dyDescent="0.2">
      <c r="A38" s="21">
        <v>43191</v>
      </c>
      <c r="B38" s="144"/>
      <c r="C38" s="31"/>
      <c r="D38" s="22"/>
      <c r="E38" s="23"/>
      <c r="F38"/>
    </row>
    <row r="39" spans="1:6" x14ac:dyDescent="0.2">
      <c r="A39" s="21">
        <v>43221</v>
      </c>
      <c r="B39" s="144"/>
      <c r="C39" s="31"/>
      <c r="D39" s="22"/>
      <c r="E39" s="23"/>
      <c r="F39"/>
    </row>
    <row r="40" spans="1:6" x14ac:dyDescent="0.2">
      <c r="A40" s="21">
        <v>43252</v>
      </c>
      <c r="B40" s="144"/>
      <c r="C40" s="31"/>
      <c r="D40" s="22"/>
      <c r="E40" s="23"/>
      <c r="F40"/>
    </row>
    <row r="41" spans="1:6" x14ac:dyDescent="0.2">
      <c r="A41" s="21">
        <v>43282</v>
      </c>
      <c r="B41" s="144"/>
      <c r="C41" s="31"/>
      <c r="D41" s="22"/>
      <c r="E41" s="23"/>
      <c r="F41"/>
    </row>
    <row r="42" spans="1:6" x14ac:dyDescent="0.2">
      <c r="A42" s="21">
        <v>43313</v>
      </c>
      <c r="B42" s="144"/>
      <c r="C42" s="31"/>
      <c r="D42" s="22"/>
      <c r="E42" s="23"/>
      <c r="F42"/>
    </row>
    <row r="43" spans="1:6" x14ac:dyDescent="0.2">
      <c r="A43" s="21">
        <v>43344</v>
      </c>
      <c r="B43" s="144"/>
      <c r="C43" s="31"/>
      <c r="D43" s="22"/>
      <c r="E43" s="23"/>
      <c r="F43"/>
    </row>
    <row r="44" spans="1:6" x14ac:dyDescent="0.2">
      <c r="A44" s="21">
        <v>43374</v>
      </c>
      <c r="B44" s="144"/>
      <c r="C44" s="31"/>
      <c r="D44" s="22"/>
      <c r="E44" s="23"/>
      <c r="F44"/>
    </row>
    <row r="45" spans="1:6" x14ac:dyDescent="0.2">
      <c r="A45" s="21">
        <v>43405</v>
      </c>
      <c r="B45" s="144"/>
      <c r="C45" s="31"/>
      <c r="D45" s="22"/>
      <c r="E45" s="23"/>
      <c r="F45"/>
    </row>
    <row r="46" spans="1:6" ht="13.5" thickBot="1" x14ac:dyDescent="0.25">
      <c r="A46" s="195">
        <v>43435</v>
      </c>
      <c r="B46" s="145"/>
      <c r="C46" s="32"/>
      <c r="D46" s="33"/>
      <c r="E46" s="26"/>
      <c r="F46"/>
    </row>
    <row r="47" spans="1:6" s="16" customFormat="1" x14ac:dyDescent="0.2">
      <c r="A47" s="209">
        <v>43466</v>
      </c>
      <c r="B47" s="210"/>
      <c r="C47" s="211"/>
      <c r="D47" s="212"/>
      <c r="E47" s="211"/>
      <c r="F47" s="213"/>
    </row>
    <row r="48" spans="1:6" s="16" customFormat="1" ht="13.5" thickBot="1" x14ac:dyDescent="0.25">
      <c r="A48" s="218">
        <v>43497</v>
      </c>
      <c r="B48" s="219"/>
      <c r="C48" s="220"/>
      <c r="D48" s="221"/>
      <c r="E48" s="220"/>
      <c r="F48" s="213"/>
    </row>
    <row r="49" spans="1:6" s="16" customFormat="1" hidden="1" x14ac:dyDescent="0.2">
      <c r="A49" s="222">
        <v>43525</v>
      </c>
      <c r="B49" s="234"/>
      <c r="C49" s="235"/>
      <c r="D49" s="236"/>
      <c r="E49" s="235"/>
      <c r="F49" s="213"/>
    </row>
    <row r="50" spans="1:6" s="16" customFormat="1" hidden="1" x14ac:dyDescent="0.2">
      <c r="A50" s="214">
        <v>43556</v>
      </c>
      <c r="B50" s="215"/>
      <c r="C50" s="216"/>
      <c r="D50" s="217"/>
      <c r="E50" s="216"/>
      <c r="F50" s="213"/>
    </row>
    <row r="51" spans="1:6" s="16" customFormat="1" hidden="1" x14ac:dyDescent="0.2">
      <c r="A51" s="214">
        <v>43586</v>
      </c>
      <c r="B51" s="215"/>
      <c r="C51" s="216"/>
      <c r="D51" s="217"/>
      <c r="E51" s="216"/>
      <c r="F51" s="213"/>
    </row>
    <row r="52" spans="1:6" s="16" customFormat="1" hidden="1" x14ac:dyDescent="0.2">
      <c r="A52" s="214">
        <v>43617</v>
      </c>
      <c r="B52" s="215"/>
      <c r="C52" s="216"/>
      <c r="D52" s="217"/>
      <c r="E52" s="216"/>
      <c r="F52" s="213"/>
    </row>
    <row r="53" spans="1:6" s="16" customFormat="1" hidden="1" x14ac:dyDescent="0.2">
      <c r="A53" s="214">
        <v>43647</v>
      </c>
      <c r="B53" s="215"/>
      <c r="C53" s="216"/>
      <c r="D53" s="217"/>
      <c r="E53" s="216"/>
      <c r="F53" s="213"/>
    </row>
    <row r="54" spans="1:6" s="16" customFormat="1" hidden="1" x14ac:dyDescent="0.2">
      <c r="A54" s="214">
        <v>43678</v>
      </c>
      <c r="B54" s="215"/>
      <c r="C54" s="216"/>
      <c r="D54" s="217"/>
      <c r="E54" s="216"/>
      <c r="F54" s="213"/>
    </row>
    <row r="55" spans="1:6" s="16" customFormat="1" hidden="1" x14ac:dyDescent="0.2">
      <c r="A55" s="214">
        <v>43709</v>
      </c>
      <c r="B55" s="215"/>
      <c r="C55" s="216"/>
      <c r="D55" s="217"/>
      <c r="E55" s="216"/>
      <c r="F55" s="213"/>
    </row>
    <row r="56" spans="1:6" s="16" customFormat="1" ht="14.25" hidden="1" customHeight="1" x14ac:dyDescent="0.2">
      <c r="A56" s="214">
        <v>43739</v>
      </c>
      <c r="B56" s="215"/>
      <c r="C56" s="216"/>
      <c r="D56" s="217"/>
      <c r="E56" s="216"/>
      <c r="F56" s="213"/>
    </row>
    <row r="57" spans="1:6" s="16" customFormat="1" ht="13.5" hidden="1" thickBot="1" x14ac:dyDescent="0.25">
      <c r="A57" s="218">
        <v>43770</v>
      </c>
      <c r="B57" s="219"/>
      <c r="C57" s="220"/>
      <c r="D57" s="221"/>
      <c r="E57" s="220"/>
      <c r="F57" s="213"/>
    </row>
    <row r="58" spans="1:6" s="16" customFormat="1" ht="13.5" hidden="1" thickBot="1" x14ac:dyDescent="0.25">
      <c r="A58" s="222">
        <v>43800</v>
      </c>
      <c r="B58" s="223"/>
      <c r="C58" s="224"/>
      <c r="D58" s="225"/>
      <c r="E58" s="226"/>
      <c r="F58" s="213"/>
    </row>
    <row r="59" spans="1:6" s="16" customFormat="1" ht="13.5" thickBot="1" x14ac:dyDescent="0.25">
      <c r="A59" s="227"/>
      <c r="B59" s="138"/>
      <c r="C59" s="138"/>
      <c r="D59" s="228"/>
      <c r="E59" s="138"/>
      <c r="F59" s="228"/>
    </row>
    <row r="60" spans="1:6" s="16" customFormat="1" x14ac:dyDescent="0.2">
      <c r="A60" s="229">
        <v>2016</v>
      </c>
      <c r="B60" s="211"/>
      <c r="C60" s="211"/>
      <c r="D60" s="211"/>
      <c r="E60" s="211"/>
      <c r="F60" s="213"/>
    </row>
    <row r="61" spans="1:6" s="16" customFormat="1" x14ac:dyDescent="0.2">
      <c r="A61" s="230">
        <v>2017</v>
      </c>
      <c r="B61" s="216"/>
      <c r="C61" s="216"/>
      <c r="D61" s="216"/>
      <c r="E61" s="216"/>
      <c r="F61" s="213"/>
    </row>
    <row r="62" spans="1:6" s="16" customFormat="1" ht="13.5" thickBot="1" x14ac:dyDescent="0.25">
      <c r="A62" s="231">
        <v>2018</v>
      </c>
      <c r="B62" s="220"/>
      <c r="C62" s="220"/>
      <c r="D62" s="220"/>
      <c r="E62" s="220"/>
      <c r="F62" s="213"/>
    </row>
    <row r="63" spans="1:6" s="16" customFormat="1" ht="13.5" thickBot="1" x14ac:dyDescent="0.25">
      <c r="A63" s="227"/>
      <c r="B63" s="138"/>
      <c r="C63" s="138"/>
      <c r="D63" s="138"/>
      <c r="E63" s="138"/>
      <c r="F63" s="213"/>
    </row>
    <row r="64" spans="1:6" s="16" customFormat="1" x14ac:dyDescent="0.2">
      <c r="A64" s="232" t="s">
        <v>117</v>
      </c>
      <c r="B64" s="211"/>
      <c r="C64" s="211"/>
      <c r="D64" s="211"/>
      <c r="E64" s="211"/>
      <c r="F64" s="213"/>
    </row>
    <row r="65" spans="1:6" s="16" customFormat="1" ht="13.5" thickBot="1" x14ac:dyDescent="0.25">
      <c r="A65" s="233" t="s">
        <v>116</v>
      </c>
      <c r="B65" s="220"/>
      <c r="C65" s="220"/>
      <c r="D65" s="220"/>
      <c r="E65" s="220"/>
      <c r="F65" s="213"/>
    </row>
    <row r="66" spans="1:6" x14ac:dyDescent="0.2">
      <c r="A66" s="40"/>
      <c r="B66" s="35"/>
      <c r="C66" s="35"/>
      <c r="D66" s="35"/>
      <c r="E66" s="35"/>
      <c r="F66" s="35"/>
    </row>
    <row r="67" spans="1:6" x14ac:dyDescent="0.2">
      <c r="A67" s="41" t="s">
        <v>121</v>
      </c>
      <c r="B67" s="35"/>
      <c r="C67" s="35"/>
      <c r="D67" s="35"/>
      <c r="E67" s="35"/>
      <c r="F67" s="35"/>
    </row>
    <row r="68" spans="1:6" x14ac:dyDescent="0.2">
      <c r="A68" s="41"/>
      <c r="B68" s="35"/>
      <c r="C68" s="35"/>
      <c r="D68" s="35"/>
      <c r="E68" s="35"/>
      <c r="F68" s="35"/>
    </row>
    <row r="69" spans="1:6" x14ac:dyDescent="0.2">
      <c r="B69" s="35"/>
      <c r="C69" s="35"/>
      <c r="D69" s="35"/>
      <c r="E69" s="35"/>
      <c r="F69" s="35"/>
    </row>
    <row r="70" spans="1:6" hidden="1" x14ac:dyDescent="0.2">
      <c r="A70" s="42" t="s">
        <v>54</v>
      </c>
      <c r="B70" s="43"/>
      <c r="C70" s="44"/>
    </row>
    <row r="71" spans="1:6" ht="13.5" hidden="1" thickBot="1" x14ac:dyDescent="0.25">
      <c r="A71" s="44"/>
      <c r="B71" s="44"/>
      <c r="C71" s="44"/>
    </row>
    <row r="72" spans="1:6" ht="13.5" hidden="1" thickBot="1" x14ac:dyDescent="0.25">
      <c r="A72" s="45" t="s">
        <v>52</v>
      </c>
      <c r="C72" s="46" t="s">
        <v>55</v>
      </c>
      <c r="D72" s="47" t="s">
        <v>56</v>
      </c>
    </row>
    <row r="73" spans="1:6" hidden="1" x14ac:dyDescent="0.2">
      <c r="A73" s="48">
        <f>A60</f>
        <v>2016</v>
      </c>
      <c r="C73" s="49">
        <f>+C60-SUM(C11:C22)</f>
        <v>0</v>
      </c>
      <c r="D73" s="50">
        <f>+D60-SUM(D11:D22)</f>
        <v>0</v>
      </c>
    </row>
    <row r="74" spans="1:6" hidden="1" x14ac:dyDescent="0.2">
      <c r="A74" s="51">
        <f>A61</f>
        <v>2017</v>
      </c>
      <c r="C74" s="52">
        <f>+C61-SUM(C23:C34)</f>
        <v>0</v>
      </c>
      <c r="D74" s="53">
        <f>+D61-SUM(D23:D34)</f>
        <v>0</v>
      </c>
    </row>
    <row r="75" spans="1:6" ht="13.5" hidden="1" thickBot="1" x14ac:dyDescent="0.25">
      <c r="A75" s="54">
        <f>A62</f>
        <v>2018</v>
      </c>
      <c r="C75" s="55">
        <f>+C62-SUM(C35:C46)</f>
        <v>0</v>
      </c>
      <c r="D75" s="56">
        <f>+D62-SUM(D35:D46)</f>
        <v>0</v>
      </c>
    </row>
    <row r="76" spans="1:6" hidden="1" x14ac:dyDescent="0.2">
      <c r="A76" s="48" t="str">
        <f>+A64</f>
        <v>ene-feb 2018</v>
      </c>
      <c r="C76" s="57">
        <f>+C64-(SUM(C35:INDEX(C35:C46,'parámetros e instrucciones'!$E$3)))</f>
        <v>0</v>
      </c>
      <c r="D76" s="57">
        <f>+D64-(SUM(D35:INDEX(D35:D46,'parámetros e instrucciones'!$E$3)))</f>
        <v>0</v>
      </c>
    </row>
    <row r="77" spans="1:6" ht="13.5" hidden="1" thickBot="1" x14ac:dyDescent="0.25">
      <c r="A77" s="54" t="s">
        <v>98</v>
      </c>
      <c r="C77" s="58">
        <f>+C65-(SUM(C47:INDEX(C47:C58,'parámetros e instrucciones'!$E$3)))</f>
        <v>0</v>
      </c>
      <c r="D77" s="58">
        <f>+D65-(SUM(D47:INDEX(D47:D58,'parámetros e instrucciones'!$E$3)))</f>
        <v>0</v>
      </c>
    </row>
  </sheetData>
  <mergeCells count="2">
    <mergeCell ref="A1:F1"/>
    <mergeCell ref="C9:C10"/>
  </mergeCells>
  <phoneticPr fontId="0" type="noConversion"/>
  <printOptions horizontalCentered="1" verticalCentered="1"/>
  <pageMargins left="0.39370078740157483" right="0.39370078740157483" top="0.82677165354330717" bottom="0.98425196850393704" header="0.19685039370078741" footer="0.51181102362204722"/>
  <pageSetup paperSize="9" scale="91" orientation="portrait" horizontalDpi="300" verticalDpi="300" r:id="rId1"/>
  <headerFooter alignWithMargins="0">
    <oddHeader>&amp;R2019 - Año de la Exportación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18.140625" style="8" customWidth="1"/>
    <col min="2" max="2" width="28" style="8" bestFit="1" customWidth="1"/>
    <col min="3" max="3" width="20.7109375" style="8" bestFit="1" customWidth="1"/>
    <col min="4" max="5" width="11.42578125" style="8"/>
    <col min="6" max="6" width="14.140625" style="8" customWidth="1"/>
    <col min="7" max="9" width="2.85546875" style="8" customWidth="1"/>
    <col min="10" max="16384" width="11.42578125" style="8"/>
  </cols>
  <sheetData>
    <row r="1" spans="1:8" x14ac:dyDescent="0.2">
      <c r="A1" s="298" t="s">
        <v>4</v>
      </c>
      <c r="B1" s="298"/>
      <c r="C1" s="298"/>
      <c r="D1" s="298"/>
      <c r="E1" s="298"/>
      <c r="F1" s="298"/>
      <c r="G1" s="15"/>
      <c r="H1" s="15"/>
    </row>
    <row r="2" spans="1:8" x14ac:dyDescent="0.2">
      <c r="A2" s="6" t="s">
        <v>5</v>
      </c>
      <c r="B2" s="7"/>
      <c r="C2" s="7"/>
      <c r="D2" s="7"/>
      <c r="E2" s="7"/>
      <c r="F2" s="7"/>
    </row>
    <row r="3" spans="1:8" x14ac:dyDescent="0.2">
      <c r="A3" s="150" t="str">
        <f>+'1.modelos prod.invest.'!3:3</f>
        <v>FOIL</v>
      </c>
      <c r="B3" s="151"/>
      <c r="C3" s="151"/>
      <c r="D3" s="151"/>
      <c r="E3" s="151"/>
      <c r="F3" s="151"/>
      <c r="G3" s="152"/>
    </row>
    <row r="4" spans="1:8" x14ac:dyDescent="0.2">
      <c r="A4" s="6" t="s">
        <v>49</v>
      </c>
      <c r="B4" s="7"/>
      <c r="C4" s="7"/>
      <c r="D4" s="7"/>
      <c r="E4" s="7"/>
      <c r="F4" s="7"/>
    </row>
    <row r="5" spans="1:8" x14ac:dyDescent="0.2">
      <c r="A5" s="6" t="s">
        <v>50</v>
      </c>
      <c r="B5" s="7"/>
      <c r="C5" s="7"/>
      <c r="D5" s="7"/>
      <c r="E5" s="7"/>
      <c r="F5" s="7"/>
    </row>
    <row r="6" spans="1:8" ht="33" customHeight="1" x14ac:dyDescent="0.2">
      <c r="A6" s="301"/>
      <c r="B6" s="301"/>
      <c r="C6" s="301"/>
      <c r="D6" s="301"/>
      <c r="E6" s="301"/>
      <c r="F6" s="7"/>
    </row>
    <row r="7" spans="1:8" x14ac:dyDescent="0.2">
      <c r="A7" s="6"/>
      <c r="B7" s="7"/>
      <c r="C7" s="7"/>
      <c r="D7" s="7"/>
      <c r="E7" s="7"/>
      <c r="F7" s="7"/>
    </row>
    <row r="8" spans="1:8" ht="13.5" thickBot="1" x14ac:dyDescent="0.25">
      <c r="A8" s="6"/>
      <c r="B8" s="7"/>
      <c r="C8" s="7"/>
      <c r="D8" s="7"/>
      <c r="E8" s="7"/>
      <c r="F8" s="7"/>
    </row>
    <row r="9" spans="1:8" ht="12.75" customHeight="1" x14ac:dyDescent="0.2">
      <c r="A9" s="265" t="s">
        <v>51</v>
      </c>
      <c r="B9" s="265" t="s">
        <v>6</v>
      </c>
      <c r="C9" s="299" t="s">
        <v>104</v>
      </c>
      <c r="D9" s="265" t="s">
        <v>36</v>
      </c>
      <c r="E9" s="265" t="s">
        <v>37</v>
      </c>
    </row>
    <row r="10" spans="1:8" ht="13.5" thickBot="1" x14ac:dyDescent="0.25">
      <c r="A10" s="267" t="s">
        <v>52</v>
      </c>
      <c r="B10" s="267" t="s">
        <v>8</v>
      </c>
      <c r="C10" s="300"/>
      <c r="D10" s="267" t="s">
        <v>7</v>
      </c>
      <c r="E10" s="267" t="s">
        <v>7</v>
      </c>
    </row>
    <row r="11" spans="1:8" x14ac:dyDescent="0.2">
      <c r="A11" s="17">
        <f>'2- impo investigadas'!A11</f>
        <v>42370</v>
      </c>
      <c r="B11" s="18"/>
      <c r="C11" s="19"/>
      <c r="D11" s="20"/>
      <c r="E11" s="19"/>
    </row>
    <row r="12" spans="1:8" x14ac:dyDescent="0.2">
      <c r="A12" s="21">
        <f>'2- impo investigadas'!A12</f>
        <v>42401</v>
      </c>
      <c r="B12" s="22"/>
      <c r="C12" s="23"/>
      <c r="D12" s="24"/>
      <c r="E12" s="23"/>
    </row>
    <row r="13" spans="1:8" x14ac:dyDescent="0.2">
      <c r="A13" s="21">
        <f>'2- impo investigadas'!A13</f>
        <v>42430</v>
      </c>
      <c r="B13" s="22"/>
      <c r="C13" s="23"/>
      <c r="D13" s="24"/>
      <c r="E13" s="23"/>
    </row>
    <row r="14" spans="1:8" x14ac:dyDescent="0.2">
      <c r="A14" s="21">
        <f>'2- impo investigadas'!A14</f>
        <v>42461</v>
      </c>
      <c r="B14" s="22"/>
      <c r="C14" s="23"/>
      <c r="D14" s="24"/>
      <c r="E14" s="23"/>
    </row>
    <row r="15" spans="1:8" x14ac:dyDescent="0.2">
      <c r="A15" s="21">
        <f>'2- impo investigadas'!A15</f>
        <v>42491</v>
      </c>
      <c r="B15" s="23"/>
      <c r="C15" s="23"/>
      <c r="D15" s="24"/>
      <c r="E15" s="23"/>
    </row>
    <row r="16" spans="1:8" x14ac:dyDescent="0.2">
      <c r="A16" s="21">
        <f>'2- impo investigadas'!A16</f>
        <v>42522</v>
      </c>
      <c r="B16" s="22"/>
      <c r="C16" s="23"/>
      <c r="D16" s="24"/>
      <c r="E16" s="23"/>
    </row>
    <row r="17" spans="1:5" x14ac:dyDescent="0.2">
      <c r="A17" s="21">
        <f>'2- impo investigadas'!A17</f>
        <v>42552</v>
      </c>
      <c r="B17" s="23"/>
      <c r="C17" s="23"/>
      <c r="D17" s="24"/>
      <c r="E17" s="23"/>
    </row>
    <row r="18" spans="1:5" x14ac:dyDescent="0.2">
      <c r="A18" s="21">
        <f>'2- impo investigadas'!A18</f>
        <v>42583</v>
      </c>
      <c r="B18" s="23"/>
      <c r="C18" s="23"/>
      <c r="D18" s="24"/>
      <c r="E18" s="23"/>
    </row>
    <row r="19" spans="1:5" x14ac:dyDescent="0.2">
      <c r="A19" s="21">
        <f>'2- impo investigadas'!A19</f>
        <v>42614</v>
      </c>
      <c r="B19" s="23"/>
      <c r="C19" s="23"/>
      <c r="D19" s="24"/>
      <c r="E19" s="23"/>
    </row>
    <row r="20" spans="1:5" x14ac:dyDescent="0.2">
      <c r="A20" s="21">
        <f>'2- impo investigadas'!A20</f>
        <v>42644</v>
      </c>
      <c r="B20" s="23"/>
      <c r="C20" s="23"/>
      <c r="D20" s="24"/>
      <c r="E20" s="23"/>
    </row>
    <row r="21" spans="1:5" x14ac:dyDescent="0.2">
      <c r="A21" s="21">
        <f>'2- impo investigadas'!A21</f>
        <v>42675</v>
      </c>
      <c r="B21" s="23"/>
      <c r="C21" s="23"/>
      <c r="D21" s="24"/>
      <c r="E21" s="23"/>
    </row>
    <row r="22" spans="1:5" ht="13.5" thickBot="1" x14ac:dyDescent="0.25">
      <c r="A22" s="25">
        <f>'2- impo investigadas'!A22</f>
        <v>42705</v>
      </c>
      <c r="B22" s="26"/>
      <c r="C22" s="26"/>
      <c r="D22" s="27"/>
      <c r="E22" s="26"/>
    </row>
    <row r="23" spans="1:5" x14ac:dyDescent="0.2">
      <c r="A23" s="17">
        <f>'2- impo investigadas'!A23</f>
        <v>42736</v>
      </c>
      <c r="B23" s="19"/>
      <c r="C23" s="19"/>
      <c r="D23" s="24"/>
      <c r="E23" s="19"/>
    </row>
    <row r="24" spans="1:5" x14ac:dyDescent="0.2">
      <c r="A24" s="21">
        <f>'2- impo investigadas'!A24</f>
        <v>42767</v>
      </c>
      <c r="B24" s="23"/>
      <c r="C24" s="23"/>
      <c r="D24" s="28"/>
      <c r="E24" s="23"/>
    </row>
    <row r="25" spans="1:5" x14ac:dyDescent="0.2">
      <c r="A25" s="21">
        <f>'2- impo investigadas'!A25</f>
        <v>42795</v>
      </c>
      <c r="B25" s="23"/>
      <c r="C25" s="23"/>
      <c r="D25" s="24"/>
      <c r="E25" s="23"/>
    </row>
    <row r="26" spans="1:5" x14ac:dyDescent="0.2">
      <c r="A26" s="21">
        <f>'2- impo investigadas'!A26</f>
        <v>42826</v>
      </c>
      <c r="B26" s="23"/>
      <c r="C26" s="23"/>
      <c r="D26" s="24"/>
      <c r="E26" s="23"/>
    </row>
    <row r="27" spans="1:5" x14ac:dyDescent="0.2">
      <c r="A27" s="21">
        <f>'2- impo investigadas'!A27</f>
        <v>42856</v>
      </c>
      <c r="B27" s="23"/>
      <c r="C27" s="23"/>
      <c r="D27" s="24"/>
      <c r="E27" s="23"/>
    </row>
    <row r="28" spans="1:5" x14ac:dyDescent="0.2">
      <c r="A28" s="21">
        <f>'2- impo investigadas'!A28</f>
        <v>42887</v>
      </c>
      <c r="B28" s="23"/>
      <c r="C28" s="23"/>
      <c r="D28" s="24"/>
      <c r="E28" s="23"/>
    </row>
    <row r="29" spans="1:5" x14ac:dyDescent="0.2">
      <c r="A29" s="21">
        <f>'2- impo investigadas'!A29</f>
        <v>42917</v>
      </c>
      <c r="B29" s="23"/>
      <c r="C29" s="23"/>
      <c r="D29" s="24"/>
      <c r="E29" s="23"/>
    </row>
    <row r="30" spans="1:5" x14ac:dyDescent="0.2">
      <c r="A30" s="21">
        <f>'2- impo investigadas'!A30</f>
        <v>42948</v>
      </c>
      <c r="B30" s="23"/>
      <c r="C30" s="23"/>
      <c r="D30" s="24"/>
      <c r="E30" s="23"/>
    </row>
    <row r="31" spans="1:5" x14ac:dyDescent="0.2">
      <c r="A31" s="21">
        <f>'2- impo investigadas'!A31</f>
        <v>42979</v>
      </c>
      <c r="B31" s="23"/>
      <c r="C31" s="23"/>
      <c r="D31" s="24"/>
      <c r="E31" s="23"/>
    </row>
    <row r="32" spans="1:5" x14ac:dyDescent="0.2">
      <c r="A32" s="21">
        <f>'2- impo investigadas'!A32</f>
        <v>43009</v>
      </c>
      <c r="B32" s="23"/>
      <c r="C32" s="23"/>
      <c r="D32" s="24"/>
      <c r="E32" s="23"/>
    </row>
    <row r="33" spans="1:5" x14ac:dyDescent="0.2">
      <c r="A33" s="21">
        <f>'2- impo investigadas'!A33</f>
        <v>43040</v>
      </c>
      <c r="B33" s="23"/>
      <c r="C33" s="23"/>
      <c r="D33" s="24"/>
      <c r="E33" s="23"/>
    </row>
    <row r="34" spans="1:5" ht="13.5" thickBot="1" x14ac:dyDescent="0.25">
      <c r="A34" s="195">
        <f>'2- impo investigadas'!A34</f>
        <v>43070</v>
      </c>
      <c r="B34" s="85"/>
      <c r="C34" s="85"/>
      <c r="D34" s="29"/>
      <c r="E34" s="85"/>
    </row>
    <row r="35" spans="1:5" x14ac:dyDescent="0.2">
      <c r="A35" s="17">
        <f>'2- impo investigadas'!A35</f>
        <v>43101</v>
      </c>
      <c r="B35" s="19"/>
      <c r="C35" s="19"/>
      <c r="D35" s="18"/>
      <c r="E35" s="19"/>
    </row>
    <row r="36" spans="1:5" x14ac:dyDescent="0.2">
      <c r="A36" s="21">
        <f>'2- impo investigadas'!A36</f>
        <v>43132</v>
      </c>
      <c r="B36" s="23"/>
      <c r="C36" s="23"/>
      <c r="D36" s="22"/>
      <c r="E36" s="23"/>
    </row>
    <row r="37" spans="1:5" x14ac:dyDescent="0.2">
      <c r="A37" s="21">
        <f>'2- impo investigadas'!A37</f>
        <v>43160</v>
      </c>
      <c r="B37" s="23"/>
      <c r="C37" s="23"/>
      <c r="D37" s="22"/>
      <c r="E37" s="23"/>
    </row>
    <row r="38" spans="1:5" x14ac:dyDescent="0.2">
      <c r="A38" s="21">
        <f>'2- impo investigadas'!A38</f>
        <v>43191</v>
      </c>
      <c r="B38" s="23"/>
      <c r="C38" s="23"/>
      <c r="D38" s="22"/>
      <c r="E38" s="23"/>
    </row>
    <row r="39" spans="1:5" x14ac:dyDescent="0.2">
      <c r="A39" s="21">
        <f>'2- impo investigadas'!A39</f>
        <v>43221</v>
      </c>
      <c r="B39" s="23"/>
      <c r="C39" s="23"/>
      <c r="D39" s="22"/>
      <c r="E39" s="23"/>
    </row>
    <row r="40" spans="1:5" x14ac:dyDescent="0.2">
      <c r="A40" s="21">
        <f>'2- impo investigadas'!A40</f>
        <v>43252</v>
      </c>
      <c r="B40" s="23"/>
      <c r="C40" s="23"/>
      <c r="D40" s="22"/>
      <c r="E40" s="23"/>
    </row>
    <row r="41" spans="1:5" x14ac:dyDescent="0.2">
      <c r="A41" s="21">
        <f>'2- impo investigadas'!A41</f>
        <v>43282</v>
      </c>
      <c r="B41" s="23"/>
      <c r="C41" s="23"/>
      <c r="D41" s="22"/>
      <c r="E41" s="23"/>
    </row>
    <row r="42" spans="1:5" x14ac:dyDescent="0.2">
      <c r="A42" s="21">
        <f>'2- impo investigadas'!A42</f>
        <v>43313</v>
      </c>
      <c r="B42" s="23"/>
      <c r="C42" s="23"/>
      <c r="D42" s="22"/>
      <c r="E42" s="23"/>
    </row>
    <row r="43" spans="1:5" x14ac:dyDescent="0.2">
      <c r="A43" s="21">
        <f>'2- impo investigadas'!A43</f>
        <v>43344</v>
      </c>
      <c r="B43" s="23"/>
      <c r="C43" s="23"/>
      <c r="D43" s="22"/>
      <c r="E43" s="23"/>
    </row>
    <row r="44" spans="1:5" x14ac:dyDescent="0.2">
      <c r="A44" s="21">
        <f>'2- impo investigadas'!A44</f>
        <v>43374</v>
      </c>
      <c r="B44" s="23"/>
      <c r="C44" s="23"/>
      <c r="D44" s="22"/>
      <c r="E44" s="23"/>
    </row>
    <row r="45" spans="1:5" x14ac:dyDescent="0.2">
      <c r="A45" s="21">
        <f>'2- impo investigadas'!A45</f>
        <v>43405</v>
      </c>
      <c r="B45" s="23"/>
      <c r="C45" s="23"/>
      <c r="D45" s="22"/>
      <c r="E45" s="23"/>
    </row>
    <row r="46" spans="1:5" ht="13.5" thickBot="1" x14ac:dyDescent="0.25">
      <c r="A46" s="218">
        <f>'2- impo investigadas'!A46</f>
        <v>43435</v>
      </c>
      <c r="B46" s="220"/>
      <c r="C46" s="220"/>
      <c r="D46" s="221"/>
      <c r="E46" s="220"/>
    </row>
    <row r="47" spans="1:5" x14ac:dyDescent="0.2">
      <c r="A47" s="222">
        <f>'2- impo investigadas'!A47</f>
        <v>43466</v>
      </c>
      <c r="B47" s="234"/>
      <c r="C47" s="235"/>
      <c r="D47" s="235"/>
      <c r="E47" s="235"/>
    </row>
    <row r="48" spans="1:5" ht="13.5" thickBot="1" x14ac:dyDescent="0.25">
      <c r="A48" s="218">
        <f>'2- impo investigadas'!A48</f>
        <v>43497</v>
      </c>
      <c r="B48" s="219"/>
      <c r="C48" s="220"/>
      <c r="D48" s="220"/>
      <c r="E48" s="220"/>
    </row>
    <row r="49" spans="1:6" hidden="1" x14ac:dyDescent="0.2">
      <c r="A49" s="237">
        <f>'2- impo investigadas'!A49</f>
        <v>43525</v>
      </c>
      <c r="B49" s="238"/>
      <c r="C49" s="239"/>
      <c r="D49" s="239"/>
      <c r="E49" s="239"/>
    </row>
    <row r="50" spans="1:6" hidden="1" x14ac:dyDescent="0.2">
      <c r="A50" s="203">
        <f>'2- impo investigadas'!A50</f>
        <v>43556</v>
      </c>
      <c r="B50" s="204"/>
      <c r="C50" s="205"/>
      <c r="D50" s="205"/>
      <c r="E50" s="205"/>
    </row>
    <row r="51" spans="1:6" hidden="1" x14ac:dyDescent="0.2">
      <c r="A51" s="203">
        <f>'2- impo investigadas'!A51</f>
        <v>43586</v>
      </c>
      <c r="B51" s="204"/>
      <c r="C51" s="205"/>
      <c r="D51" s="205"/>
      <c r="E51" s="205"/>
    </row>
    <row r="52" spans="1:6" hidden="1" x14ac:dyDescent="0.2">
      <c r="A52" s="203">
        <f>'2- impo investigadas'!A52</f>
        <v>43617</v>
      </c>
      <c r="B52" s="204"/>
      <c r="C52" s="205"/>
      <c r="D52" s="205"/>
      <c r="E52" s="205"/>
    </row>
    <row r="53" spans="1:6" hidden="1" x14ac:dyDescent="0.2">
      <c r="A53" s="203">
        <f>'2- impo investigadas'!A53</f>
        <v>43647</v>
      </c>
      <c r="B53" s="204"/>
      <c r="C53" s="205"/>
      <c r="D53" s="205"/>
      <c r="E53" s="205"/>
    </row>
    <row r="54" spans="1:6" hidden="1" x14ac:dyDescent="0.2">
      <c r="A54" s="203">
        <f>'2- impo investigadas'!A54</f>
        <v>43678</v>
      </c>
      <c r="B54" s="204"/>
      <c r="C54" s="205"/>
      <c r="D54" s="205"/>
      <c r="E54" s="205"/>
    </row>
    <row r="55" spans="1:6" hidden="1" x14ac:dyDescent="0.2">
      <c r="A55" s="203">
        <f>'2- impo investigadas'!A55</f>
        <v>43709</v>
      </c>
      <c r="B55" s="204"/>
      <c r="C55" s="205"/>
      <c r="D55" s="205"/>
      <c r="E55" s="205"/>
    </row>
    <row r="56" spans="1:6" hidden="1" x14ac:dyDescent="0.2">
      <c r="A56" s="203">
        <f>'2- impo investigadas'!A56</f>
        <v>43739</v>
      </c>
      <c r="B56" s="204"/>
      <c r="C56" s="205"/>
      <c r="D56" s="205"/>
      <c r="E56" s="205"/>
    </row>
    <row r="57" spans="1:6" ht="13.5" hidden="1" thickBot="1" x14ac:dyDescent="0.25">
      <c r="A57" s="206">
        <f>'2- impo investigadas'!A57</f>
        <v>43770</v>
      </c>
      <c r="B57" s="207"/>
      <c r="C57" s="208"/>
      <c r="D57" s="208"/>
      <c r="E57" s="208"/>
    </row>
    <row r="58" spans="1:6" ht="13.5" hidden="1" thickBot="1" x14ac:dyDescent="0.25">
      <c r="A58" s="25"/>
      <c r="B58" s="26"/>
      <c r="C58" s="32"/>
      <c r="D58" s="33"/>
      <c r="E58" s="26"/>
    </row>
    <row r="59" spans="1:6" ht="13.5" thickBot="1" x14ac:dyDescent="0.25">
      <c r="A59" s="34"/>
      <c r="B59" s="35"/>
      <c r="C59" s="35"/>
      <c r="D59" s="36"/>
      <c r="E59" s="35"/>
      <c r="F59" s="36"/>
    </row>
    <row r="60" spans="1:6" x14ac:dyDescent="0.2">
      <c r="A60" s="37">
        <f>'2- impo investigadas'!A60</f>
        <v>2016</v>
      </c>
      <c r="B60" s="19"/>
      <c r="C60" s="19"/>
      <c r="D60" s="19"/>
      <c r="E60" s="19"/>
    </row>
    <row r="61" spans="1:6" x14ac:dyDescent="0.2">
      <c r="A61" s="38">
        <f>'2- impo investigadas'!A61</f>
        <v>2017</v>
      </c>
      <c r="B61" s="23"/>
      <c r="C61" s="23"/>
      <c r="D61" s="23"/>
      <c r="E61" s="23"/>
    </row>
    <row r="62" spans="1:6" ht="13.5" thickBot="1" x14ac:dyDescent="0.25">
      <c r="A62" s="39">
        <f>'2- impo investigadas'!A62</f>
        <v>2018</v>
      </c>
      <c r="B62" s="26"/>
      <c r="C62" s="26"/>
      <c r="D62" s="26"/>
      <c r="E62" s="26"/>
    </row>
    <row r="63" spans="1:6" ht="13.5" thickBot="1" x14ac:dyDescent="0.25">
      <c r="A63" s="34"/>
      <c r="B63" s="35"/>
      <c r="C63" s="35"/>
      <c r="D63" s="35"/>
      <c r="E63" s="35"/>
    </row>
    <row r="64" spans="1:6" x14ac:dyDescent="0.2">
      <c r="A64" s="209" t="str">
        <f>+'2- impo investigadas'!A64</f>
        <v>ene-feb 2018</v>
      </c>
      <c r="B64" s="211"/>
      <c r="C64" s="211"/>
      <c r="D64" s="211"/>
      <c r="E64" s="211"/>
    </row>
    <row r="65" spans="1:6" ht="13.5" thickBot="1" x14ac:dyDescent="0.25">
      <c r="A65" s="218" t="str">
        <f>+'2- impo investigadas'!A65</f>
        <v>ene-feb 2019</v>
      </c>
      <c r="B65" s="220"/>
      <c r="C65" s="220"/>
      <c r="D65" s="220"/>
      <c r="E65" s="220"/>
    </row>
    <row r="66" spans="1:6" x14ac:dyDescent="0.2">
      <c r="A66" s="40" t="s">
        <v>53</v>
      </c>
      <c r="B66" s="35"/>
      <c r="C66" s="35"/>
      <c r="D66" s="35"/>
      <c r="E66" s="35"/>
      <c r="F66" s="35"/>
    </row>
    <row r="67" spans="1:6" x14ac:dyDescent="0.2">
      <c r="A67" s="41" t="s">
        <v>121</v>
      </c>
      <c r="B67" s="35"/>
      <c r="C67" s="35"/>
      <c r="D67" s="35"/>
      <c r="E67" s="35"/>
      <c r="F67" s="35"/>
    </row>
    <row r="68" spans="1:6" x14ac:dyDescent="0.2">
      <c r="A68" s="41"/>
      <c r="B68" s="35"/>
      <c r="C68" s="35"/>
      <c r="D68" s="35"/>
      <c r="E68" s="35"/>
      <c r="F68" s="35"/>
    </row>
    <row r="69" spans="1:6" x14ac:dyDescent="0.2">
      <c r="B69" s="35"/>
      <c r="C69" s="35"/>
      <c r="D69" s="35"/>
      <c r="E69" s="35"/>
      <c r="F69" s="35"/>
    </row>
    <row r="70" spans="1:6" hidden="1" x14ac:dyDescent="0.2">
      <c r="A70" s="42" t="s">
        <v>54</v>
      </c>
      <c r="B70" s="43"/>
      <c r="C70" s="44"/>
    </row>
    <row r="71" spans="1:6" ht="13.5" hidden="1" thickBot="1" x14ac:dyDescent="0.25">
      <c r="A71" s="44"/>
      <c r="B71" s="44"/>
      <c r="C71" s="44"/>
    </row>
    <row r="72" spans="1:6" ht="13.5" hidden="1" thickBot="1" x14ac:dyDescent="0.25">
      <c r="A72" s="45" t="s">
        <v>52</v>
      </c>
      <c r="C72" s="46" t="s">
        <v>55</v>
      </c>
      <c r="D72" s="47" t="s">
        <v>56</v>
      </c>
    </row>
    <row r="73" spans="1:6" hidden="1" x14ac:dyDescent="0.2">
      <c r="A73" s="48">
        <f>A60</f>
        <v>2016</v>
      </c>
      <c r="C73" s="49">
        <f>+C60-SUM(C11:C22)</f>
        <v>0</v>
      </c>
      <c r="D73" s="50">
        <f>+D60-SUM(D11:D22)</f>
        <v>0</v>
      </c>
    </row>
    <row r="74" spans="1:6" hidden="1" x14ac:dyDescent="0.2">
      <c r="A74" s="51">
        <f>A61</f>
        <v>2017</v>
      </c>
      <c r="C74" s="52">
        <f>+C61-SUM(C23:C34)</f>
        <v>0</v>
      </c>
      <c r="D74" s="53">
        <f>+D61-SUM(D23:D34)</f>
        <v>0</v>
      </c>
    </row>
    <row r="75" spans="1:6" ht="13.5" hidden="1" thickBot="1" x14ac:dyDescent="0.25">
      <c r="A75" s="54">
        <f>A62</f>
        <v>2018</v>
      </c>
      <c r="C75" s="55">
        <f>+C62-SUM(C35:C46)</f>
        <v>0</v>
      </c>
      <c r="D75" s="56">
        <f>+D62-SUM(D35:D46)</f>
        <v>0</v>
      </c>
    </row>
    <row r="76" spans="1:6" hidden="1" x14ac:dyDescent="0.2">
      <c r="A76" s="48" t="str">
        <f>+A64</f>
        <v>ene-feb 2018</v>
      </c>
      <c r="C76" s="57">
        <f>+C64-(SUM(C35:INDEX(C35:C46,'parámetros e instrucciones'!$E$3)))</f>
        <v>0</v>
      </c>
      <c r="D76" s="57">
        <f>+D64-(SUM(D35:INDEX(D35:D46,'parámetros e instrucciones'!$E$3)))</f>
        <v>0</v>
      </c>
    </row>
    <row r="77" spans="1:6" ht="13.5" hidden="1" thickBot="1" x14ac:dyDescent="0.25">
      <c r="A77" s="54" t="str">
        <f>+A65</f>
        <v>ene-feb 2019</v>
      </c>
      <c r="C77" s="58">
        <f>+C65-(SUM(C47:INDEX(C47:C58,'parámetros e instrucciones'!$E$3)))</f>
        <v>0</v>
      </c>
      <c r="D77" s="58">
        <f>+D65-(SUM(D47:INDEX(D47:D58,'parámetros e instrucciones'!$E$3)))</f>
        <v>0</v>
      </c>
    </row>
  </sheetData>
  <mergeCells count="3">
    <mergeCell ref="A1:F1"/>
    <mergeCell ref="C9:C10"/>
    <mergeCell ref="A6:E6"/>
  </mergeCells>
  <phoneticPr fontId="0" type="noConversion"/>
  <printOptions horizontalCentered="1" verticalCentered="1"/>
  <pageMargins left="0.39370078740157483" right="0.39370078740157483" top="0.82677165354330717" bottom="0.98425196850393704" header="0.19685039370078741" footer="0.51181102362204722"/>
  <pageSetup paperSize="9" scale="93" orientation="portrait" horizontalDpi="300" verticalDpi="300" r:id="rId1"/>
  <headerFooter alignWithMargins="0">
    <oddHeader>&amp;R2019 - Año de la Exportación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178"/>
    <col min="9" max="9" width="11.85546875" style="178" customWidth="1"/>
    <col min="10" max="16384" width="11.42578125" style="2"/>
  </cols>
  <sheetData>
    <row r="1" spans="1:13" x14ac:dyDescent="0.2">
      <c r="A1" s="94" t="s">
        <v>102</v>
      </c>
      <c r="B1" s="95"/>
      <c r="C1" s="95"/>
      <c r="D1" s="95"/>
      <c r="E1" s="95"/>
      <c r="F1" s="95"/>
      <c r="G1" s="95"/>
      <c r="H1" s="154"/>
      <c r="I1" s="154"/>
    </row>
    <row r="2" spans="1:13" x14ac:dyDescent="0.2">
      <c r="A2" s="94" t="s">
        <v>9</v>
      </c>
      <c r="B2" s="95"/>
      <c r="C2" s="95"/>
      <c r="D2" s="95"/>
      <c r="E2" s="95"/>
      <c r="F2" s="95"/>
      <c r="G2" s="95"/>
      <c r="H2" s="154"/>
      <c r="I2" s="154"/>
    </row>
    <row r="3" spans="1:13" x14ac:dyDescent="0.2">
      <c r="A3" s="302" t="s">
        <v>106</v>
      </c>
      <c r="B3" s="302"/>
      <c r="C3" s="302"/>
      <c r="D3" s="302"/>
      <c r="E3" s="302"/>
      <c r="F3" s="302"/>
      <c r="G3" s="302"/>
      <c r="H3" s="302"/>
      <c r="I3" s="302"/>
      <c r="J3" s="181"/>
      <c r="K3" s="181"/>
      <c r="L3" s="181"/>
      <c r="M3" s="153"/>
    </row>
    <row r="4" spans="1:13" s="156" customFormat="1" x14ac:dyDescent="0.2">
      <c r="A4" s="182" t="s">
        <v>108</v>
      </c>
      <c r="B4" s="155"/>
      <c r="C4" s="155"/>
      <c r="D4" s="155"/>
      <c r="E4" s="155"/>
      <c r="F4" s="155"/>
      <c r="G4" s="155"/>
      <c r="H4" s="155"/>
      <c r="I4" s="155"/>
    </row>
    <row r="5" spans="1:13" x14ac:dyDescent="0.2">
      <c r="A5" s="94" t="s">
        <v>101</v>
      </c>
      <c r="B5" s="95"/>
      <c r="C5" s="95"/>
      <c r="D5" s="95"/>
      <c r="E5" s="95"/>
      <c r="F5" s="95"/>
      <c r="G5" s="95"/>
      <c r="H5" s="154"/>
      <c r="I5" s="154"/>
    </row>
    <row r="6" spans="1:13" x14ac:dyDescent="0.2">
      <c r="A6" s="94"/>
      <c r="B6" s="95"/>
      <c r="C6" s="95"/>
      <c r="D6" s="95"/>
      <c r="E6" s="95"/>
      <c r="F6" s="95"/>
      <c r="G6" s="95"/>
      <c r="H6" s="154"/>
      <c r="I6" s="154"/>
    </row>
    <row r="7" spans="1:13" ht="13.5" thickBot="1" x14ac:dyDescent="0.25">
      <c r="A7" s="94"/>
      <c r="B7" s="95"/>
      <c r="C7" s="95"/>
      <c r="D7" s="95"/>
      <c r="E7" s="95"/>
      <c r="F7" s="95"/>
      <c r="G7" s="95"/>
      <c r="H7" s="154"/>
      <c r="I7" s="154"/>
    </row>
    <row r="8" spans="1:13" ht="13.5" thickBot="1" x14ac:dyDescent="0.25">
      <c r="A8" s="96" t="s">
        <v>10</v>
      </c>
      <c r="B8" s="97" t="s">
        <v>93</v>
      </c>
      <c r="C8" s="268"/>
      <c r="D8" s="97" t="s">
        <v>94</v>
      </c>
      <c r="E8" s="268"/>
      <c r="F8" s="97" t="s">
        <v>105</v>
      </c>
      <c r="G8" s="268"/>
      <c r="H8" s="269" t="s">
        <v>118</v>
      </c>
      <c r="I8" s="270"/>
    </row>
    <row r="9" spans="1:13" s="3" customFormat="1" ht="13.5" thickBot="1" x14ac:dyDescent="0.25">
      <c r="A9" s="99"/>
      <c r="B9" s="100" t="s">
        <v>42</v>
      </c>
      <c r="C9" s="101" t="s">
        <v>11</v>
      </c>
      <c r="D9" s="102" t="s">
        <v>42</v>
      </c>
      <c r="E9" s="101" t="s">
        <v>11</v>
      </c>
      <c r="F9" s="102" t="s">
        <v>42</v>
      </c>
      <c r="G9" s="101" t="s">
        <v>11</v>
      </c>
      <c r="H9" s="159" t="s">
        <v>42</v>
      </c>
      <c r="I9" s="160" t="s">
        <v>11</v>
      </c>
    </row>
    <row r="10" spans="1:13" s="3" customFormat="1" x14ac:dyDescent="0.2">
      <c r="A10" s="103" t="s">
        <v>43</v>
      </c>
      <c r="B10" s="104"/>
      <c r="C10" s="105"/>
      <c r="D10" s="106"/>
      <c r="E10" s="105"/>
      <c r="F10" s="106"/>
      <c r="G10" s="105"/>
      <c r="H10" s="106"/>
      <c r="I10" s="105"/>
    </row>
    <row r="11" spans="1:13" x14ac:dyDescent="0.2">
      <c r="A11" s="107" t="s">
        <v>12</v>
      </c>
      <c r="B11" s="108"/>
      <c r="C11" s="108"/>
      <c r="D11" s="108"/>
      <c r="E11" s="108"/>
      <c r="F11" s="108"/>
      <c r="G11" s="108"/>
      <c r="H11" s="161"/>
      <c r="I11" s="162"/>
    </row>
    <row r="12" spans="1:13" x14ac:dyDescent="0.2">
      <c r="A12" s="109" t="s">
        <v>13</v>
      </c>
      <c r="B12" s="108"/>
      <c r="C12" s="108"/>
      <c r="D12" s="108"/>
      <c r="E12" s="108"/>
      <c r="F12" s="108"/>
      <c r="G12" s="108"/>
      <c r="H12" s="161"/>
      <c r="I12" s="162"/>
    </row>
    <row r="13" spans="1:13" x14ac:dyDescent="0.2">
      <c r="A13" s="109" t="s">
        <v>14</v>
      </c>
      <c r="B13" s="108"/>
      <c r="C13" s="108"/>
      <c r="D13" s="108"/>
      <c r="E13" s="108"/>
      <c r="F13" s="108"/>
      <c r="G13" s="108"/>
      <c r="H13" s="161"/>
      <c r="I13" s="162"/>
    </row>
    <row r="14" spans="1:13" x14ac:dyDescent="0.2">
      <c r="A14" s="107" t="s">
        <v>15</v>
      </c>
      <c r="B14" s="108"/>
      <c r="C14" s="108"/>
      <c r="D14" s="108"/>
      <c r="E14" s="108"/>
      <c r="F14" s="108"/>
      <c r="G14" s="108"/>
      <c r="H14" s="161"/>
      <c r="I14" s="162"/>
    </row>
    <row r="15" spans="1:13" x14ac:dyDescent="0.2">
      <c r="A15" s="109" t="s">
        <v>16</v>
      </c>
      <c r="B15" s="108"/>
      <c r="C15" s="108"/>
      <c r="D15" s="108"/>
      <c r="E15" s="108"/>
      <c r="F15" s="108"/>
      <c r="G15" s="108"/>
      <c r="H15" s="161"/>
      <c r="I15" s="162"/>
    </row>
    <row r="16" spans="1:13" x14ac:dyDescent="0.2">
      <c r="A16" s="109" t="s">
        <v>17</v>
      </c>
      <c r="B16" s="108"/>
      <c r="C16" s="108"/>
      <c r="D16" s="108"/>
      <c r="E16" s="108"/>
      <c r="F16" s="108"/>
      <c r="G16" s="108"/>
      <c r="H16" s="161"/>
      <c r="I16" s="162"/>
    </row>
    <row r="17" spans="1:9" x14ac:dyDescent="0.2">
      <c r="A17" s="109" t="s">
        <v>18</v>
      </c>
      <c r="B17" s="108"/>
      <c r="C17" s="108"/>
      <c r="D17" s="108"/>
      <c r="E17" s="108"/>
      <c r="F17" s="108"/>
      <c r="G17" s="108"/>
      <c r="H17" s="161"/>
      <c r="I17" s="162"/>
    </row>
    <row r="18" spans="1:9" x14ac:dyDescent="0.2">
      <c r="A18" s="109" t="s">
        <v>19</v>
      </c>
      <c r="B18" s="108"/>
      <c r="C18" s="108"/>
      <c r="D18" s="108"/>
      <c r="E18" s="108"/>
      <c r="F18" s="108"/>
      <c r="G18" s="108"/>
      <c r="H18" s="161"/>
      <c r="I18" s="162"/>
    </row>
    <row r="19" spans="1:9" x14ac:dyDescent="0.2">
      <c r="A19" s="109" t="s">
        <v>20</v>
      </c>
      <c r="B19" s="108"/>
      <c r="C19" s="108"/>
      <c r="D19" s="108"/>
      <c r="E19" s="108"/>
      <c r="F19" s="108"/>
      <c r="G19" s="108"/>
      <c r="H19" s="161"/>
      <c r="I19" s="162"/>
    </row>
    <row r="20" spans="1:9" x14ac:dyDescent="0.2">
      <c r="A20" s="109" t="s">
        <v>21</v>
      </c>
      <c r="B20" s="108"/>
      <c r="C20" s="108"/>
      <c r="D20" s="108"/>
      <c r="E20" s="108"/>
      <c r="F20" s="108"/>
      <c r="G20" s="108"/>
      <c r="H20" s="161"/>
      <c r="I20" s="162"/>
    </row>
    <row r="21" spans="1:9" x14ac:dyDescent="0.2">
      <c r="A21" s="107" t="s">
        <v>35</v>
      </c>
      <c r="B21" s="108"/>
      <c r="C21" s="108"/>
      <c r="D21" s="108"/>
      <c r="E21" s="108"/>
      <c r="F21" s="108"/>
      <c r="G21" s="108"/>
      <c r="H21" s="161"/>
      <c r="I21" s="162"/>
    </row>
    <row r="22" spans="1:9" x14ac:dyDescent="0.2">
      <c r="A22" s="109" t="s">
        <v>22</v>
      </c>
      <c r="B22" s="108"/>
      <c r="C22" s="108"/>
      <c r="D22" s="108"/>
      <c r="E22" s="108"/>
      <c r="F22" s="108"/>
      <c r="G22" s="108"/>
      <c r="H22" s="161"/>
      <c r="I22" s="162"/>
    </row>
    <row r="23" spans="1:9" x14ac:dyDescent="0.2">
      <c r="A23" s="109" t="s">
        <v>23</v>
      </c>
      <c r="B23" s="108"/>
      <c r="C23" s="108"/>
      <c r="D23" s="108"/>
      <c r="E23" s="108"/>
      <c r="F23" s="108"/>
      <c r="G23" s="108"/>
      <c r="H23" s="161"/>
      <c r="I23" s="162"/>
    </row>
    <row r="24" spans="1:9" x14ac:dyDescent="0.2">
      <c r="A24" s="109" t="s">
        <v>24</v>
      </c>
      <c r="B24" s="108"/>
      <c r="C24" s="108"/>
      <c r="D24" s="108"/>
      <c r="E24" s="108"/>
      <c r="F24" s="108"/>
      <c r="G24" s="108"/>
      <c r="H24" s="161"/>
      <c r="I24" s="162"/>
    </row>
    <row r="25" spans="1:9" x14ac:dyDescent="0.2">
      <c r="A25" s="107" t="s">
        <v>84</v>
      </c>
      <c r="B25" s="108"/>
      <c r="C25" s="108"/>
      <c r="D25" s="108"/>
      <c r="E25" s="108"/>
      <c r="F25" s="108"/>
      <c r="G25" s="108"/>
      <c r="H25" s="161"/>
      <c r="I25" s="162"/>
    </row>
    <row r="26" spans="1:9" x14ac:dyDescent="0.2">
      <c r="A26" s="110" t="s">
        <v>25</v>
      </c>
      <c r="B26" s="111"/>
      <c r="C26" s="111"/>
      <c r="D26" s="111"/>
      <c r="E26" s="111"/>
      <c r="F26" s="111"/>
      <c r="G26" s="111"/>
      <c r="H26" s="163"/>
      <c r="I26" s="164"/>
    </row>
    <row r="27" spans="1:9" x14ac:dyDescent="0.2">
      <c r="A27" s="112" t="s">
        <v>26</v>
      </c>
      <c r="B27" s="113"/>
      <c r="C27" s="113"/>
      <c r="D27" s="113"/>
      <c r="E27" s="113"/>
      <c r="F27" s="113"/>
      <c r="G27" s="113"/>
      <c r="H27" s="165"/>
      <c r="I27" s="166"/>
    </row>
    <row r="28" spans="1:9" x14ac:dyDescent="0.2">
      <c r="A28" s="114" t="s">
        <v>27</v>
      </c>
      <c r="B28" s="115"/>
      <c r="C28" s="115"/>
      <c r="D28" s="115"/>
      <c r="E28" s="115"/>
      <c r="F28" s="115"/>
      <c r="G28" s="115"/>
      <c r="H28" s="167"/>
      <c r="I28" s="168"/>
    </row>
    <row r="29" spans="1:9" x14ac:dyDescent="0.2">
      <c r="A29" s="110" t="s">
        <v>28</v>
      </c>
      <c r="B29" s="111"/>
      <c r="C29" s="111"/>
      <c r="D29" s="111"/>
      <c r="E29" s="111"/>
      <c r="F29" s="111"/>
      <c r="G29" s="111"/>
      <c r="H29" s="163"/>
      <c r="I29" s="164"/>
    </row>
    <row r="30" spans="1:9" x14ac:dyDescent="0.2">
      <c r="A30" s="112" t="s">
        <v>26</v>
      </c>
      <c r="B30" s="113"/>
      <c r="C30" s="113"/>
      <c r="D30" s="113"/>
      <c r="E30" s="113"/>
      <c r="F30" s="113"/>
      <c r="G30" s="113"/>
      <c r="H30" s="165"/>
      <c r="I30" s="166"/>
    </row>
    <row r="31" spans="1:9" x14ac:dyDescent="0.2">
      <c r="A31" s="114" t="s">
        <v>27</v>
      </c>
      <c r="B31" s="115"/>
      <c r="C31" s="115"/>
      <c r="D31" s="115"/>
      <c r="E31" s="115"/>
      <c r="F31" s="115"/>
      <c r="G31" s="115"/>
      <c r="H31" s="167"/>
      <c r="I31" s="168"/>
    </row>
    <row r="32" spans="1:9" x14ac:dyDescent="0.2">
      <c r="A32" s="110" t="s">
        <v>41</v>
      </c>
      <c r="B32" s="111"/>
      <c r="C32" s="111"/>
      <c r="D32" s="111"/>
      <c r="E32" s="111"/>
      <c r="F32" s="111"/>
      <c r="G32" s="111"/>
      <c r="H32" s="163"/>
      <c r="I32" s="164"/>
    </row>
    <row r="33" spans="1:9" x14ac:dyDescent="0.2">
      <c r="A33" s="112" t="s">
        <v>26</v>
      </c>
      <c r="B33" s="113"/>
      <c r="C33" s="113"/>
      <c r="D33" s="113"/>
      <c r="E33" s="113"/>
      <c r="F33" s="113"/>
      <c r="G33" s="113"/>
      <c r="H33" s="165"/>
      <c r="I33" s="166"/>
    </row>
    <row r="34" spans="1:9" x14ac:dyDescent="0.2">
      <c r="A34" s="114" t="s">
        <v>27</v>
      </c>
      <c r="B34" s="115"/>
      <c r="C34" s="115"/>
      <c r="D34" s="115"/>
      <c r="E34" s="115"/>
      <c r="F34" s="115"/>
      <c r="G34" s="115"/>
      <c r="H34" s="167"/>
      <c r="I34" s="168"/>
    </row>
    <row r="35" spans="1:9" x14ac:dyDescent="0.2">
      <c r="A35" s="110" t="s">
        <v>29</v>
      </c>
      <c r="B35" s="111"/>
      <c r="C35" s="111"/>
      <c r="D35" s="111"/>
      <c r="E35" s="111"/>
      <c r="F35" s="111"/>
      <c r="G35" s="111"/>
      <c r="H35" s="163"/>
      <c r="I35" s="164"/>
    </row>
    <row r="36" spans="1:9" x14ac:dyDescent="0.2">
      <c r="A36" s="112" t="s">
        <v>26</v>
      </c>
      <c r="B36" s="113"/>
      <c r="C36" s="113"/>
      <c r="D36" s="113"/>
      <c r="E36" s="113"/>
      <c r="F36" s="113"/>
      <c r="G36" s="113"/>
      <c r="H36" s="165"/>
      <c r="I36" s="166"/>
    </row>
    <row r="37" spans="1:9" x14ac:dyDescent="0.2">
      <c r="A37" s="114" t="s">
        <v>27</v>
      </c>
      <c r="B37" s="115"/>
      <c r="C37" s="115"/>
      <c r="D37" s="115"/>
      <c r="E37" s="115"/>
      <c r="F37" s="115"/>
      <c r="G37" s="115"/>
      <c r="H37" s="167"/>
      <c r="I37" s="168"/>
    </row>
    <row r="38" spans="1:9" x14ac:dyDescent="0.2">
      <c r="A38" s="107" t="s">
        <v>30</v>
      </c>
      <c r="B38" s="108"/>
      <c r="C38" s="116">
        <v>1</v>
      </c>
      <c r="D38" s="108"/>
      <c r="E38" s="116">
        <v>1</v>
      </c>
      <c r="F38" s="108"/>
      <c r="G38" s="116">
        <v>1</v>
      </c>
      <c r="H38" s="161"/>
      <c r="I38" s="169">
        <v>1</v>
      </c>
    </row>
    <row r="39" spans="1:9" x14ac:dyDescent="0.2">
      <c r="A39" s="107" t="s">
        <v>31</v>
      </c>
      <c r="B39" s="108"/>
      <c r="C39" s="108"/>
      <c r="D39" s="108"/>
      <c r="E39" s="108"/>
      <c r="F39" s="108"/>
      <c r="G39" s="108"/>
      <c r="H39" s="161"/>
      <c r="I39" s="162"/>
    </row>
    <row r="40" spans="1:9" ht="13.5" thickBot="1" x14ac:dyDescent="0.25">
      <c r="A40" s="110" t="s">
        <v>81</v>
      </c>
      <c r="B40" s="111"/>
      <c r="C40" s="111"/>
      <c r="D40" s="111"/>
      <c r="E40" s="111"/>
      <c r="F40" s="111"/>
      <c r="G40" s="111"/>
      <c r="H40" s="163"/>
      <c r="I40" s="164"/>
    </row>
    <row r="41" spans="1:9" x14ac:dyDescent="0.2">
      <c r="A41" s="183" t="s">
        <v>38</v>
      </c>
      <c r="B41" s="117"/>
      <c r="C41" s="117"/>
      <c r="D41" s="117"/>
      <c r="E41" s="117"/>
      <c r="F41" s="117"/>
      <c r="G41" s="117"/>
      <c r="H41" s="170"/>
      <c r="I41" s="171"/>
    </row>
    <row r="42" spans="1:9" x14ac:dyDescent="0.2">
      <c r="A42" s="184" t="s">
        <v>39</v>
      </c>
      <c r="B42" s="118"/>
      <c r="C42" s="118"/>
      <c r="D42" s="118"/>
      <c r="E42" s="118"/>
      <c r="F42" s="118"/>
      <c r="G42" s="118"/>
      <c r="H42" s="172"/>
      <c r="I42" s="173"/>
    </row>
    <row r="43" spans="1:9" ht="13.5" thickBot="1" x14ac:dyDescent="0.25">
      <c r="A43" s="185" t="s">
        <v>40</v>
      </c>
      <c r="B43" s="119"/>
      <c r="C43" s="119"/>
      <c r="D43" s="119"/>
      <c r="E43" s="119"/>
      <c r="F43" s="119"/>
      <c r="G43" s="119"/>
      <c r="H43" s="174"/>
      <c r="I43" s="175"/>
    </row>
    <row r="44" spans="1:9" ht="25.5" customHeight="1" x14ac:dyDescent="0.2">
      <c r="A44" s="201"/>
      <c r="B44" s="199"/>
      <c r="C44" s="199"/>
      <c r="D44" s="199"/>
      <c r="E44" s="199"/>
      <c r="F44" s="199"/>
      <c r="G44" s="199"/>
      <c r="H44" s="200"/>
      <c r="I44" s="200"/>
    </row>
    <row r="45" spans="1:9" x14ac:dyDescent="0.2">
      <c r="A45" s="121"/>
      <c r="B45" s="121"/>
      <c r="C45" s="121"/>
      <c r="D45" s="121"/>
      <c r="E45" s="121"/>
      <c r="F45" s="121"/>
      <c r="G45" s="121"/>
      <c r="H45" s="176"/>
      <c r="I45" s="176"/>
    </row>
    <row r="46" spans="1:9" x14ac:dyDescent="0.2">
      <c r="A46" s="121"/>
      <c r="B46" s="121"/>
      <c r="C46" s="121"/>
      <c r="D46" s="121"/>
      <c r="E46" s="121"/>
      <c r="F46" s="121"/>
      <c r="G46" s="121"/>
      <c r="H46" s="176"/>
      <c r="I46" s="176"/>
    </row>
    <row r="47" spans="1:9" x14ac:dyDescent="0.2">
      <c r="A47" s="121"/>
      <c r="B47" s="121"/>
      <c r="C47" s="121"/>
      <c r="D47" s="121"/>
      <c r="E47" s="121"/>
      <c r="F47" s="121"/>
      <c r="G47" s="121"/>
      <c r="H47" s="176"/>
      <c r="I47" s="176"/>
    </row>
    <row r="48" spans="1:9" x14ac:dyDescent="0.2">
      <c r="A48" s="121"/>
      <c r="B48" s="121"/>
      <c r="C48" s="121"/>
      <c r="D48" s="121"/>
      <c r="E48" s="121"/>
      <c r="F48" s="121"/>
      <c r="G48" s="121"/>
      <c r="H48" s="176"/>
      <c r="I48" s="176"/>
    </row>
    <row r="49" spans="1:9" x14ac:dyDescent="0.2">
      <c r="A49" s="121"/>
      <c r="B49" s="121"/>
      <c r="C49" s="121"/>
      <c r="D49" s="121"/>
      <c r="E49" s="121"/>
      <c r="F49" s="121"/>
      <c r="G49" s="121"/>
      <c r="H49" s="176"/>
      <c r="I49" s="176"/>
    </row>
    <row r="50" spans="1:9" ht="13.5" hidden="1" thickBot="1" x14ac:dyDescent="0.25">
      <c r="A50" s="42" t="s">
        <v>69</v>
      </c>
      <c r="B50" s="90"/>
      <c r="C50" s="90"/>
      <c r="D50" s="90"/>
      <c r="E50" s="90"/>
      <c r="F50" s="90"/>
      <c r="G50" s="90"/>
      <c r="H50" s="177"/>
    </row>
    <row r="51" spans="1:9" ht="13.5" hidden="1" thickBot="1" x14ac:dyDescent="0.25">
      <c r="A51" s="45" t="s">
        <v>52</v>
      </c>
      <c r="B51" s="45" t="str">
        <f>+B8</f>
        <v>promedio 2016</v>
      </c>
      <c r="C51" s="90"/>
      <c r="D51" s="45" t="str">
        <f>+D8</f>
        <v>promedio 2017</v>
      </c>
      <c r="E51" s="90"/>
      <c r="F51" s="45" t="str">
        <f>+F8</f>
        <v>promedio 2018</v>
      </c>
      <c r="G51" s="90"/>
      <c r="H51" s="179" t="str">
        <f>+H8</f>
        <v>promedio ene-feb 2019</v>
      </c>
    </row>
    <row r="52" spans="1:9" ht="13.5" hidden="1" thickBot="1" x14ac:dyDescent="0.25">
      <c r="A52" s="91" t="s">
        <v>70</v>
      </c>
      <c r="B52" s="92">
        <f>+B38-SUM(B11,B11:B13,B15:B20,B22:B25,B27:B28,B30:B31,B33:B34,B36:B37)</f>
        <v>0</v>
      </c>
      <c r="C52" s="93"/>
      <c r="D52" s="92">
        <f>+D38-SUM(D11,D11:D13,D15:D20,D22:D25,D27:D28,D30:D31,D33:D34,D36:D37)</f>
        <v>0</v>
      </c>
      <c r="E52" s="93"/>
      <c r="F52" s="92">
        <f>+F38-SUM(F11,F11:F13,F15:F20,F22:F25,F27:F28,F30:F31,F33:F34,F36:F37)</f>
        <v>0</v>
      </c>
      <c r="G52" s="93"/>
      <c r="H52" s="180">
        <f>+H38-SUM(H11,H11:H13,H15:H20,H22:H25,H27:H28,H30:H31,H33:H34,H36:H37)</f>
        <v>0</v>
      </c>
    </row>
  </sheetData>
  <mergeCells count="1">
    <mergeCell ref="A3:I3"/>
  </mergeCells>
  <phoneticPr fontId="0" type="noConversion"/>
  <printOptions horizontalCentered="1" verticalCentered="1"/>
  <pageMargins left="0.39370078740157483" right="0.39370078740157483" top="0.82677165354330717" bottom="0.98425196850393704" header="0.19685039370078741" footer="0.51181102362204722"/>
  <pageSetup paperSize="9" scale="83" orientation="landscape" r:id="rId1"/>
  <headerFooter alignWithMargins="0">
    <oddHeader>&amp;R2019 - Año de la Exportación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zoomScale="75" workbookViewId="0">
      <selection activeCell="L9" sqref="L9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178"/>
    <col min="9" max="9" width="10.5703125" style="178" customWidth="1"/>
    <col min="10" max="10" width="11.42578125" style="178"/>
    <col min="11" max="16384" width="11.42578125" style="2"/>
  </cols>
  <sheetData>
    <row r="1" spans="1:12" x14ac:dyDescent="0.2">
      <c r="A1" s="94" t="s">
        <v>90</v>
      </c>
      <c r="B1" s="95"/>
      <c r="C1" s="95"/>
      <c r="D1" s="95"/>
      <c r="E1" s="95"/>
      <c r="F1" s="95"/>
      <c r="G1" s="95"/>
      <c r="H1" s="154"/>
      <c r="I1" s="154"/>
    </row>
    <row r="2" spans="1:12" x14ac:dyDescent="0.2">
      <c r="A2" s="94" t="s">
        <v>9</v>
      </c>
      <c r="B2" s="95"/>
      <c r="C2" s="95"/>
      <c r="D2" s="95"/>
      <c r="E2" s="95"/>
      <c r="F2" s="95"/>
      <c r="G2" s="95"/>
      <c r="H2" s="154"/>
      <c r="I2" s="154"/>
    </row>
    <row r="3" spans="1:12" x14ac:dyDescent="0.2">
      <c r="A3" s="303" t="s">
        <v>97</v>
      </c>
      <c r="B3" s="303"/>
      <c r="C3" s="303"/>
      <c r="D3" s="303"/>
      <c r="E3" s="303"/>
      <c r="F3" s="303"/>
      <c r="G3" s="303"/>
      <c r="H3" s="181"/>
      <c r="I3" s="181"/>
      <c r="J3" s="181"/>
      <c r="K3" s="181"/>
      <c r="L3" s="181"/>
    </row>
    <row r="4" spans="1:12" s="5" customFormat="1" x14ac:dyDescent="0.2">
      <c r="A4" s="182" t="s">
        <v>91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2" x14ac:dyDescent="0.2">
      <c r="A5" s="94" t="s">
        <v>96</v>
      </c>
      <c r="B5" s="95"/>
      <c r="C5" s="95"/>
      <c r="D5" s="95"/>
      <c r="E5" s="95"/>
      <c r="F5" s="95"/>
      <c r="G5" s="95"/>
      <c r="H5" s="154"/>
      <c r="I5" s="154"/>
    </row>
    <row r="6" spans="1:12" ht="13.5" thickBot="1" x14ac:dyDescent="0.25">
      <c r="A6" s="94"/>
      <c r="B6" s="95"/>
      <c r="C6" s="95"/>
      <c r="D6" s="95"/>
      <c r="E6" s="95"/>
      <c r="F6" s="95"/>
      <c r="G6" s="95"/>
      <c r="H6" s="154"/>
      <c r="I6" s="154"/>
    </row>
    <row r="7" spans="1:12" ht="13.5" thickBot="1" x14ac:dyDescent="0.25">
      <c r="A7" s="96" t="s">
        <v>10</v>
      </c>
      <c r="B7" s="97" t="s">
        <v>92</v>
      </c>
      <c r="C7" s="98"/>
      <c r="D7" s="97" t="s">
        <v>93</v>
      </c>
      <c r="E7" s="98"/>
      <c r="F7" s="97" t="s">
        <v>94</v>
      </c>
      <c r="G7" s="98"/>
      <c r="H7" s="157" t="s">
        <v>95</v>
      </c>
      <c r="I7" s="158"/>
    </row>
    <row r="8" spans="1:12" s="3" customFormat="1" ht="13.5" thickBot="1" x14ac:dyDescent="0.25">
      <c r="A8" s="99"/>
      <c r="B8" s="100" t="s">
        <v>42</v>
      </c>
      <c r="C8" s="101" t="s">
        <v>11</v>
      </c>
      <c r="D8" s="102" t="s">
        <v>42</v>
      </c>
      <c r="E8" s="101" t="s">
        <v>11</v>
      </c>
      <c r="F8" s="102" t="s">
        <v>42</v>
      </c>
      <c r="G8" s="101" t="s">
        <v>11</v>
      </c>
      <c r="H8" s="159" t="s">
        <v>42</v>
      </c>
      <c r="I8" s="160" t="s">
        <v>11</v>
      </c>
      <c r="J8" s="186"/>
    </row>
    <row r="9" spans="1:12" s="3" customFormat="1" x14ac:dyDescent="0.2">
      <c r="A9" s="103" t="s">
        <v>43</v>
      </c>
      <c r="B9" s="104"/>
      <c r="C9" s="105"/>
      <c r="D9" s="106"/>
      <c r="E9" s="105"/>
      <c r="F9" s="106"/>
      <c r="G9" s="105"/>
      <c r="H9" s="106"/>
      <c r="I9" s="105"/>
      <c r="J9" s="186"/>
    </row>
    <row r="10" spans="1:12" x14ac:dyDescent="0.2">
      <c r="A10" s="107" t="s">
        <v>12</v>
      </c>
      <c r="B10" s="108"/>
      <c r="C10" s="108"/>
      <c r="D10" s="108"/>
      <c r="E10" s="108"/>
      <c r="F10" s="108"/>
      <c r="G10" s="108"/>
      <c r="H10" s="161"/>
      <c r="I10" s="162"/>
    </row>
    <row r="11" spans="1:12" x14ac:dyDescent="0.2">
      <c r="A11" s="109" t="s">
        <v>13</v>
      </c>
      <c r="B11" s="108"/>
      <c r="C11" s="108"/>
      <c r="D11" s="108"/>
      <c r="E11" s="108"/>
      <c r="F11" s="108"/>
      <c r="G11" s="108"/>
      <c r="H11" s="161"/>
      <c r="I11" s="162"/>
    </row>
    <row r="12" spans="1:12" x14ac:dyDescent="0.2">
      <c r="A12" s="109" t="s">
        <v>14</v>
      </c>
      <c r="B12" s="108"/>
      <c r="C12" s="108"/>
      <c r="D12" s="108"/>
      <c r="E12" s="108"/>
      <c r="F12" s="108"/>
      <c r="G12" s="108"/>
      <c r="H12" s="161"/>
      <c r="I12" s="162"/>
    </row>
    <row r="13" spans="1:12" x14ac:dyDescent="0.2">
      <c r="A13" s="107" t="s">
        <v>15</v>
      </c>
      <c r="B13" s="108"/>
      <c r="C13" s="108"/>
      <c r="D13" s="108"/>
      <c r="E13" s="108"/>
      <c r="F13" s="108"/>
      <c r="G13" s="108"/>
      <c r="H13" s="161"/>
      <c r="I13" s="162"/>
    </row>
    <row r="14" spans="1:12" x14ac:dyDescent="0.2">
      <c r="A14" s="109" t="s">
        <v>16</v>
      </c>
      <c r="B14" s="108"/>
      <c r="C14" s="108"/>
      <c r="D14" s="108"/>
      <c r="E14" s="108"/>
      <c r="F14" s="108"/>
      <c r="G14" s="108"/>
      <c r="H14" s="161"/>
      <c r="I14" s="162"/>
    </row>
    <row r="15" spans="1:12" x14ac:dyDescent="0.2">
      <c r="A15" s="109" t="s">
        <v>17</v>
      </c>
      <c r="B15" s="108"/>
      <c r="C15" s="108"/>
      <c r="D15" s="108"/>
      <c r="E15" s="108"/>
      <c r="F15" s="108"/>
      <c r="G15" s="108"/>
      <c r="H15" s="161"/>
      <c r="I15" s="162"/>
    </row>
    <row r="16" spans="1:12" x14ac:dyDescent="0.2">
      <c r="A16" s="109" t="s">
        <v>18</v>
      </c>
      <c r="B16" s="108"/>
      <c r="C16" s="108"/>
      <c r="D16" s="108"/>
      <c r="E16" s="108"/>
      <c r="F16" s="108"/>
      <c r="G16" s="108"/>
      <c r="H16" s="161"/>
      <c r="I16" s="162"/>
    </row>
    <row r="17" spans="1:9" x14ac:dyDescent="0.2">
      <c r="A17" s="109" t="s">
        <v>19</v>
      </c>
      <c r="B17" s="108"/>
      <c r="C17" s="108"/>
      <c r="D17" s="108"/>
      <c r="E17" s="108"/>
      <c r="F17" s="108"/>
      <c r="G17" s="108"/>
      <c r="H17" s="161"/>
      <c r="I17" s="162"/>
    </row>
    <row r="18" spans="1:9" x14ac:dyDescent="0.2">
      <c r="A18" s="109" t="s">
        <v>20</v>
      </c>
      <c r="B18" s="108"/>
      <c r="C18" s="108"/>
      <c r="D18" s="108"/>
      <c r="E18" s="108"/>
      <c r="F18" s="108"/>
      <c r="G18" s="108"/>
      <c r="H18" s="161"/>
      <c r="I18" s="162"/>
    </row>
    <row r="19" spans="1:9" x14ac:dyDescent="0.2">
      <c r="A19" s="109" t="s">
        <v>21</v>
      </c>
      <c r="B19" s="108"/>
      <c r="C19" s="108"/>
      <c r="D19" s="108"/>
      <c r="E19" s="108"/>
      <c r="F19" s="108"/>
      <c r="G19" s="108"/>
      <c r="H19" s="161"/>
      <c r="I19" s="162"/>
    </row>
    <row r="20" spans="1:9" x14ac:dyDescent="0.2">
      <c r="A20" s="107" t="s">
        <v>35</v>
      </c>
      <c r="B20" s="108"/>
      <c r="C20" s="108"/>
      <c r="D20" s="108"/>
      <c r="E20" s="108"/>
      <c r="F20" s="108"/>
      <c r="G20" s="108"/>
      <c r="H20" s="161"/>
      <c r="I20" s="162"/>
    </row>
    <row r="21" spans="1:9" x14ac:dyDescent="0.2">
      <c r="A21" s="109" t="s">
        <v>22</v>
      </c>
      <c r="B21" s="108"/>
      <c r="C21" s="108"/>
      <c r="D21" s="108"/>
      <c r="E21" s="108"/>
      <c r="F21" s="108"/>
      <c r="G21" s="108"/>
      <c r="H21" s="161"/>
      <c r="I21" s="162"/>
    </row>
    <row r="22" spans="1:9" x14ac:dyDescent="0.2">
      <c r="A22" s="109" t="s">
        <v>23</v>
      </c>
      <c r="B22" s="108"/>
      <c r="C22" s="108"/>
      <c r="D22" s="108"/>
      <c r="E22" s="108"/>
      <c r="F22" s="108"/>
      <c r="G22" s="108"/>
      <c r="H22" s="161"/>
      <c r="I22" s="162"/>
    </row>
    <row r="23" spans="1:9" x14ac:dyDescent="0.2">
      <c r="A23" s="109" t="s">
        <v>24</v>
      </c>
      <c r="B23" s="108"/>
      <c r="C23" s="108"/>
      <c r="D23" s="108"/>
      <c r="E23" s="108"/>
      <c r="F23" s="108"/>
      <c r="G23" s="108"/>
      <c r="H23" s="161"/>
      <c r="I23" s="162"/>
    </row>
    <row r="24" spans="1:9" x14ac:dyDescent="0.2">
      <c r="A24" s="107" t="s">
        <v>84</v>
      </c>
      <c r="B24" s="108"/>
      <c r="C24" s="108"/>
      <c r="D24" s="108"/>
      <c r="E24" s="108"/>
      <c r="F24" s="108"/>
      <c r="G24" s="108"/>
      <c r="H24" s="161"/>
      <c r="I24" s="162"/>
    </row>
    <row r="25" spans="1:9" x14ac:dyDescent="0.2">
      <c r="A25" s="110" t="s">
        <v>25</v>
      </c>
      <c r="B25" s="111"/>
      <c r="C25" s="111"/>
      <c r="D25" s="111"/>
      <c r="E25" s="111"/>
      <c r="F25" s="111"/>
      <c r="G25" s="111"/>
      <c r="H25" s="163"/>
      <c r="I25" s="164"/>
    </row>
    <row r="26" spans="1:9" x14ac:dyDescent="0.2">
      <c r="A26" s="112" t="s">
        <v>26</v>
      </c>
      <c r="B26" s="113"/>
      <c r="C26" s="113"/>
      <c r="D26" s="113"/>
      <c r="E26" s="113"/>
      <c r="F26" s="113"/>
      <c r="G26" s="113"/>
      <c r="H26" s="165"/>
      <c r="I26" s="166"/>
    </row>
    <row r="27" spans="1:9" x14ac:dyDescent="0.2">
      <c r="A27" s="114" t="s">
        <v>27</v>
      </c>
      <c r="B27" s="115"/>
      <c r="C27" s="115"/>
      <c r="D27" s="115"/>
      <c r="E27" s="115"/>
      <c r="F27" s="115"/>
      <c r="G27" s="115"/>
      <c r="H27" s="167"/>
      <c r="I27" s="168"/>
    </row>
    <row r="28" spans="1:9" x14ac:dyDescent="0.2">
      <c r="A28" s="110" t="s">
        <v>28</v>
      </c>
      <c r="B28" s="111"/>
      <c r="C28" s="111"/>
      <c r="D28" s="111"/>
      <c r="E28" s="111"/>
      <c r="F28" s="111"/>
      <c r="G28" s="111"/>
      <c r="H28" s="163"/>
      <c r="I28" s="164"/>
    </row>
    <row r="29" spans="1:9" x14ac:dyDescent="0.2">
      <c r="A29" s="112" t="s">
        <v>26</v>
      </c>
      <c r="B29" s="113"/>
      <c r="C29" s="113"/>
      <c r="D29" s="113"/>
      <c r="E29" s="113"/>
      <c r="F29" s="113"/>
      <c r="G29" s="113"/>
      <c r="H29" s="165"/>
      <c r="I29" s="166"/>
    </row>
    <row r="30" spans="1:9" x14ac:dyDescent="0.2">
      <c r="A30" s="114" t="s">
        <v>27</v>
      </c>
      <c r="B30" s="115"/>
      <c r="C30" s="115"/>
      <c r="D30" s="115"/>
      <c r="E30" s="115"/>
      <c r="F30" s="115"/>
      <c r="G30" s="115"/>
      <c r="H30" s="167"/>
      <c r="I30" s="168"/>
    </row>
    <row r="31" spans="1:9" x14ac:dyDescent="0.2">
      <c r="A31" s="110" t="s">
        <v>41</v>
      </c>
      <c r="B31" s="111"/>
      <c r="C31" s="111"/>
      <c r="D31" s="111"/>
      <c r="E31" s="111"/>
      <c r="F31" s="111"/>
      <c r="G31" s="111"/>
      <c r="H31" s="163"/>
      <c r="I31" s="164"/>
    </row>
    <row r="32" spans="1:9" x14ac:dyDescent="0.2">
      <c r="A32" s="112" t="s">
        <v>26</v>
      </c>
      <c r="B32" s="113"/>
      <c r="C32" s="113"/>
      <c r="D32" s="113"/>
      <c r="E32" s="113"/>
      <c r="F32" s="113"/>
      <c r="G32" s="113"/>
      <c r="H32" s="165"/>
      <c r="I32" s="166"/>
    </row>
    <row r="33" spans="1:9" x14ac:dyDescent="0.2">
      <c r="A33" s="114" t="s">
        <v>27</v>
      </c>
      <c r="B33" s="115"/>
      <c r="C33" s="115"/>
      <c r="D33" s="115"/>
      <c r="E33" s="115"/>
      <c r="F33" s="115"/>
      <c r="G33" s="115"/>
      <c r="H33" s="167"/>
      <c r="I33" s="168"/>
    </row>
    <row r="34" spans="1:9" x14ac:dyDescent="0.2">
      <c r="A34" s="110" t="s">
        <v>29</v>
      </c>
      <c r="B34" s="111"/>
      <c r="C34" s="111"/>
      <c r="D34" s="111"/>
      <c r="E34" s="111"/>
      <c r="F34" s="111"/>
      <c r="G34" s="111"/>
      <c r="H34" s="163"/>
      <c r="I34" s="164"/>
    </row>
    <row r="35" spans="1:9" x14ac:dyDescent="0.2">
      <c r="A35" s="112" t="s">
        <v>26</v>
      </c>
      <c r="B35" s="113"/>
      <c r="C35" s="113"/>
      <c r="D35" s="113"/>
      <c r="E35" s="113"/>
      <c r="F35" s="113"/>
      <c r="G35" s="113"/>
      <c r="H35" s="165"/>
      <c r="I35" s="166"/>
    </row>
    <row r="36" spans="1:9" x14ac:dyDescent="0.2">
      <c r="A36" s="114" t="s">
        <v>27</v>
      </c>
      <c r="B36" s="115"/>
      <c r="C36" s="115"/>
      <c r="D36" s="115"/>
      <c r="E36" s="115"/>
      <c r="F36" s="115"/>
      <c r="G36" s="115"/>
      <c r="H36" s="167"/>
      <c r="I36" s="168"/>
    </row>
    <row r="37" spans="1:9" x14ac:dyDescent="0.2">
      <c r="A37" s="107" t="s">
        <v>30</v>
      </c>
      <c r="B37" s="108"/>
      <c r="C37" s="116">
        <v>1</v>
      </c>
      <c r="D37" s="108"/>
      <c r="E37" s="116">
        <v>1</v>
      </c>
      <c r="F37" s="108"/>
      <c r="G37" s="116">
        <v>1</v>
      </c>
      <c r="H37" s="161"/>
      <c r="I37" s="169">
        <v>1</v>
      </c>
    </row>
    <row r="38" spans="1:9" x14ac:dyDescent="0.2">
      <c r="A38" s="107" t="s">
        <v>31</v>
      </c>
      <c r="B38" s="108"/>
      <c r="C38" s="108"/>
      <c r="D38" s="108"/>
      <c r="E38" s="108"/>
      <c r="F38" s="108"/>
      <c r="G38" s="108"/>
      <c r="H38" s="161"/>
      <c r="I38" s="162"/>
    </row>
    <row r="39" spans="1:9" ht="13.5" thickBot="1" x14ac:dyDescent="0.25">
      <c r="A39" s="110" t="s">
        <v>81</v>
      </c>
      <c r="B39" s="111"/>
      <c r="C39" s="111"/>
      <c r="D39" s="111"/>
      <c r="E39" s="111"/>
      <c r="F39" s="111"/>
      <c r="G39" s="111"/>
      <c r="H39" s="163"/>
      <c r="I39" s="164"/>
    </row>
    <row r="40" spans="1:9" x14ac:dyDescent="0.2">
      <c r="A40" s="183" t="s">
        <v>38</v>
      </c>
      <c r="B40" s="117"/>
      <c r="C40" s="117"/>
      <c r="D40" s="117"/>
      <c r="E40" s="117"/>
      <c r="F40" s="117"/>
      <c r="G40" s="117"/>
      <c r="H40" s="170"/>
      <c r="I40" s="171"/>
    </row>
    <row r="41" spans="1:9" x14ac:dyDescent="0.2">
      <c r="A41" s="184" t="s">
        <v>39</v>
      </c>
      <c r="B41" s="118"/>
      <c r="C41" s="118"/>
      <c r="D41" s="118"/>
      <c r="E41" s="118"/>
      <c r="F41" s="118"/>
      <c r="G41" s="118"/>
      <c r="H41" s="172"/>
      <c r="I41" s="173"/>
    </row>
    <row r="42" spans="1:9" ht="13.5" thickBot="1" x14ac:dyDescent="0.25">
      <c r="A42" s="185" t="s">
        <v>40</v>
      </c>
      <c r="B42" s="119"/>
      <c r="C42" s="119"/>
      <c r="D42" s="119"/>
      <c r="E42" s="119"/>
      <c r="F42" s="119"/>
      <c r="G42" s="119"/>
      <c r="H42" s="174"/>
      <c r="I42" s="175"/>
    </row>
    <row r="43" spans="1:9" x14ac:dyDescent="0.2">
      <c r="A43" s="120"/>
      <c r="B43" s="8"/>
      <c r="C43" s="121"/>
      <c r="D43" s="121"/>
      <c r="E43" s="121"/>
      <c r="F43" s="121"/>
      <c r="G43" s="121"/>
      <c r="H43" s="176"/>
      <c r="I43" s="176"/>
    </row>
    <row r="44" spans="1:9" x14ac:dyDescent="0.2">
      <c r="A44" s="121"/>
      <c r="B44" s="121"/>
      <c r="C44" s="121"/>
      <c r="D44" s="121"/>
      <c r="E44" s="121"/>
      <c r="F44" s="121"/>
      <c r="G44" s="121"/>
      <c r="H44" s="176"/>
      <c r="I44" s="176"/>
    </row>
    <row r="45" spans="1:9" x14ac:dyDescent="0.2">
      <c r="A45" s="121"/>
      <c r="B45" s="121"/>
      <c r="C45" s="121"/>
      <c r="D45" s="121"/>
      <c r="E45" s="121"/>
      <c r="F45" s="121"/>
      <c r="G45" s="121"/>
      <c r="H45" s="176"/>
      <c r="I45" s="176"/>
    </row>
    <row r="46" spans="1:9" x14ac:dyDescent="0.2">
      <c r="A46" s="121"/>
      <c r="B46" s="121"/>
      <c r="C46" s="121"/>
      <c r="D46" s="121"/>
      <c r="E46" s="121"/>
      <c r="F46" s="121"/>
      <c r="G46" s="121"/>
      <c r="H46" s="176"/>
      <c r="I46" s="176"/>
    </row>
    <row r="47" spans="1:9" x14ac:dyDescent="0.2">
      <c r="A47" s="121"/>
      <c r="B47" s="121"/>
      <c r="C47" s="121"/>
      <c r="D47" s="121"/>
      <c r="E47" s="121"/>
      <c r="F47" s="121"/>
      <c r="G47" s="121"/>
      <c r="H47" s="176"/>
      <c r="I47" s="176"/>
    </row>
    <row r="48" spans="1:9" x14ac:dyDescent="0.2">
      <c r="A48" s="121"/>
      <c r="B48" s="121"/>
      <c r="C48" s="121"/>
      <c r="D48" s="121"/>
      <c r="E48" s="121"/>
      <c r="F48" s="121"/>
      <c r="G48" s="121"/>
      <c r="H48" s="176"/>
      <c r="I48" s="176"/>
    </row>
    <row r="49" spans="1:8" ht="13.5" thickBot="1" x14ac:dyDescent="0.25">
      <c r="A49" s="42" t="s">
        <v>69</v>
      </c>
      <c r="B49" s="90"/>
      <c r="C49" s="90"/>
      <c r="D49" s="90"/>
      <c r="E49" s="90"/>
      <c r="F49" s="90"/>
      <c r="G49" s="90"/>
      <c r="H49" s="177"/>
    </row>
    <row r="50" spans="1:8" ht="13.5" thickBot="1" x14ac:dyDescent="0.25">
      <c r="A50" s="45" t="s">
        <v>52</v>
      </c>
      <c r="B50" s="45" t="str">
        <f>+B7</f>
        <v>promedio 2015</v>
      </c>
      <c r="C50" s="90"/>
      <c r="D50" s="45" t="str">
        <f>+D7</f>
        <v>promedio 2016</v>
      </c>
      <c r="E50" s="90"/>
      <c r="F50" s="45" t="str">
        <f>+F7</f>
        <v>promedio 2017</v>
      </c>
      <c r="G50" s="90"/>
      <c r="H50" s="179" t="str">
        <f>+H7</f>
        <v>promedio ene-oct 2018</v>
      </c>
    </row>
    <row r="51" spans="1:8" ht="13.5" thickBot="1" x14ac:dyDescent="0.25">
      <c r="A51" s="91" t="s">
        <v>70</v>
      </c>
      <c r="B51" s="92">
        <f>+B37-SUM(B10,B10:B12,B14:B19,B21:B24,B26:B27,B29:B30,B32:B33,B35:B36)</f>
        <v>0</v>
      </c>
      <c r="C51" s="93"/>
      <c r="D51" s="92">
        <f>+D37-SUM(D10,D10:D12,D14:D19,D21:D24,D26:D27,D29:D30,D32:D33,D35:D36)</f>
        <v>0</v>
      </c>
      <c r="E51" s="93"/>
      <c r="F51" s="92">
        <f>+F37-SUM(F10,F10:F12,F14:F19,F21:F24,F26:F27,F29:F30,F32:F33,F35:F36)</f>
        <v>0</v>
      </c>
      <c r="G51" s="93"/>
      <c r="H51" s="180">
        <f>+H37-SUM(H10,H10:H12,H14:H19,H21:H24,H26:H27,H29:H30,H32:H33,H35:H36)</f>
        <v>0</v>
      </c>
    </row>
  </sheetData>
  <mergeCells count="1">
    <mergeCell ref="A3:G3"/>
  </mergeCells>
  <phoneticPr fontId="0" type="noConversion"/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178"/>
    <col min="9" max="9" width="11.85546875" style="178" customWidth="1"/>
    <col min="10" max="16384" width="11.42578125" style="2"/>
  </cols>
  <sheetData>
    <row r="1" spans="1:13" x14ac:dyDescent="0.2">
      <c r="A1" s="94" t="s">
        <v>119</v>
      </c>
      <c r="B1" s="95"/>
      <c r="C1" s="95"/>
      <c r="D1" s="95"/>
      <c r="E1" s="95"/>
      <c r="F1" s="95"/>
      <c r="G1" s="95"/>
      <c r="H1" s="154"/>
      <c r="I1" s="154"/>
    </row>
    <row r="2" spans="1:13" x14ac:dyDescent="0.2">
      <c r="A2" s="94" t="s">
        <v>9</v>
      </c>
      <c r="B2" s="95"/>
      <c r="C2" s="95"/>
      <c r="D2" s="95"/>
      <c r="E2" s="95"/>
      <c r="F2" s="95"/>
      <c r="G2" s="95"/>
      <c r="H2" s="154"/>
      <c r="I2" s="154"/>
    </row>
    <row r="3" spans="1:13" s="258" customFormat="1" x14ac:dyDescent="0.2">
      <c r="A3" s="302" t="s">
        <v>107</v>
      </c>
      <c r="B3" s="302"/>
      <c r="C3" s="302"/>
      <c r="D3" s="302"/>
      <c r="E3" s="302"/>
      <c r="F3" s="302"/>
      <c r="G3" s="302"/>
      <c r="H3" s="302"/>
      <c r="I3" s="302"/>
      <c r="J3" s="256"/>
      <c r="K3" s="256"/>
      <c r="L3" s="256"/>
      <c r="M3" s="257"/>
    </row>
    <row r="4" spans="1:13" s="156" customFormat="1" x14ac:dyDescent="0.2">
      <c r="A4" s="182" t="s">
        <v>108</v>
      </c>
      <c r="B4" s="155"/>
      <c r="C4" s="155"/>
      <c r="D4" s="155"/>
      <c r="E4" s="155"/>
      <c r="F4" s="155"/>
      <c r="G4" s="155"/>
      <c r="H4" s="155"/>
      <c r="I4" s="155"/>
    </row>
    <row r="5" spans="1:13" x14ac:dyDescent="0.2">
      <c r="A5" s="94" t="s">
        <v>101</v>
      </c>
      <c r="B5" s="95"/>
      <c r="C5" s="95"/>
      <c r="D5" s="95"/>
      <c r="E5" s="95"/>
      <c r="F5" s="95"/>
      <c r="G5" s="95"/>
      <c r="H5" s="154"/>
      <c r="I5" s="154"/>
    </row>
    <row r="6" spans="1:13" x14ac:dyDescent="0.2">
      <c r="A6" s="94"/>
      <c r="B6" s="95"/>
      <c r="C6" s="95"/>
      <c r="D6" s="95"/>
      <c r="E6" s="95"/>
      <c r="F6" s="95"/>
      <c r="G6" s="95"/>
      <c r="H6" s="154"/>
      <c r="I6" s="154"/>
    </row>
    <row r="7" spans="1:13" ht="13.5" thickBot="1" x14ac:dyDescent="0.25">
      <c r="A7" s="94"/>
      <c r="B7" s="95"/>
      <c r="C7" s="95"/>
      <c r="D7" s="95"/>
      <c r="E7" s="95"/>
      <c r="F7" s="95"/>
      <c r="G7" s="95"/>
      <c r="H7" s="154"/>
      <c r="I7" s="154"/>
    </row>
    <row r="8" spans="1:13" ht="13.5" thickBot="1" x14ac:dyDescent="0.25">
      <c r="A8" s="96" t="s">
        <v>10</v>
      </c>
      <c r="B8" s="97" t="s">
        <v>93</v>
      </c>
      <c r="C8" s="268"/>
      <c r="D8" s="97" t="s">
        <v>94</v>
      </c>
      <c r="E8" s="268"/>
      <c r="F8" s="97" t="s">
        <v>105</v>
      </c>
      <c r="G8" s="268"/>
      <c r="H8" s="269" t="str">
        <f>+'4.1-costos'!H8</f>
        <v>promedio ene-feb 2019</v>
      </c>
      <c r="I8" s="270"/>
    </row>
    <row r="9" spans="1:13" s="3" customFormat="1" ht="13.5" thickBot="1" x14ac:dyDescent="0.25">
      <c r="A9" s="99"/>
      <c r="B9" s="100" t="s">
        <v>42</v>
      </c>
      <c r="C9" s="101" t="s">
        <v>11</v>
      </c>
      <c r="D9" s="102" t="s">
        <v>42</v>
      </c>
      <c r="E9" s="101" t="s">
        <v>11</v>
      </c>
      <c r="F9" s="102" t="s">
        <v>42</v>
      </c>
      <c r="G9" s="101" t="s">
        <v>11</v>
      </c>
      <c r="H9" s="159" t="s">
        <v>42</v>
      </c>
      <c r="I9" s="160" t="s">
        <v>11</v>
      </c>
    </row>
    <row r="10" spans="1:13" s="3" customFormat="1" x14ac:dyDescent="0.2">
      <c r="A10" s="103" t="s">
        <v>43</v>
      </c>
      <c r="B10" s="104"/>
      <c r="C10" s="105"/>
      <c r="D10" s="106"/>
      <c r="E10" s="105"/>
      <c r="F10" s="106"/>
      <c r="G10" s="105"/>
      <c r="H10" s="106"/>
      <c r="I10" s="105"/>
    </row>
    <row r="11" spans="1:13" x14ac:dyDescent="0.2">
      <c r="A11" s="107" t="s">
        <v>12</v>
      </c>
      <c r="B11" s="108"/>
      <c r="C11" s="108"/>
      <c r="D11" s="108"/>
      <c r="E11" s="108"/>
      <c r="F11" s="108"/>
      <c r="G11" s="108"/>
      <c r="H11" s="161"/>
      <c r="I11" s="162"/>
    </row>
    <row r="12" spans="1:13" x14ac:dyDescent="0.2">
      <c r="A12" s="109" t="s">
        <v>13</v>
      </c>
      <c r="B12" s="108"/>
      <c r="C12" s="108"/>
      <c r="D12" s="108"/>
      <c r="E12" s="108"/>
      <c r="F12" s="108"/>
      <c r="G12" s="108"/>
      <c r="H12" s="161"/>
      <c r="I12" s="162"/>
    </row>
    <row r="13" spans="1:13" x14ac:dyDescent="0.2">
      <c r="A13" s="109" t="s">
        <v>14</v>
      </c>
      <c r="B13" s="108"/>
      <c r="C13" s="108"/>
      <c r="D13" s="108"/>
      <c r="E13" s="108"/>
      <c r="F13" s="108"/>
      <c r="G13" s="108"/>
      <c r="H13" s="161"/>
      <c r="I13" s="162"/>
    </row>
    <row r="14" spans="1:13" x14ac:dyDescent="0.2">
      <c r="A14" s="107" t="s">
        <v>15</v>
      </c>
      <c r="B14" s="108"/>
      <c r="C14" s="108"/>
      <c r="D14" s="108"/>
      <c r="E14" s="108"/>
      <c r="F14" s="108"/>
      <c r="G14" s="108"/>
      <c r="H14" s="161"/>
      <c r="I14" s="162"/>
    </row>
    <row r="15" spans="1:13" x14ac:dyDescent="0.2">
      <c r="A15" s="109" t="s">
        <v>16</v>
      </c>
      <c r="B15" s="108"/>
      <c r="C15" s="108"/>
      <c r="D15" s="108"/>
      <c r="E15" s="108"/>
      <c r="F15" s="108"/>
      <c r="G15" s="108"/>
      <c r="H15" s="161"/>
      <c r="I15" s="162"/>
    </row>
    <row r="16" spans="1:13" x14ac:dyDescent="0.2">
      <c r="A16" s="109" t="s">
        <v>17</v>
      </c>
      <c r="B16" s="108"/>
      <c r="C16" s="108"/>
      <c r="D16" s="108"/>
      <c r="E16" s="108"/>
      <c r="F16" s="108"/>
      <c r="G16" s="108"/>
      <c r="H16" s="161"/>
      <c r="I16" s="162"/>
    </row>
    <row r="17" spans="1:9" x14ac:dyDescent="0.2">
      <c r="A17" s="109" t="s">
        <v>18</v>
      </c>
      <c r="B17" s="108"/>
      <c r="C17" s="108"/>
      <c r="D17" s="108"/>
      <c r="E17" s="108"/>
      <c r="F17" s="108"/>
      <c r="G17" s="108"/>
      <c r="H17" s="161"/>
      <c r="I17" s="162"/>
    </row>
    <row r="18" spans="1:9" x14ac:dyDescent="0.2">
      <c r="A18" s="109" t="s">
        <v>19</v>
      </c>
      <c r="B18" s="108"/>
      <c r="C18" s="108"/>
      <c r="D18" s="108"/>
      <c r="E18" s="108"/>
      <c r="F18" s="108"/>
      <c r="G18" s="108"/>
      <c r="H18" s="161"/>
      <c r="I18" s="162"/>
    </row>
    <row r="19" spans="1:9" x14ac:dyDescent="0.2">
      <c r="A19" s="109" t="s">
        <v>20</v>
      </c>
      <c r="B19" s="108"/>
      <c r="C19" s="108"/>
      <c r="D19" s="108"/>
      <c r="E19" s="108"/>
      <c r="F19" s="108"/>
      <c r="G19" s="108"/>
      <c r="H19" s="161"/>
      <c r="I19" s="162"/>
    </row>
    <row r="20" spans="1:9" x14ac:dyDescent="0.2">
      <c r="A20" s="109" t="s">
        <v>21</v>
      </c>
      <c r="B20" s="108"/>
      <c r="C20" s="108"/>
      <c r="D20" s="108"/>
      <c r="E20" s="108"/>
      <c r="F20" s="108"/>
      <c r="G20" s="108"/>
      <c r="H20" s="161"/>
      <c r="I20" s="162"/>
    </row>
    <row r="21" spans="1:9" x14ac:dyDescent="0.2">
      <c r="A21" s="107" t="s">
        <v>35</v>
      </c>
      <c r="B21" s="108"/>
      <c r="C21" s="108"/>
      <c r="D21" s="108"/>
      <c r="E21" s="108"/>
      <c r="F21" s="108"/>
      <c r="G21" s="108"/>
      <c r="H21" s="161"/>
      <c r="I21" s="162"/>
    </row>
    <row r="22" spans="1:9" x14ac:dyDescent="0.2">
      <c r="A22" s="109" t="s">
        <v>22</v>
      </c>
      <c r="B22" s="108"/>
      <c r="C22" s="108"/>
      <c r="D22" s="108"/>
      <c r="E22" s="108"/>
      <c r="F22" s="108"/>
      <c r="G22" s="108"/>
      <c r="H22" s="161"/>
      <c r="I22" s="162"/>
    </row>
    <row r="23" spans="1:9" x14ac:dyDescent="0.2">
      <c r="A23" s="109" t="s">
        <v>23</v>
      </c>
      <c r="B23" s="108"/>
      <c r="C23" s="108"/>
      <c r="D23" s="108"/>
      <c r="E23" s="108"/>
      <c r="F23" s="108"/>
      <c r="G23" s="108"/>
      <c r="H23" s="161"/>
      <c r="I23" s="162"/>
    </row>
    <row r="24" spans="1:9" x14ac:dyDescent="0.2">
      <c r="A24" s="109" t="s">
        <v>24</v>
      </c>
      <c r="B24" s="108"/>
      <c r="C24" s="108"/>
      <c r="D24" s="108"/>
      <c r="E24" s="108"/>
      <c r="F24" s="108"/>
      <c r="G24" s="108"/>
      <c r="H24" s="161"/>
      <c r="I24" s="162"/>
    </row>
    <row r="25" spans="1:9" x14ac:dyDescent="0.2">
      <c r="A25" s="107" t="s">
        <v>84</v>
      </c>
      <c r="B25" s="108"/>
      <c r="C25" s="108"/>
      <c r="D25" s="108"/>
      <c r="E25" s="108"/>
      <c r="F25" s="108"/>
      <c r="G25" s="108"/>
      <c r="H25" s="161"/>
      <c r="I25" s="162"/>
    </row>
    <row r="26" spans="1:9" x14ac:dyDescent="0.2">
      <c r="A26" s="110" t="s">
        <v>25</v>
      </c>
      <c r="B26" s="111"/>
      <c r="C26" s="111"/>
      <c r="D26" s="111"/>
      <c r="E26" s="111"/>
      <c r="F26" s="111"/>
      <c r="G26" s="111"/>
      <c r="H26" s="163"/>
      <c r="I26" s="164"/>
    </row>
    <row r="27" spans="1:9" x14ac:dyDescent="0.2">
      <c r="A27" s="112" t="s">
        <v>26</v>
      </c>
      <c r="B27" s="113"/>
      <c r="C27" s="113"/>
      <c r="D27" s="113"/>
      <c r="E27" s="113"/>
      <c r="F27" s="113"/>
      <c r="G27" s="113"/>
      <c r="H27" s="165"/>
      <c r="I27" s="166"/>
    </row>
    <row r="28" spans="1:9" x14ac:dyDescent="0.2">
      <c r="A28" s="114" t="s">
        <v>27</v>
      </c>
      <c r="B28" s="115"/>
      <c r="C28" s="115"/>
      <c r="D28" s="115"/>
      <c r="E28" s="115"/>
      <c r="F28" s="115"/>
      <c r="G28" s="115"/>
      <c r="H28" s="167"/>
      <c r="I28" s="168"/>
    </row>
    <row r="29" spans="1:9" x14ac:dyDescent="0.2">
      <c r="A29" s="110" t="s">
        <v>28</v>
      </c>
      <c r="B29" s="111"/>
      <c r="C29" s="111"/>
      <c r="D29" s="111"/>
      <c r="E29" s="111"/>
      <c r="F29" s="111"/>
      <c r="G29" s="111"/>
      <c r="H29" s="163"/>
      <c r="I29" s="164"/>
    </row>
    <row r="30" spans="1:9" x14ac:dyDescent="0.2">
      <c r="A30" s="112" t="s">
        <v>26</v>
      </c>
      <c r="B30" s="113"/>
      <c r="C30" s="113"/>
      <c r="D30" s="113"/>
      <c r="E30" s="113"/>
      <c r="F30" s="113"/>
      <c r="G30" s="113"/>
      <c r="H30" s="165"/>
      <c r="I30" s="166"/>
    </row>
    <row r="31" spans="1:9" x14ac:dyDescent="0.2">
      <c r="A31" s="114" t="s">
        <v>27</v>
      </c>
      <c r="B31" s="115"/>
      <c r="C31" s="115"/>
      <c r="D31" s="115"/>
      <c r="E31" s="115"/>
      <c r="F31" s="115"/>
      <c r="G31" s="115"/>
      <c r="H31" s="167"/>
      <c r="I31" s="168"/>
    </row>
    <row r="32" spans="1:9" x14ac:dyDescent="0.2">
      <c r="A32" s="110" t="s">
        <v>41</v>
      </c>
      <c r="B32" s="111"/>
      <c r="C32" s="111"/>
      <c r="D32" s="111"/>
      <c r="E32" s="111"/>
      <c r="F32" s="111"/>
      <c r="G32" s="111"/>
      <c r="H32" s="163"/>
      <c r="I32" s="164"/>
    </row>
    <row r="33" spans="1:9" x14ac:dyDescent="0.2">
      <c r="A33" s="112" t="s">
        <v>26</v>
      </c>
      <c r="B33" s="113"/>
      <c r="C33" s="113"/>
      <c r="D33" s="113"/>
      <c r="E33" s="113"/>
      <c r="F33" s="113"/>
      <c r="G33" s="113"/>
      <c r="H33" s="165"/>
      <c r="I33" s="166"/>
    </row>
    <row r="34" spans="1:9" x14ac:dyDescent="0.2">
      <c r="A34" s="114" t="s">
        <v>27</v>
      </c>
      <c r="B34" s="115"/>
      <c r="C34" s="115"/>
      <c r="D34" s="115"/>
      <c r="E34" s="115"/>
      <c r="F34" s="115"/>
      <c r="G34" s="115"/>
      <c r="H34" s="167"/>
      <c r="I34" s="168"/>
    </row>
    <row r="35" spans="1:9" x14ac:dyDescent="0.2">
      <c r="A35" s="110" t="s">
        <v>29</v>
      </c>
      <c r="B35" s="111"/>
      <c r="C35" s="111"/>
      <c r="D35" s="111"/>
      <c r="E35" s="111"/>
      <c r="F35" s="111"/>
      <c r="G35" s="111"/>
      <c r="H35" s="163"/>
      <c r="I35" s="164"/>
    </row>
    <row r="36" spans="1:9" x14ac:dyDescent="0.2">
      <c r="A36" s="112" t="s">
        <v>26</v>
      </c>
      <c r="B36" s="113"/>
      <c r="C36" s="113"/>
      <c r="D36" s="113"/>
      <c r="E36" s="113"/>
      <c r="F36" s="113"/>
      <c r="G36" s="113"/>
      <c r="H36" s="165"/>
      <c r="I36" s="166"/>
    </row>
    <row r="37" spans="1:9" x14ac:dyDescent="0.2">
      <c r="A37" s="114" t="s">
        <v>27</v>
      </c>
      <c r="B37" s="115"/>
      <c r="C37" s="115"/>
      <c r="D37" s="115"/>
      <c r="E37" s="115"/>
      <c r="F37" s="115"/>
      <c r="G37" s="115"/>
      <c r="H37" s="167"/>
      <c r="I37" s="168"/>
    </row>
    <row r="38" spans="1:9" x14ac:dyDescent="0.2">
      <c r="A38" s="107" t="s">
        <v>30</v>
      </c>
      <c r="B38" s="108"/>
      <c r="C38" s="116">
        <v>1</v>
      </c>
      <c r="D38" s="108"/>
      <c r="E38" s="116">
        <v>1</v>
      </c>
      <c r="F38" s="108"/>
      <c r="G38" s="116">
        <v>1</v>
      </c>
      <c r="H38" s="161"/>
      <c r="I38" s="169">
        <v>1</v>
      </c>
    </row>
    <row r="39" spans="1:9" x14ac:dyDescent="0.2">
      <c r="A39" s="107" t="s">
        <v>31</v>
      </c>
      <c r="B39" s="108"/>
      <c r="C39" s="108"/>
      <c r="D39" s="108"/>
      <c r="E39" s="108"/>
      <c r="F39" s="108"/>
      <c r="G39" s="108"/>
      <c r="H39" s="161"/>
      <c r="I39" s="162"/>
    </row>
    <row r="40" spans="1:9" ht="13.5" thickBot="1" x14ac:dyDescent="0.25">
      <c r="A40" s="110" t="s">
        <v>81</v>
      </c>
      <c r="B40" s="111"/>
      <c r="C40" s="111"/>
      <c r="D40" s="111"/>
      <c r="E40" s="111"/>
      <c r="F40" s="111"/>
      <c r="G40" s="111"/>
      <c r="H40" s="163"/>
      <c r="I40" s="164"/>
    </row>
    <row r="41" spans="1:9" x14ac:dyDescent="0.2">
      <c r="A41" s="183" t="s">
        <v>38</v>
      </c>
      <c r="B41" s="117"/>
      <c r="C41" s="117"/>
      <c r="D41" s="117"/>
      <c r="E41" s="117"/>
      <c r="F41" s="117"/>
      <c r="G41" s="117"/>
      <c r="H41" s="170"/>
      <c r="I41" s="171"/>
    </row>
    <row r="42" spans="1:9" x14ac:dyDescent="0.2">
      <c r="A42" s="184" t="s">
        <v>39</v>
      </c>
      <c r="B42" s="118"/>
      <c r="C42" s="118"/>
      <c r="D42" s="118"/>
      <c r="E42" s="118"/>
      <c r="F42" s="118"/>
      <c r="G42" s="118"/>
      <c r="H42" s="172"/>
      <c r="I42" s="173"/>
    </row>
    <row r="43" spans="1:9" ht="13.5" thickBot="1" x14ac:dyDescent="0.25">
      <c r="A43" s="185" t="s">
        <v>40</v>
      </c>
      <c r="B43" s="119"/>
      <c r="C43" s="119"/>
      <c r="D43" s="119"/>
      <c r="E43" s="119"/>
      <c r="F43" s="119"/>
      <c r="G43" s="119"/>
      <c r="H43" s="174"/>
      <c r="I43" s="175"/>
    </row>
    <row r="44" spans="1:9" ht="25.5" customHeight="1" x14ac:dyDescent="0.2">
      <c r="A44" s="201"/>
      <c r="B44" s="199"/>
      <c r="C44" s="199"/>
      <c r="D44" s="199"/>
      <c r="E44" s="199"/>
      <c r="F44" s="199"/>
      <c r="G44" s="199"/>
      <c r="H44" s="200"/>
      <c r="I44" s="200"/>
    </row>
    <row r="45" spans="1:9" x14ac:dyDescent="0.2">
      <c r="A45" s="121"/>
      <c r="B45" s="121"/>
      <c r="C45" s="121"/>
      <c r="D45" s="121"/>
      <c r="E45" s="121"/>
      <c r="F45" s="121"/>
      <c r="G45" s="121"/>
      <c r="H45" s="176"/>
      <c r="I45" s="176"/>
    </row>
    <row r="46" spans="1:9" x14ac:dyDescent="0.2">
      <c r="A46" s="121"/>
      <c r="B46" s="121"/>
      <c r="C46" s="121"/>
      <c r="D46" s="121"/>
      <c r="E46" s="121"/>
      <c r="F46" s="121"/>
      <c r="G46" s="121"/>
      <c r="H46" s="176"/>
      <c r="I46" s="176"/>
    </row>
    <row r="47" spans="1:9" x14ac:dyDescent="0.2">
      <c r="A47" s="121"/>
      <c r="B47" s="121"/>
      <c r="C47" s="121"/>
      <c r="D47" s="121"/>
      <c r="E47" s="121"/>
      <c r="F47" s="121"/>
      <c r="G47" s="121"/>
      <c r="H47" s="176"/>
      <c r="I47" s="176"/>
    </row>
    <row r="48" spans="1:9" x14ac:dyDescent="0.2">
      <c r="A48" s="121"/>
      <c r="B48" s="121"/>
      <c r="C48" s="121"/>
      <c r="D48" s="121"/>
      <c r="E48" s="121"/>
      <c r="F48" s="121"/>
      <c r="G48" s="121"/>
      <c r="H48" s="176"/>
      <c r="I48" s="176"/>
    </row>
    <row r="49" spans="1:9" x14ac:dyDescent="0.2">
      <c r="A49" s="121"/>
      <c r="B49" s="121"/>
      <c r="C49" s="121"/>
      <c r="D49" s="121"/>
      <c r="E49" s="121"/>
      <c r="F49" s="121"/>
      <c r="G49" s="121"/>
      <c r="H49" s="176"/>
      <c r="I49" s="176"/>
    </row>
    <row r="50" spans="1:9" ht="13.5" hidden="1" thickBot="1" x14ac:dyDescent="0.25">
      <c r="A50" s="42" t="s">
        <v>69</v>
      </c>
      <c r="B50" s="90"/>
      <c r="C50" s="90"/>
      <c r="D50" s="90"/>
      <c r="E50" s="90"/>
      <c r="F50" s="90"/>
      <c r="G50" s="90"/>
      <c r="H50" s="177"/>
    </row>
    <row r="51" spans="1:9" ht="13.5" hidden="1" thickBot="1" x14ac:dyDescent="0.25">
      <c r="A51" s="45" t="s">
        <v>52</v>
      </c>
      <c r="B51" s="45" t="str">
        <f>+B8</f>
        <v>promedio 2016</v>
      </c>
      <c r="C51" s="90"/>
      <c r="D51" s="45" t="str">
        <f>+D8</f>
        <v>promedio 2017</v>
      </c>
      <c r="E51" s="90"/>
      <c r="F51" s="45" t="str">
        <f>+F8</f>
        <v>promedio 2018</v>
      </c>
      <c r="G51" s="90"/>
      <c r="H51" s="179" t="str">
        <f>+H8</f>
        <v>promedio ene-feb 2019</v>
      </c>
    </row>
    <row r="52" spans="1:9" ht="13.5" hidden="1" thickBot="1" x14ac:dyDescent="0.25">
      <c r="A52" s="91" t="s">
        <v>70</v>
      </c>
      <c r="B52" s="92">
        <f>+B38-SUM(B11,B11:B13,B15:B20,B22:B25,B27:B28,B30:B31,B33:B34,B36:B37)</f>
        <v>0</v>
      </c>
      <c r="C52" s="93"/>
      <c r="D52" s="92">
        <f>+D38-SUM(D11,D11:D13,D15:D20,D22:D25,D27:D28,D30:D31,D33:D34,D36:D37)</f>
        <v>0</v>
      </c>
      <c r="E52" s="93"/>
      <c r="F52" s="92">
        <f>+F38-SUM(F11,F11:F13,F15:F20,F22:F25,F27:F28,F30:F31,F33:F34,F36:F37)</f>
        <v>0</v>
      </c>
      <c r="G52" s="93"/>
      <c r="H52" s="180">
        <f>+H38-SUM(H11,H11:H13,H15:H20,H22:H25,H27:H28,H30:H31,H33:H34,H36:H37)</f>
        <v>0</v>
      </c>
    </row>
  </sheetData>
  <mergeCells count="1">
    <mergeCell ref="A3:I3"/>
  </mergeCells>
  <printOptions horizontalCentered="1" verticalCentered="1"/>
  <pageMargins left="0.39370078740157483" right="0.39370078740157483" top="0.82677165354330717" bottom="0.98425196850393704" header="0.19685039370078741" footer="0.51181102362204722"/>
  <pageSetup paperSize="9" scale="83" orientation="landscape" r:id="rId1"/>
  <headerFooter alignWithMargins="0">
    <oddHeader>&amp;R2019 - Año de la Exportación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zoomScale="75" workbookViewId="0">
      <selection activeCell="F4" sqref="F4"/>
    </sheetView>
  </sheetViews>
  <sheetFormatPr baseColWidth="10" defaultRowHeight="12.75" x14ac:dyDescent="0.2"/>
  <cols>
    <col min="1" max="1" width="4.140625" style="8" customWidth="1"/>
    <col min="2" max="2" width="16" style="8" customWidth="1"/>
    <col min="3" max="3" width="17.28515625" style="88" customWidth="1"/>
    <col min="4" max="4" width="22.85546875" style="88" customWidth="1"/>
    <col min="5" max="5" width="17.28515625" style="88" customWidth="1"/>
    <col min="6" max="6" width="7.5703125" style="8" customWidth="1"/>
    <col min="7" max="7" width="17.5703125" style="8" customWidth="1"/>
    <col min="8" max="16384" width="11.42578125" style="8"/>
  </cols>
  <sheetData>
    <row r="1" spans="1:7" s="82" customFormat="1" x14ac:dyDescent="0.2">
      <c r="B1" s="6" t="s">
        <v>109</v>
      </c>
      <c r="C1" s="6"/>
      <c r="D1" s="6"/>
      <c r="E1" s="6"/>
    </row>
    <row r="2" spans="1:7" s="82" customFormat="1" x14ac:dyDescent="0.2">
      <c r="B2" s="6" t="s">
        <v>65</v>
      </c>
      <c r="C2" s="6"/>
      <c r="D2" s="6"/>
      <c r="E2" s="6"/>
    </row>
    <row r="3" spans="1:7" s="188" customFormat="1" x14ac:dyDescent="0.2">
      <c r="A3" s="305" t="str">
        <f>+'4.1-costos'!A3:I3</f>
        <v>Foil para membranas de 12 a 25 micrones</v>
      </c>
      <c r="B3" s="305"/>
      <c r="C3" s="305"/>
      <c r="D3" s="305"/>
      <c r="E3" s="305"/>
      <c r="F3" s="187"/>
      <c r="G3" s="187"/>
    </row>
    <row r="4" spans="1:7" s="188" customFormat="1" x14ac:dyDescent="0.2">
      <c r="B4" s="305" t="s">
        <v>123</v>
      </c>
      <c r="C4" s="305"/>
      <c r="D4" s="305"/>
      <c r="E4" s="305"/>
      <c r="F4" s="187"/>
      <c r="G4" s="187"/>
    </row>
    <row r="5" spans="1:7" s="188" customFormat="1" x14ac:dyDescent="0.2">
      <c r="B5" s="304" t="s">
        <v>108</v>
      </c>
      <c r="C5" s="304"/>
      <c r="D5" s="304"/>
      <c r="E5" s="304"/>
    </row>
    <row r="6" spans="1:7" ht="13.5" thickBot="1" x14ac:dyDescent="0.25">
      <c r="C6" s="83"/>
      <c r="D6" s="83"/>
      <c r="E6" s="83"/>
      <c r="F6" s="35"/>
      <c r="G6" s="35"/>
    </row>
    <row r="7" spans="1:7" ht="12.75" customHeight="1" x14ac:dyDescent="0.2">
      <c r="B7" s="265" t="s">
        <v>51</v>
      </c>
      <c r="C7" s="271" t="s">
        <v>66</v>
      </c>
      <c r="D7" s="265" t="s">
        <v>67</v>
      </c>
      <c r="E7" s="272" t="s">
        <v>32</v>
      </c>
      <c r="F7" s="84"/>
    </row>
    <row r="8" spans="1:7" ht="15" customHeight="1" thickBot="1" x14ac:dyDescent="0.25">
      <c r="B8" s="266" t="s">
        <v>52</v>
      </c>
      <c r="C8" s="273" t="s">
        <v>87</v>
      </c>
      <c r="D8" s="267" t="s">
        <v>104</v>
      </c>
      <c r="E8" s="274" t="s">
        <v>68</v>
      </c>
      <c r="F8" s="84"/>
    </row>
    <row r="9" spans="1:7" x14ac:dyDescent="0.2">
      <c r="B9" s="17">
        <f>'2- impo investigadas'!A11</f>
        <v>42370</v>
      </c>
      <c r="C9" s="18"/>
      <c r="D9" s="19"/>
      <c r="E9" s="20"/>
    </row>
    <row r="10" spans="1:7" x14ac:dyDescent="0.2">
      <c r="B10" s="21">
        <f>'2- impo investigadas'!A12</f>
        <v>42401</v>
      </c>
      <c r="C10" s="22"/>
      <c r="D10" s="23"/>
      <c r="E10" s="24"/>
    </row>
    <row r="11" spans="1:7" x14ac:dyDescent="0.2">
      <c r="B11" s="21">
        <f>'2- impo investigadas'!A13</f>
        <v>42430</v>
      </c>
      <c r="C11" s="22"/>
      <c r="D11" s="23"/>
      <c r="E11" s="24"/>
    </row>
    <row r="12" spans="1:7" x14ac:dyDescent="0.2">
      <c r="B12" s="21">
        <f>'2- impo investigadas'!A14</f>
        <v>42461</v>
      </c>
      <c r="C12" s="22"/>
      <c r="D12" s="23"/>
      <c r="E12" s="24"/>
    </row>
    <row r="13" spans="1:7" x14ac:dyDescent="0.2">
      <c r="B13" s="21">
        <f>'2- impo investigadas'!A15</f>
        <v>42491</v>
      </c>
      <c r="C13" s="23"/>
      <c r="D13" s="23"/>
      <c r="E13" s="24"/>
    </row>
    <row r="14" spans="1:7" x14ac:dyDescent="0.2">
      <c r="B14" s="21">
        <f>'2- impo investigadas'!A16</f>
        <v>42522</v>
      </c>
      <c r="C14" s="22"/>
      <c r="D14" s="23"/>
      <c r="E14" s="24"/>
    </row>
    <row r="15" spans="1:7" x14ac:dyDescent="0.2">
      <c r="B15" s="21">
        <f>'2- impo investigadas'!A17</f>
        <v>42552</v>
      </c>
      <c r="C15" s="23"/>
      <c r="D15" s="23"/>
      <c r="E15" s="24"/>
    </row>
    <row r="16" spans="1:7" x14ac:dyDescent="0.2">
      <c r="B16" s="21">
        <f>'2- impo investigadas'!A18</f>
        <v>42583</v>
      </c>
      <c r="C16" s="23"/>
      <c r="D16" s="23"/>
      <c r="E16" s="24"/>
    </row>
    <row r="17" spans="2:5" x14ac:dyDescent="0.2">
      <c r="B17" s="21">
        <f>'2- impo investigadas'!A19</f>
        <v>42614</v>
      </c>
      <c r="C17" s="23"/>
      <c r="D17" s="23"/>
      <c r="E17" s="24"/>
    </row>
    <row r="18" spans="2:5" x14ac:dyDescent="0.2">
      <c r="B18" s="21">
        <f>'2- impo investigadas'!A20</f>
        <v>42644</v>
      </c>
      <c r="C18" s="23"/>
      <c r="D18" s="23"/>
      <c r="E18" s="24"/>
    </row>
    <row r="19" spans="2:5" x14ac:dyDescent="0.2">
      <c r="B19" s="21">
        <f>'2- impo investigadas'!A21</f>
        <v>42675</v>
      </c>
      <c r="C19" s="23"/>
      <c r="D19" s="23"/>
      <c r="E19" s="24"/>
    </row>
    <row r="20" spans="2:5" ht="13.5" thickBot="1" x14ac:dyDescent="0.25">
      <c r="B20" s="25">
        <f>'2- impo investigadas'!A22</f>
        <v>42705</v>
      </c>
      <c r="C20" s="26"/>
      <c r="D20" s="26"/>
      <c r="E20" s="27"/>
    </row>
    <row r="21" spans="2:5" x14ac:dyDescent="0.2">
      <c r="B21" s="17">
        <f>'2- impo investigadas'!A23</f>
        <v>42736</v>
      </c>
      <c r="C21" s="19"/>
      <c r="D21" s="19"/>
      <c r="E21" s="24"/>
    </row>
    <row r="22" spans="2:5" x14ac:dyDescent="0.2">
      <c r="B22" s="21">
        <f>'2- impo investigadas'!A24</f>
        <v>42767</v>
      </c>
      <c r="C22" s="23"/>
      <c r="D22" s="23"/>
      <c r="E22" s="28"/>
    </row>
    <row r="23" spans="2:5" x14ac:dyDescent="0.2">
      <c r="B23" s="21">
        <f>'2- impo investigadas'!A25</f>
        <v>42795</v>
      </c>
      <c r="C23" s="23"/>
      <c r="D23" s="23"/>
      <c r="E23" s="24"/>
    </row>
    <row r="24" spans="2:5" x14ac:dyDescent="0.2">
      <c r="B24" s="21">
        <f>'2- impo investigadas'!A26</f>
        <v>42826</v>
      </c>
      <c r="C24" s="23"/>
      <c r="D24" s="23"/>
      <c r="E24" s="24"/>
    </row>
    <row r="25" spans="2:5" x14ac:dyDescent="0.2">
      <c r="B25" s="21">
        <f>'2- impo investigadas'!A27</f>
        <v>42856</v>
      </c>
      <c r="C25" s="23"/>
      <c r="D25" s="23"/>
      <c r="E25" s="24"/>
    </row>
    <row r="26" spans="2:5" x14ac:dyDescent="0.2">
      <c r="B26" s="21">
        <f>'2- impo investigadas'!A28</f>
        <v>42887</v>
      </c>
      <c r="C26" s="23"/>
      <c r="D26" s="23"/>
      <c r="E26" s="24"/>
    </row>
    <row r="27" spans="2:5" x14ac:dyDescent="0.2">
      <c r="B27" s="21">
        <f>'2- impo investigadas'!A29</f>
        <v>42917</v>
      </c>
      <c r="C27" s="23"/>
      <c r="D27" s="23"/>
      <c r="E27" s="24"/>
    </row>
    <row r="28" spans="2:5" x14ac:dyDescent="0.2">
      <c r="B28" s="21">
        <f>'2- impo investigadas'!A30</f>
        <v>42948</v>
      </c>
      <c r="C28" s="23"/>
      <c r="D28" s="23"/>
      <c r="E28" s="24"/>
    </row>
    <row r="29" spans="2:5" x14ac:dyDescent="0.2">
      <c r="B29" s="21">
        <f>'2- impo investigadas'!A31</f>
        <v>42979</v>
      </c>
      <c r="C29" s="23"/>
      <c r="D29" s="23"/>
      <c r="E29" s="24"/>
    </row>
    <row r="30" spans="2:5" x14ac:dyDescent="0.2">
      <c r="B30" s="21">
        <f>'2- impo investigadas'!A32</f>
        <v>43009</v>
      </c>
      <c r="C30" s="23"/>
      <c r="D30" s="23"/>
      <c r="E30" s="24"/>
    </row>
    <row r="31" spans="2:5" x14ac:dyDescent="0.2">
      <c r="B31" s="21">
        <f>'2- impo investigadas'!A33</f>
        <v>43040</v>
      </c>
      <c r="C31" s="23"/>
      <c r="D31" s="23"/>
      <c r="E31" s="24"/>
    </row>
    <row r="32" spans="2:5" ht="13.5" thickBot="1" x14ac:dyDescent="0.25">
      <c r="B32" s="25">
        <f>'2- impo investigadas'!A34</f>
        <v>43070</v>
      </c>
      <c r="C32" s="26"/>
      <c r="D32" s="26"/>
      <c r="E32" s="29"/>
    </row>
    <row r="33" spans="2:5" x14ac:dyDescent="0.2">
      <c r="B33" s="17">
        <f>'2- impo investigadas'!A35</f>
        <v>43101</v>
      </c>
      <c r="C33" s="19"/>
      <c r="D33" s="30"/>
      <c r="E33" s="18"/>
    </row>
    <row r="34" spans="2:5" x14ac:dyDescent="0.2">
      <c r="B34" s="21">
        <f>'2- impo investigadas'!A36</f>
        <v>43132</v>
      </c>
      <c r="C34" s="23"/>
      <c r="D34" s="31"/>
      <c r="E34" s="22"/>
    </row>
    <row r="35" spans="2:5" x14ac:dyDescent="0.2">
      <c r="B35" s="21">
        <f>'2- impo investigadas'!A37</f>
        <v>43160</v>
      </c>
      <c r="C35" s="23"/>
      <c r="D35" s="31"/>
      <c r="E35" s="22"/>
    </row>
    <row r="36" spans="2:5" x14ac:dyDescent="0.2">
      <c r="B36" s="21">
        <f>'2- impo investigadas'!A38</f>
        <v>43191</v>
      </c>
      <c r="C36" s="23"/>
      <c r="D36" s="31"/>
      <c r="E36" s="22"/>
    </row>
    <row r="37" spans="2:5" x14ac:dyDescent="0.2">
      <c r="B37" s="21">
        <f>'2- impo investigadas'!A39</f>
        <v>43221</v>
      </c>
      <c r="C37" s="23"/>
      <c r="D37" s="31"/>
      <c r="E37" s="22"/>
    </row>
    <row r="38" spans="2:5" x14ac:dyDescent="0.2">
      <c r="B38" s="21">
        <f>'2- impo investigadas'!A40</f>
        <v>43252</v>
      </c>
      <c r="C38" s="23"/>
      <c r="D38" s="31"/>
      <c r="E38" s="22"/>
    </row>
    <row r="39" spans="2:5" x14ac:dyDescent="0.2">
      <c r="B39" s="21">
        <f>'2- impo investigadas'!A41</f>
        <v>43282</v>
      </c>
      <c r="C39" s="23"/>
      <c r="D39" s="31"/>
      <c r="E39" s="22"/>
    </row>
    <row r="40" spans="2:5" x14ac:dyDescent="0.2">
      <c r="B40" s="21">
        <f>'2- impo investigadas'!A42</f>
        <v>43313</v>
      </c>
      <c r="C40" s="23"/>
      <c r="D40" s="31"/>
      <c r="E40" s="22"/>
    </row>
    <row r="41" spans="2:5" x14ac:dyDescent="0.2">
      <c r="B41" s="21">
        <f>'2- impo investigadas'!A43</f>
        <v>43344</v>
      </c>
      <c r="C41" s="23"/>
      <c r="D41" s="31"/>
      <c r="E41" s="22"/>
    </row>
    <row r="42" spans="2:5" x14ac:dyDescent="0.2">
      <c r="B42" s="21">
        <f>'2- impo investigadas'!A44</f>
        <v>43374</v>
      </c>
      <c r="C42" s="23"/>
      <c r="D42" s="31"/>
      <c r="E42" s="22"/>
    </row>
    <row r="43" spans="2:5" x14ac:dyDescent="0.2">
      <c r="B43" s="21">
        <f>'2- impo investigadas'!A45</f>
        <v>43405</v>
      </c>
      <c r="C43" s="23"/>
      <c r="D43" s="31"/>
      <c r="E43" s="22"/>
    </row>
    <row r="44" spans="2:5" ht="13.5" thickBot="1" x14ac:dyDescent="0.25">
      <c r="B44" s="25">
        <f>'2- impo investigadas'!A46</f>
        <v>43435</v>
      </c>
      <c r="C44" s="85"/>
      <c r="D44" s="86"/>
      <c r="E44" s="59"/>
    </row>
    <row r="45" spans="2:5" x14ac:dyDescent="0.2">
      <c r="B45" s="209">
        <f>'2- impo investigadas'!A47</f>
        <v>43466</v>
      </c>
      <c r="C45" s="211"/>
      <c r="D45" s="211"/>
      <c r="E45" s="212"/>
    </row>
    <row r="46" spans="2:5" ht="13.5" thickBot="1" x14ac:dyDescent="0.25">
      <c r="B46" s="218">
        <f>'2- impo investigadas'!A48</f>
        <v>43497</v>
      </c>
      <c r="C46" s="220"/>
      <c r="D46" s="220"/>
      <c r="E46" s="221"/>
    </row>
    <row r="47" spans="2:5" hidden="1" x14ac:dyDescent="0.2">
      <c r="B47" s="222">
        <f>'2- impo investigadas'!A49</f>
        <v>43525</v>
      </c>
      <c r="C47" s="235"/>
      <c r="D47" s="235"/>
      <c r="E47" s="236"/>
    </row>
    <row r="48" spans="2:5" hidden="1" x14ac:dyDescent="0.2">
      <c r="B48" s="214">
        <f>'2- impo investigadas'!A50</f>
        <v>43556</v>
      </c>
      <c r="C48" s="216"/>
      <c r="D48" s="216"/>
      <c r="E48" s="217"/>
    </row>
    <row r="49" spans="2:46" hidden="1" x14ac:dyDescent="0.2">
      <c r="B49" s="214">
        <f>'2- impo investigadas'!A51</f>
        <v>43586</v>
      </c>
      <c r="C49" s="216"/>
      <c r="D49" s="216"/>
      <c r="E49" s="217"/>
    </row>
    <row r="50" spans="2:46" hidden="1" x14ac:dyDescent="0.2">
      <c r="B50" s="214">
        <f>'2- impo investigadas'!A52</f>
        <v>43617</v>
      </c>
      <c r="C50" s="216"/>
      <c r="D50" s="216"/>
      <c r="E50" s="217"/>
    </row>
    <row r="51" spans="2:46" hidden="1" x14ac:dyDescent="0.2">
      <c r="B51" s="214">
        <f>'2- impo investigadas'!A53</f>
        <v>43647</v>
      </c>
      <c r="C51" s="216"/>
      <c r="D51" s="216"/>
      <c r="E51" s="217"/>
    </row>
    <row r="52" spans="2:46" hidden="1" x14ac:dyDescent="0.2">
      <c r="B52" s="214">
        <f>'2- impo investigadas'!A54</f>
        <v>43678</v>
      </c>
      <c r="C52" s="216"/>
      <c r="D52" s="216"/>
      <c r="E52" s="217"/>
    </row>
    <row r="53" spans="2:46" hidden="1" x14ac:dyDescent="0.2">
      <c r="B53" s="214">
        <f>'2- impo investigadas'!A55</f>
        <v>43709</v>
      </c>
      <c r="C53" s="216"/>
      <c r="D53" s="216"/>
      <c r="E53" s="217"/>
    </row>
    <row r="54" spans="2:46" hidden="1" x14ac:dyDescent="0.2">
      <c r="B54" s="214">
        <f>'2- impo investigadas'!A56</f>
        <v>43739</v>
      </c>
      <c r="C54" s="216"/>
      <c r="D54" s="216"/>
      <c r="E54" s="217"/>
    </row>
    <row r="55" spans="2:46" ht="13.5" hidden="1" thickBot="1" x14ac:dyDescent="0.25">
      <c r="B55" s="218">
        <f>'2- impo investigadas'!A57</f>
        <v>43770</v>
      </c>
      <c r="C55" s="220"/>
      <c r="D55" s="220"/>
      <c r="E55" s="221"/>
    </row>
    <row r="56" spans="2:46" ht="13.5" hidden="1" thickBot="1" x14ac:dyDescent="0.25">
      <c r="B56" s="240">
        <f>'2- impo investigadas'!A58</f>
        <v>43800</v>
      </c>
      <c r="C56" s="226"/>
      <c r="D56" s="226"/>
      <c r="E56" s="225"/>
    </row>
    <row r="57" spans="2:46" ht="13.5" thickBot="1" x14ac:dyDescent="0.25">
      <c r="B57" s="227"/>
      <c r="C57" s="138"/>
      <c r="D57" s="138"/>
      <c r="E57" s="228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</row>
    <row r="58" spans="2:46" x14ac:dyDescent="0.2">
      <c r="B58" s="229">
        <f>'2- impo investigadas'!A60</f>
        <v>2016</v>
      </c>
      <c r="C58" s="211"/>
      <c r="D58" s="211"/>
      <c r="E58" s="211"/>
      <c r="F58" s="35"/>
    </row>
    <row r="59" spans="2:46" x14ac:dyDescent="0.2">
      <c r="B59" s="230">
        <f>'2- impo investigadas'!A61</f>
        <v>2017</v>
      </c>
      <c r="C59" s="216"/>
      <c r="D59" s="216"/>
      <c r="E59" s="216"/>
      <c r="F59" s="35"/>
    </row>
    <row r="60" spans="2:46" ht="13.5" thickBot="1" x14ac:dyDescent="0.25">
      <c r="B60" s="231">
        <f>'2- impo investigadas'!A62</f>
        <v>2018</v>
      </c>
      <c r="C60" s="220"/>
      <c r="D60" s="220"/>
      <c r="E60" s="220"/>
    </row>
    <row r="61" spans="2:46" ht="13.5" thickBot="1" x14ac:dyDescent="0.25">
      <c r="B61" s="227"/>
      <c r="C61" s="138"/>
      <c r="D61" s="138"/>
      <c r="E61" s="138"/>
    </row>
    <row r="62" spans="2:46" x14ac:dyDescent="0.2">
      <c r="B62" s="209" t="str">
        <f>'2- impo investigadas'!A64</f>
        <v>ene-feb 2018</v>
      </c>
      <c r="C62" s="211"/>
      <c r="D62" s="211"/>
      <c r="E62" s="211"/>
    </row>
    <row r="63" spans="2:46" ht="13.5" thickBot="1" x14ac:dyDescent="0.25">
      <c r="B63" s="218" t="str">
        <f>'2- impo investigadas'!A65</f>
        <v>ene-feb 2019</v>
      </c>
      <c r="C63" s="220"/>
      <c r="D63" s="220"/>
      <c r="E63" s="220"/>
    </row>
    <row r="64" spans="2:46" x14ac:dyDescent="0.2">
      <c r="C64" s="8"/>
      <c r="D64" s="8"/>
    </row>
    <row r="65" spans="2:5" x14ac:dyDescent="0.2">
      <c r="B65" s="89"/>
      <c r="C65" s="8"/>
      <c r="D65" s="8"/>
    </row>
    <row r="66" spans="2:5" hidden="1" x14ac:dyDescent="0.2">
      <c r="B66" s="42" t="s">
        <v>54</v>
      </c>
      <c r="C66" s="43"/>
      <c r="D66" s="44"/>
      <c r="E66" s="44"/>
    </row>
    <row r="67" spans="2:5" ht="13.5" hidden="1" thickBot="1" x14ac:dyDescent="0.25">
      <c r="B67" s="44"/>
      <c r="C67" s="44"/>
      <c r="D67" s="44"/>
      <c r="E67" s="44"/>
    </row>
    <row r="68" spans="2:5" ht="13.5" hidden="1" thickBot="1" x14ac:dyDescent="0.25">
      <c r="B68" s="45" t="s">
        <v>52</v>
      </c>
      <c r="C68" s="63" t="s">
        <v>55</v>
      </c>
      <c r="D68" s="64" t="s">
        <v>57</v>
      </c>
    </row>
    <row r="69" spans="2:5" hidden="1" x14ac:dyDescent="0.2">
      <c r="B69" s="48">
        <f>+B58</f>
        <v>2016</v>
      </c>
      <c r="C69" s="49">
        <f>+C58-SUM(C9:C20)</f>
        <v>0</v>
      </c>
      <c r="D69" s="50">
        <f>+D58-SUM(D9:D20)</f>
        <v>0</v>
      </c>
    </row>
    <row r="70" spans="2:5" hidden="1" x14ac:dyDescent="0.2">
      <c r="B70" s="51">
        <f>+B59</f>
        <v>2017</v>
      </c>
      <c r="C70" s="52">
        <f>+C59-SUM(C21:C32)</f>
        <v>0</v>
      </c>
      <c r="D70" s="53">
        <f>+D59-SUM(D21:D32)</f>
        <v>0</v>
      </c>
    </row>
    <row r="71" spans="2:5" ht="13.5" hidden="1" thickBot="1" x14ac:dyDescent="0.25">
      <c r="B71" s="54">
        <f>+B60</f>
        <v>2018</v>
      </c>
      <c r="C71" s="55">
        <f>+C60-SUM(C33:C44)</f>
        <v>0</v>
      </c>
      <c r="D71" s="56">
        <f>+D60-SUM(D33:D44)</f>
        <v>0</v>
      </c>
    </row>
    <row r="72" spans="2:5" hidden="1" x14ac:dyDescent="0.2">
      <c r="B72" s="48" t="str">
        <f>+B62</f>
        <v>ene-feb 2018</v>
      </c>
      <c r="C72" s="57">
        <f>+C62-(SUM(C33:INDEX(C33:C44,'parámetros e instrucciones'!$E$3)))</f>
        <v>0</v>
      </c>
      <c r="D72" s="57">
        <f>+D62-(SUM(D33:INDEX(D33:D44,'parámetros e instrucciones'!$E$3)))</f>
        <v>0</v>
      </c>
    </row>
    <row r="73" spans="2:5" ht="13.5" hidden="1" thickBot="1" x14ac:dyDescent="0.25">
      <c r="B73" s="54" t="str">
        <f>+B63</f>
        <v>ene-feb 2019</v>
      </c>
      <c r="C73" s="58">
        <f>+C63-(SUM(C45:INDEX(C45:C56,'parámetros e instrucciones'!$E$3)))</f>
        <v>0</v>
      </c>
      <c r="D73" s="58">
        <f>+D63-(SUM(D45:INDEX(D45:D56,'parámetros e instrucciones'!$E$3)))</f>
        <v>0</v>
      </c>
    </row>
  </sheetData>
  <mergeCells count="3">
    <mergeCell ref="B5:E5"/>
    <mergeCell ref="A3:E3"/>
    <mergeCell ref="B4:E4"/>
  </mergeCells>
  <phoneticPr fontId="0" type="noConversion"/>
  <printOptions horizontalCentered="1" verticalCentered="1" gridLinesSet="0"/>
  <pageMargins left="0.39370078740157483" right="0.39370078740157483" top="0.82677165354330717" bottom="0.98425196850393704" header="0.19685039370078741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parámetros e instrucciones</vt:lpstr>
      <vt:lpstr>anexo</vt:lpstr>
      <vt:lpstr>1.modelos prod.invest.</vt:lpstr>
      <vt:lpstr>2- impo investigadas</vt:lpstr>
      <vt:lpstr>3- impo no inv</vt:lpstr>
      <vt:lpstr>4.1-costos</vt:lpstr>
      <vt:lpstr>4.b-costos</vt:lpstr>
      <vt:lpstr>4.2-costos</vt:lpstr>
      <vt:lpstr>5.1-precios</vt:lpstr>
      <vt:lpstr>5.2-precios</vt:lpstr>
      <vt:lpstr>6- Compras internas</vt:lpstr>
      <vt:lpstr>7- reventa</vt:lpstr>
      <vt:lpstr>8-existencias</vt:lpstr>
      <vt:lpstr>'1.modelos prod.invest.'!Área_de_impresión</vt:lpstr>
      <vt:lpstr>'2- impo investigadas'!Área_de_impresión</vt:lpstr>
      <vt:lpstr>'3- impo no inv'!Área_de_impresión</vt:lpstr>
      <vt:lpstr>'4.1-costos'!Área_de_impresión</vt:lpstr>
      <vt:lpstr>'4.2-costos'!Área_de_impresión</vt:lpstr>
      <vt:lpstr>'4.b-costos'!Área_de_impresión</vt:lpstr>
      <vt:lpstr>'5.1-precios'!Área_de_impresión</vt:lpstr>
      <vt:lpstr>'5.2-precios'!Área_de_impresión</vt:lpstr>
      <vt:lpstr>'6- Compras internas'!Área_de_impresión</vt:lpstr>
      <vt:lpstr>'7- reventa'!Área_de_impresión</vt:lpstr>
      <vt:lpstr>'8-existencias'!Área_de_impresión</vt:lpstr>
      <vt:lpstr>anexo!Área_de_impresión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J. Annarumma</dc:creator>
  <cp:lastModifiedBy>Maria Emilia Ayala</cp:lastModifiedBy>
  <cp:lastPrinted>2019-03-14T16:15:30Z</cp:lastPrinted>
  <dcterms:created xsi:type="dcterms:W3CDTF">2000-08-29T18:35:56Z</dcterms:created>
  <dcterms:modified xsi:type="dcterms:W3CDTF">2019-03-14T16:15:52Z</dcterms:modified>
</cp:coreProperties>
</file>