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PET\040 Cuestionarios\10 Modelo Enviado\Importadores Investigados\"/>
    </mc:Choice>
  </mc:AlternateContent>
  <bookViews>
    <workbookView xWindow="480" yWindow="225" windowWidth="8895" windowHeight="4500" tabRatio="843" firstSheet="3" activeTab="7"/>
  </bookViews>
  <sheets>
    <sheet name="anexo" sheetId="1" r:id="rId1"/>
    <sheet name="1.modelos prod.invest. " sheetId="28" r:id="rId2"/>
    <sheet name="2- impo investigadas - OMÁN" sheetId="7" r:id="rId3"/>
    <sheet name="3- impo no inv" sheetId="25" r:id="rId4"/>
    <sheet name="3- impo no inv1" sheetId="8" state="hidden" r:id="rId5"/>
    <sheet name="4-costos OMÁN" sheetId="9" r:id="rId6"/>
    <sheet name="5-costos Otros" sheetId="29" r:id="rId7"/>
    <sheet name="6- Compras internas" sheetId="11" r:id="rId8"/>
    <sheet name="7- reventa" sheetId="20" r:id="rId9"/>
    <sheet name="8 existencias" sheetId="19" r:id="rId10"/>
    <sheet name="9 - Precios internacionales" sheetId="30" r:id="rId11"/>
    <sheet name="10.costos preforma " sheetId="31" r:id="rId12"/>
  </sheets>
  <externalReferences>
    <externalReference r:id="rId13"/>
    <externalReference r:id="rId14"/>
    <externalReference r:id="rId15"/>
  </externalReferences>
  <definedNames>
    <definedName name="al" localSheetId="1">[1]PARAMETROS!$C$5</definedName>
    <definedName name="al" localSheetId="10">[1]PARAMETROS!$C$5</definedName>
    <definedName name="al">[2]PARAMETROS!$C$5</definedName>
    <definedName name="año1">'[3]0a_Parámetros'!$H$7</definedName>
    <definedName name="_xlnm.Print_Area" localSheetId="1">'1.modelos prod.invest. '!$A$1:$F$52</definedName>
    <definedName name="_xlnm.Print_Area" localSheetId="11">'10.costos preforma '!$A$1:$C$32</definedName>
    <definedName name="_xlnm.Print_Area" localSheetId="2">'2- impo investigadas - OMÁN'!$A$1:$F$61</definedName>
    <definedName name="_xlnm.Print_Area" localSheetId="4">'3- impo no inv1'!$A$1:$F$63</definedName>
    <definedName name="_xlnm.Print_Area" localSheetId="5">'4-costos OMÁN'!$A$1:$J$44</definedName>
    <definedName name="_xlnm.Print_Area" localSheetId="6">'5-costos Otros'!$A$1:$J$45</definedName>
    <definedName name="_xlnm.Print_Area" localSheetId="7">'6- Compras internas'!$A$1:$C$53</definedName>
    <definedName name="_xlnm.Print_Area" localSheetId="8">'7- reventa'!$A$1:$K$55</definedName>
    <definedName name="_xlnm.Print_Area" localSheetId="9">'8 existencias'!$A$1:$E$12</definedName>
    <definedName name="_xlnm.Print_Area" localSheetId="10">'9 - Precios internacionales'!$B$1:$F$71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B56" i="30" l="1"/>
  <c r="B55" i="30"/>
  <c r="B53" i="30"/>
  <c r="B52" i="30"/>
  <c r="B51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A50" i="20"/>
  <c r="A49" i="20"/>
  <c r="A48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50" i="11"/>
  <c r="A49" i="11"/>
  <c r="A48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H6" i="29"/>
  <c r="F6" i="29"/>
  <c r="D6" i="29"/>
  <c r="B6" i="29"/>
  <c r="A53" i="11" l="1"/>
  <c r="A65" i="11" s="1"/>
  <c r="A52" i="11"/>
  <c r="A64" i="11" s="1"/>
  <c r="A53" i="20"/>
  <c r="A52" i="20"/>
  <c r="A64" i="20" s="1"/>
  <c r="I65" i="20"/>
  <c r="H65" i="20"/>
  <c r="I64" i="20"/>
  <c r="H64" i="20"/>
  <c r="I63" i="20"/>
  <c r="H63" i="20"/>
  <c r="I62" i="20"/>
  <c r="H62" i="20"/>
  <c r="I61" i="20"/>
  <c r="H61" i="20"/>
  <c r="D66" i="30"/>
  <c r="C66" i="30"/>
  <c r="D65" i="30"/>
  <c r="C65" i="30"/>
  <c r="D64" i="30"/>
  <c r="C64" i="30"/>
  <c r="H50" i="29"/>
  <c r="F50" i="29"/>
  <c r="D50" i="29"/>
  <c r="B50" i="29"/>
  <c r="H49" i="29"/>
  <c r="F49" i="29"/>
  <c r="D49" i="29"/>
  <c r="B49" i="29"/>
  <c r="A4" i="29"/>
  <c r="A3" i="29"/>
  <c r="B17" i="19"/>
  <c r="A19" i="19"/>
  <c r="A20" i="19"/>
  <c r="A18" i="19"/>
  <c r="A12" i="19"/>
  <c r="A22" i="19" s="1"/>
  <c r="A11" i="19"/>
  <c r="A21" i="19" s="1"/>
  <c r="A8" i="19"/>
  <c r="A9" i="19"/>
  <c r="A10" i="19"/>
  <c r="D65" i="25"/>
  <c r="C65" i="25"/>
  <c r="D64" i="25"/>
  <c r="C64" i="25"/>
  <c r="D63" i="25"/>
  <c r="C63" i="25"/>
  <c r="D62" i="25"/>
  <c r="C62" i="25"/>
  <c r="D61" i="25"/>
  <c r="C61" i="25"/>
  <c r="A53" i="25"/>
  <c r="A65" i="25" s="1"/>
  <c r="A52" i="25"/>
  <c r="A64" i="25" s="1"/>
  <c r="A50" i="25"/>
  <c r="A63" i="25" s="1"/>
  <c r="A49" i="25"/>
  <c r="A62" i="25" s="1"/>
  <c r="A48" i="25"/>
  <c r="A61" i="25" s="1"/>
  <c r="A59" i="8"/>
  <c r="A58" i="8"/>
  <c r="A71" i="8"/>
  <c r="A57" i="8"/>
  <c r="A70" i="8" s="1"/>
  <c r="A61" i="20"/>
  <c r="A62" i="8"/>
  <c r="A74" i="8" s="1"/>
  <c r="A61" i="8"/>
  <c r="A73" i="8" s="1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8" i="8"/>
  <c r="A9" i="8"/>
  <c r="A3" i="8"/>
  <c r="B22" i="19"/>
  <c r="B21" i="19"/>
  <c r="B20" i="19"/>
  <c r="B19" i="19"/>
  <c r="B18" i="19"/>
  <c r="C64" i="20"/>
  <c r="D64" i="20"/>
  <c r="E64" i="20"/>
  <c r="F64" i="20"/>
  <c r="G64" i="20"/>
  <c r="J64" i="20"/>
  <c r="K64" i="20"/>
  <c r="C65" i="20"/>
  <c r="D65" i="20"/>
  <c r="E65" i="20"/>
  <c r="F65" i="20"/>
  <c r="G65" i="20"/>
  <c r="J65" i="20"/>
  <c r="K65" i="20"/>
  <c r="B65" i="20"/>
  <c r="B64" i="20"/>
  <c r="B61" i="20"/>
  <c r="C61" i="20"/>
  <c r="D61" i="20"/>
  <c r="E61" i="20"/>
  <c r="F61" i="20"/>
  <c r="G61" i="20"/>
  <c r="J61" i="20"/>
  <c r="K61" i="20"/>
  <c r="B62" i="20"/>
  <c r="C62" i="20"/>
  <c r="D62" i="20"/>
  <c r="E62" i="20"/>
  <c r="F62" i="20"/>
  <c r="G62" i="20"/>
  <c r="J62" i="20"/>
  <c r="K62" i="20"/>
  <c r="B63" i="20"/>
  <c r="C63" i="20"/>
  <c r="D63" i="20"/>
  <c r="E63" i="20"/>
  <c r="F63" i="20"/>
  <c r="G63" i="20"/>
  <c r="J63" i="20"/>
  <c r="K63" i="20"/>
  <c r="C64" i="11"/>
  <c r="C65" i="11"/>
  <c r="B65" i="11"/>
  <c r="B64" i="11"/>
  <c r="D73" i="8"/>
  <c r="D74" i="8"/>
  <c r="C74" i="8"/>
  <c r="C73" i="8"/>
  <c r="B50" i="9"/>
  <c r="H50" i="9"/>
  <c r="F50" i="9"/>
  <c r="D50" i="9"/>
  <c r="H49" i="9"/>
  <c r="F49" i="9"/>
  <c r="D49" i="9"/>
  <c r="B49" i="9"/>
  <c r="B61" i="11"/>
  <c r="C63" i="11"/>
  <c r="B63" i="11"/>
  <c r="C62" i="11"/>
  <c r="B62" i="11"/>
  <c r="C61" i="11"/>
  <c r="D72" i="8"/>
  <c r="C72" i="8"/>
  <c r="D71" i="8"/>
  <c r="C71" i="8"/>
  <c r="D70" i="8"/>
  <c r="C70" i="8"/>
  <c r="F3" i="1"/>
  <c r="A63" i="20"/>
  <c r="A72" i="8"/>
  <c r="A61" i="11"/>
  <c r="A63" i="11"/>
  <c r="A65" i="20"/>
  <c r="A62" i="11"/>
  <c r="A62" i="20"/>
</calcChain>
</file>

<file path=xl/sharedStrings.xml><?xml version="1.0" encoding="utf-8"?>
<sst xmlns="http://schemas.openxmlformats.org/spreadsheetml/2006/main" count="352" uniqueCount="152">
  <si>
    <t>ANEXO ESTADÍSTICO</t>
  </si>
  <si>
    <t>Cuadro N° 1</t>
  </si>
  <si>
    <t>RANKING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</si>
  <si>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</si>
  <si>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</si>
  <si>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</si>
  <si>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</si>
  <si>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</si>
  <si>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</si>
  <si>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</si>
  <si>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</si>
  <si>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</si>
  <si>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</si>
  <si>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</si>
  <si>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</si>
  <si>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</si>
  <si>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</si>
  <si>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</si>
  <si>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</si>
  <si>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</si>
  <si>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</si>
  <si>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</si>
  <si>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</si>
  <si>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</si>
  <si>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</si>
  <si>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</si>
  <si>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</si>
  <si>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</si>
  <si>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</si>
  <si>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</si>
  <si>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</si>
  <si>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</si>
  <si>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</si>
  <si>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</si>
  <si>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Compras internas de</t>
  </si>
  <si>
    <t>de producción nacional</t>
  </si>
  <si>
    <t>VALOR  NACIONALIZADO</t>
  </si>
  <si>
    <t>Valor FOB</t>
  </si>
  <si>
    <t>Valor CIF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</si>
  <si>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</si>
  <si>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</si>
  <si>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</si>
  <si>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</si>
  <si>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</si>
  <si>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</si>
  <si>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</si>
  <si>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</si>
  <si>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</si>
  <si>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</si>
  <si>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</si>
  <si>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</si>
  <si>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</si>
  <si>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</si>
  <si>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</si>
  <si>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</si>
  <si>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</si>
  <si>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Cuadro N° 8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</si>
  <si>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</si>
  <si>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</si>
  <si>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</si>
  <si>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</si>
  <si>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Valores ($)</t>
  </si>
  <si>
    <t>PRODUCTO NACIONAL</t>
  </si>
  <si>
    <t>Fletes a cargo de los clientes - porcentaje sobre el precio</t>
  </si>
  <si>
    <t xml:space="preserve">                 %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</si>
  <si>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</si>
  <si>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</si>
  <si>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</si>
  <si>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</si>
  <si>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>Cuadro N° 7</t>
  </si>
  <si>
    <t>SUB-TOTAL (en depósito del importador)</t>
  </si>
  <si>
    <t>PET</t>
  </si>
  <si>
    <t>promedio 2016</t>
  </si>
  <si>
    <t>promedio 2017</t>
  </si>
  <si>
    <t>(en toneladas y valores de primera venta)</t>
  </si>
  <si>
    <t>En tonelada</t>
  </si>
  <si>
    <t>PET importado de todos los orígenes</t>
  </si>
  <si>
    <t>Costo de nacionalización y determinación del precio de primera venta</t>
  </si>
  <si>
    <t>de una tonelada de PET.</t>
  </si>
  <si>
    <t>En pesos por tonelada</t>
  </si>
  <si>
    <t>Origen Investigado</t>
  </si>
  <si>
    <r>
      <t xml:space="preserve">Tipos de </t>
    </r>
    <r>
      <rPr>
        <b/>
        <i/>
        <u/>
        <sz val="10"/>
        <rFont val="Arial"/>
        <family val="2"/>
      </rPr>
      <t/>
    </r>
  </si>
  <si>
    <t>Características físicas, técnicas, etc. [COMPLETE EN CADA RENGLÓN]</t>
  </si>
  <si>
    <t>Viscocidad intrinseca (dl/g):</t>
  </si>
  <si>
    <t>Punto de fusión (melting point ) (ºC):</t>
  </si>
  <si>
    <t>Carboxilo terminal (carboxyl end group):</t>
  </si>
  <si>
    <t>Acetaldeido residual (ppm o mg/kg):</t>
  </si>
  <si>
    <t>Contenido de humedad (% en peso):</t>
  </si>
  <si>
    <t>Finos (ppm):</t>
  </si>
  <si>
    <t>Densidad (g/cm3):</t>
  </si>
  <si>
    <t>Color:</t>
  </si>
  <si>
    <t>Otros [ESPECIFIQUE]:</t>
  </si>
  <si>
    <t>4° tipo</t>
  </si>
  <si>
    <t>.....° tipo</t>
  </si>
  <si>
    <t>Toneladas</t>
  </si>
  <si>
    <t>Cuadro Nº 5</t>
  </si>
  <si>
    <t>Tonelada</t>
  </si>
  <si>
    <t>Pesos</t>
  </si>
  <si>
    <t>en Dólares por unidad de medida (COMPLETAR EN CADA COLUMNA)</t>
  </si>
  <si>
    <t>PÉTROLEO (1)</t>
  </si>
  <si>
    <t>PTA (2)</t>
  </si>
  <si>
    <t>PET GRADO BOTELLA (4)</t>
  </si>
  <si>
    <t>EN DÓLARES POR______________</t>
  </si>
  <si>
    <t>(1) Completar Fuente:</t>
  </si>
  <si>
    <t>(2) Completar Fuente:</t>
  </si>
  <si>
    <t>(3) Completar Fuente:</t>
  </si>
  <si>
    <t>(4) Completar Fuente:</t>
  </si>
  <si>
    <t>Ene-mar 2011</t>
  </si>
  <si>
    <t>Ene-mar 2012</t>
  </si>
  <si>
    <t>en pesos</t>
  </si>
  <si>
    <t>Concepto</t>
  </si>
  <si>
    <t xml:space="preserve">TOTAL </t>
  </si>
  <si>
    <t>Insumos Nacionales</t>
  </si>
  <si>
    <t>Insumos Importados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</si>
  <si>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</si>
  <si>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</si>
  <si>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</si>
  <si>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</si>
  <si>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</si>
  <si>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>Beneficio Fiscal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</si>
  <si>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</si>
  <si>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</si>
  <si>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Energía</t>
  </si>
  <si>
    <t>Otros Insumos</t>
  </si>
  <si>
    <t>Costos Totales del conjunto de todas las preformas producidas por su empresa</t>
  </si>
  <si>
    <t>Financieros</t>
  </si>
  <si>
    <t>Precios Internacionales de PET, insumos y petróleo</t>
  </si>
  <si>
    <t>USUARIOS</t>
  </si>
  <si>
    <t>Distribuidores / mayoristas</t>
  </si>
  <si>
    <t>TRANSFORMADORES - Territorio Aduanero General</t>
  </si>
  <si>
    <t>TRANSFORMADORES - Área Aduanera Especial</t>
  </si>
  <si>
    <t>OTROS ** (. . . . . )</t>
  </si>
  <si>
    <t>Cuadro N° 6</t>
  </si>
  <si>
    <t>Cuadro Nº 9</t>
  </si>
  <si>
    <t>Cuadro N° 10</t>
  </si>
  <si>
    <t>Origen: __________________</t>
  </si>
  <si>
    <t>cantidad de empleados</t>
  </si>
  <si>
    <t>PET (1)</t>
  </si>
  <si>
    <t>Informe cual es su producción de preformas en kilogramos</t>
  </si>
  <si>
    <t>(1) Informe el/los origen/es desde el cual se provee del PET.</t>
  </si>
  <si>
    <t>Nota: en caso de informar otro insumo no contemplado en este cuadro agregue las columnas necesarias.</t>
  </si>
  <si>
    <t>originarias de OMÁN</t>
  </si>
  <si>
    <t>Cuadro N° 2.</t>
  </si>
  <si>
    <t>Origen Objeto de Revisión:  OMÁN</t>
  </si>
  <si>
    <t>Cuadro Nº 4.</t>
  </si>
  <si>
    <t>promedio 2018</t>
  </si>
  <si>
    <t>MEG (3)</t>
  </si>
  <si>
    <t>Ene-Mar 2019</t>
  </si>
  <si>
    <t>ene-mar 2018</t>
  </si>
  <si>
    <t>ene-mar 2019</t>
  </si>
  <si>
    <t>promedio ene-mar 2019</t>
  </si>
  <si>
    <t>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</si>
</sst>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u/>
      <sz val="10"/>
      <name val="MS Sans Serif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1"/>
    <xf numFmtId="0" fontId="7" fillId="0" borderId="0"/>
    <xf numFmtId="0" fontId="2" fillId="0" borderId="2" applyBorder="0"/>
  </cellStyleXfs>
  <cellXfs count="367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3" xfId="0" applyFont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0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2" xfId="0" applyNumberFormat="1" applyFont="1" applyBorder="1" applyAlignment="1" applyProtection="1">
      <alignment horizontal="center"/>
      <protection locked="0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17" fontId="10" fillId="2" borderId="2" xfId="0" applyNumberFormat="1" applyFont="1" applyFill="1" applyBorder="1" applyAlignment="1" applyProtection="1">
      <alignment horizontal="center"/>
      <protection locked="0"/>
    </xf>
    <xf numFmtId="17" fontId="10" fillId="2" borderId="10" xfId="0" applyNumberFormat="1" applyFont="1" applyFill="1" applyBorder="1" applyAlignment="1" applyProtection="1">
      <alignment horizontal="center"/>
      <protection locked="0"/>
    </xf>
    <xf numFmtId="17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4" fontId="12" fillId="3" borderId="18" xfId="0" applyNumberFormat="1" applyFont="1" applyFill="1" applyBorder="1" applyAlignment="1" applyProtection="1">
      <alignment horizontal="center"/>
    </xf>
    <xf numFmtId="4" fontId="12" fillId="3" borderId="2" xfId="0" applyNumberFormat="1" applyFont="1" applyFill="1" applyBorder="1" applyAlignment="1" applyProtection="1">
      <alignment horizontal="center"/>
    </xf>
    <xf numFmtId="1" fontId="11" fillId="0" borderId="8" xfId="0" applyNumberFormat="1" applyFont="1" applyFill="1" applyBorder="1" applyAlignment="1" applyProtection="1">
      <alignment horizontal="center"/>
      <protection locked="0"/>
    </xf>
    <xf numFmtId="4" fontId="12" fillId="3" borderId="19" xfId="0" applyNumberFormat="1" applyFont="1" applyFill="1" applyBorder="1" applyAlignment="1" applyProtection="1">
      <alignment horizontal="center"/>
    </xf>
    <xf numFmtId="4" fontId="12" fillId="3" borderId="8" xfId="0" applyNumberFormat="1" applyFont="1" applyFill="1" applyBorder="1" applyAlignment="1" applyProtection="1">
      <alignment horizontal="center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4" fontId="12" fillId="3" borderId="20" xfId="0" applyNumberFormat="1" applyFont="1" applyFill="1" applyBorder="1" applyAlignment="1" applyProtection="1">
      <alignment horizontal="center"/>
    </xf>
    <xf numFmtId="4" fontId="12" fillId="3" borderId="10" xfId="0" applyNumberFormat="1" applyFont="1" applyFill="1" applyBorder="1" applyAlignment="1" applyProtection="1">
      <alignment horizontal="center"/>
    </xf>
    <xf numFmtId="4" fontId="12" fillId="3" borderId="4" xfId="0" applyNumberFormat="1" applyFont="1" applyFill="1" applyBorder="1" applyAlignment="1" applyProtection="1">
      <alignment horizontal="center"/>
    </xf>
    <xf numFmtId="4" fontId="12" fillId="3" borderId="10" xfId="0" quotePrefix="1" applyNumberFormat="1" applyFont="1" applyFill="1" applyBorder="1" applyAlignment="1" applyProtection="1">
      <alignment horizontal="center"/>
    </xf>
    <xf numFmtId="1" fontId="10" fillId="0" borderId="8" xfId="0" applyNumberFormat="1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/>
      <protection locked="0"/>
    </xf>
    <xf numFmtId="17" fontId="10" fillId="0" borderId="21" xfId="0" applyNumberFormat="1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" fontId="12" fillId="3" borderId="21" xfId="0" applyNumberFormat="1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0" fillId="0" borderId="0" xfId="0" applyFont="1" applyProtection="1"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2" fillId="0" borderId="0" xfId="4" applyBorder="1" applyProtection="1">
      <protection locked="0"/>
    </xf>
    <xf numFmtId="1" fontId="11" fillId="0" borderId="3" xfId="0" applyNumberFormat="1" applyFont="1" applyFill="1" applyBorder="1" applyAlignment="1" applyProtection="1">
      <alignment horizontal="center"/>
      <protection locked="0"/>
    </xf>
    <xf numFmtId="2" fontId="11" fillId="3" borderId="3" xfId="0" applyNumberFormat="1" applyFont="1" applyFill="1" applyBorder="1" applyAlignment="1" applyProtection="1">
      <alignment horizontal="center"/>
    </xf>
    <xf numFmtId="0" fontId="2" fillId="0" borderId="0" xfId="4" applyBorder="1" applyProtection="1"/>
    <xf numFmtId="0" fontId="5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10" fillId="0" borderId="40" xfId="0" applyFont="1" applyBorder="1" applyAlignment="1" applyProtection="1">
      <alignment horizontal="centerContinuous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17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17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17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8" fillId="0" borderId="3" xfId="0" applyFont="1" applyBorder="1" applyAlignment="1" applyProtection="1">
      <alignment horizontal="centerContinuous"/>
      <protection locked="0"/>
    </xf>
    <xf numFmtId="0" fontId="8" fillId="0" borderId="26" xfId="0" applyFont="1" applyBorder="1" applyAlignment="1" applyProtection="1">
      <alignment horizontal="centerContinuous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0" xfId="0" applyBorder="1" applyProtection="1">
      <protection locked="0"/>
    </xf>
    <xf numFmtId="17" fontId="10" fillId="0" borderId="48" xfId="0" applyNumberFormat="1" applyFont="1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29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1" fontId="10" fillId="0" borderId="29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1" fontId="10" fillId="0" borderId="45" xfId="0" applyNumberFormat="1" applyFont="1" applyBorder="1" applyAlignment="1" applyProtection="1">
      <alignment horizontal="center"/>
      <protection locked="0"/>
    </xf>
    <xf numFmtId="0" fontId="10" fillId="0" borderId="51" xfId="0" applyFont="1" applyBorder="1" applyAlignment="1" applyProtection="1">
      <alignment horizontal="centerContinuous"/>
      <protection locked="0"/>
    </xf>
    <xf numFmtId="1" fontId="11" fillId="0" borderId="48" xfId="0" applyNumberFormat="1" applyFont="1" applyFill="1" applyBorder="1" applyAlignment="1" applyProtection="1">
      <alignment horizontal="center"/>
      <protection locked="0"/>
    </xf>
    <xf numFmtId="4" fontId="12" fillId="3" borderId="5" xfId="0" applyNumberFormat="1" applyFont="1" applyFill="1" applyBorder="1" applyAlignment="1" applyProtection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9" xfId="0" applyNumberFormat="1" applyFont="1" applyFill="1" applyBorder="1" applyAlignment="1" applyProtection="1">
      <alignment horizontal="center"/>
      <protection locked="0"/>
    </xf>
    <xf numFmtId="1" fontId="11" fillId="0" borderId="52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5" fillId="7" borderId="0" xfId="0" applyFont="1" applyFill="1"/>
    <xf numFmtId="0" fontId="9" fillId="7" borderId="0" xfId="0" applyFont="1" applyFill="1"/>
    <xf numFmtId="0" fontId="5" fillId="7" borderId="0" xfId="0" applyFont="1" applyFill="1" applyProtection="1">
      <protection locked="0"/>
    </xf>
    <xf numFmtId="0" fontId="2" fillId="7" borderId="0" xfId="4" applyFill="1" applyBorder="1" applyProtection="1"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2" fontId="11" fillId="7" borderId="3" xfId="0" applyNumberFormat="1" applyFont="1" applyFill="1" applyBorder="1" applyAlignment="1" applyProtection="1">
      <alignment horizontal="center"/>
    </xf>
    <xf numFmtId="0" fontId="7" fillId="7" borderId="0" xfId="4" applyFont="1" applyFill="1" applyBorder="1" applyProtection="1">
      <protection locked="0"/>
    </xf>
    <xf numFmtId="0" fontId="15" fillId="7" borderId="0" xfId="0" applyFont="1" applyFill="1"/>
    <xf numFmtId="0" fontId="10" fillId="7" borderId="0" xfId="0" applyFont="1" applyFill="1" applyAlignment="1" applyProtection="1">
      <alignment horizontal="centerContinuous"/>
      <protection locked="0"/>
    </xf>
    <xf numFmtId="17" fontId="10" fillId="7" borderId="2" xfId="0" applyNumberFormat="1" applyFont="1" applyFill="1" applyBorder="1" applyAlignment="1" applyProtection="1">
      <alignment horizontal="center"/>
      <protection locked="0"/>
    </xf>
    <xf numFmtId="17" fontId="10" fillId="7" borderId="10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14" fillId="7" borderId="0" xfId="0" applyFont="1" applyFill="1" applyAlignment="1" applyProtection="1">
      <alignment horizontal="centerContinuous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10" fillId="7" borderId="60" xfId="0" applyFont="1" applyFill="1" applyBorder="1" applyProtection="1">
      <protection locked="0"/>
    </xf>
    <xf numFmtId="0" fontId="10" fillId="7" borderId="25" xfId="0" applyFont="1" applyFill="1" applyBorder="1" applyProtection="1">
      <protection locked="0"/>
    </xf>
    <xf numFmtId="0" fontId="10" fillId="0" borderId="15" xfId="0" applyNumberFormat="1" applyFont="1" applyFill="1" applyBorder="1" applyAlignment="1" applyProtection="1">
      <alignment horizontal="center"/>
      <protection locked="0"/>
    </xf>
    <xf numFmtId="0" fontId="10" fillId="0" borderId="16" xfId="0" applyNumberFormat="1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10" fillId="7" borderId="63" xfId="0" applyFont="1" applyFill="1" applyBorder="1" applyProtection="1">
      <protection locked="0"/>
    </xf>
    <xf numFmtId="0" fontId="0" fillId="0" borderId="64" xfId="0" applyBorder="1" applyAlignment="1" applyProtection="1">
      <alignment horizontal="center"/>
      <protection locked="0"/>
    </xf>
    <xf numFmtId="0" fontId="10" fillId="7" borderId="3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Continuous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left"/>
    </xf>
    <xf numFmtId="0" fontId="7" fillId="0" borderId="43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8" fillId="0" borderId="23" xfId="0" applyFont="1" applyBorder="1" applyProtection="1">
      <protection locked="0"/>
    </xf>
    <xf numFmtId="0" fontId="10" fillId="0" borderId="15" xfId="0" applyFont="1" applyBorder="1" applyAlignment="1">
      <alignment horizontal="left"/>
    </xf>
    <xf numFmtId="0" fontId="7" fillId="3" borderId="29" xfId="0" applyFont="1" applyFill="1" applyBorder="1" applyAlignment="1" applyProtection="1">
      <alignment horizontal="right"/>
      <protection locked="0"/>
    </xf>
    <xf numFmtId="0" fontId="7" fillId="3" borderId="9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0" fillId="0" borderId="30" xfId="0" applyFont="1" applyBorder="1" applyAlignment="1">
      <alignment horizontal="left"/>
    </xf>
    <xf numFmtId="0" fontId="7" fillId="3" borderId="44" xfId="0" applyFont="1" applyFill="1" applyBorder="1" applyAlignment="1" applyProtection="1">
      <alignment horizontal="right"/>
      <protection locked="0"/>
    </xf>
    <xf numFmtId="0" fontId="7" fillId="3" borderId="13" xfId="0" applyFont="1" applyFill="1" applyBorder="1" applyAlignment="1" applyProtection="1">
      <alignment horizontal="right"/>
      <protection locked="0"/>
    </xf>
    <xf numFmtId="0" fontId="8" fillId="0" borderId="65" xfId="0" applyFont="1" applyBorder="1" applyProtection="1">
      <protection locked="0"/>
    </xf>
    <xf numFmtId="0" fontId="10" fillId="0" borderId="16" xfId="0" applyFont="1" applyBorder="1" applyAlignment="1">
      <alignment horizontal="left"/>
    </xf>
    <xf numFmtId="0" fontId="7" fillId="3" borderId="45" xfId="0" applyFont="1" applyFill="1" applyBorder="1" applyAlignment="1" applyProtection="1">
      <alignment horizontal="right"/>
      <protection locked="0"/>
    </xf>
    <xf numFmtId="0" fontId="7" fillId="3" borderId="11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0" fillId="0" borderId="3" xfId="0" applyBorder="1" applyProtection="1">
      <protection locked="0"/>
    </xf>
    <xf numFmtId="0" fontId="10" fillId="0" borderId="0" xfId="3" applyFont="1" applyAlignment="1" applyProtection="1">
      <alignment horizontal="centerContinuous"/>
      <protection locked="0"/>
    </xf>
    <xf numFmtId="0" fontId="10" fillId="0" borderId="0" xfId="3" applyFont="1" applyProtection="1">
      <protection locked="0"/>
    </xf>
    <xf numFmtId="0" fontId="10" fillId="0" borderId="0" xfId="3" applyFont="1" applyFill="1" applyAlignment="1" applyProtection="1">
      <alignment horizontal="centerContinuous"/>
      <protection locked="0"/>
    </xf>
    <xf numFmtId="0" fontId="10" fillId="0" borderId="0" xfId="3" applyFont="1" applyFill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0" fontId="7" fillId="0" borderId="0" xfId="3" applyProtection="1">
      <protection locked="0"/>
    </xf>
    <xf numFmtId="0" fontId="7" fillId="0" borderId="0" xfId="3" applyBorder="1" applyAlignment="1" applyProtection="1">
      <alignment horizontal="centerContinuous"/>
      <protection locked="0"/>
    </xf>
    <xf numFmtId="0" fontId="7" fillId="0" borderId="0" xfId="3" applyBorder="1" applyProtection="1">
      <protection locked="0"/>
    </xf>
    <xf numFmtId="0" fontId="10" fillId="0" borderId="66" xfId="3" applyFont="1" applyBorder="1" applyAlignment="1" applyProtection="1">
      <alignment horizontal="center"/>
      <protection locked="0"/>
    </xf>
    <xf numFmtId="0" fontId="10" fillId="0" borderId="22" xfId="3" applyFont="1" applyBorder="1" applyAlignment="1" applyProtection="1">
      <alignment horizontal="center"/>
      <protection locked="0"/>
    </xf>
    <xf numFmtId="0" fontId="10" fillId="0" borderId="4" xfId="3" applyFont="1" applyBorder="1" applyAlignment="1" applyProtection="1">
      <alignment horizontal="center"/>
      <protection locked="0"/>
    </xf>
    <xf numFmtId="0" fontId="10" fillId="0" borderId="67" xfId="3" applyFont="1" applyBorder="1" applyAlignment="1" applyProtection="1">
      <alignment horizontal="center"/>
      <protection locked="0"/>
    </xf>
    <xf numFmtId="0" fontId="10" fillId="0" borderId="68" xfId="3" applyFont="1" applyBorder="1" applyAlignment="1" applyProtection="1">
      <alignment horizontal="center"/>
      <protection locked="0"/>
    </xf>
    <xf numFmtId="0" fontId="10" fillId="0" borderId="65" xfId="3" applyFont="1" applyBorder="1" applyAlignment="1" applyProtection="1">
      <alignment horizontal="center" vertical="center"/>
      <protection locked="0"/>
    </xf>
    <xf numFmtId="0" fontId="10" fillId="0" borderId="6" xfId="3" applyFont="1" applyBorder="1" applyAlignment="1" applyProtection="1">
      <alignment horizontal="center" vertical="center"/>
      <protection locked="0"/>
    </xf>
    <xf numFmtId="17" fontId="10" fillId="0" borderId="2" xfId="3" applyNumberFormat="1" applyFont="1" applyBorder="1" applyAlignment="1" applyProtection="1">
      <alignment horizontal="center"/>
      <protection locked="0"/>
    </xf>
    <xf numFmtId="0" fontId="7" fillId="0" borderId="40" xfId="3" applyBorder="1" applyAlignment="1" applyProtection="1">
      <alignment horizontal="center"/>
      <protection locked="0"/>
    </xf>
    <xf numFmtId="0" fontId="7" fillId="0" borderId="2" xfId="3" applyBorder="1" applyProtection="1">
      <protection locked="0"/>
    </xf>
    <xf numFmtId="0" fontId="7" fillId="0" borderId="40" xfId="3" applyBorder="1" applyProtection="1">
      <protection locked="0"/>
    </xf>
    <xf numFmtId="0" fontId="7" fillId="0" borderId="7" xfId="3" applyBorder="1" applyAlignment="1" applyProtection="1">
      <alignment horizontal="center"/>
      <protection locked="0"/>
    </xf>
    <xf numFmtId="17" fontId="10" fillId="0" borderId="8" xfId="3" applyNumberFormat="1" applyFont="1" applyBorder="1" applyAlignment="1" applyProtection="1">
      <alignment horizontal="center"/>
      <protection locked="0"/>
    </xf>
    <xf numFmtId="0" fontId="7" fillId="0" borderId="46" xfId="3" applyBorder="1" applyAlignment="1" applyProtection="1">
      <alignment horizontal="center"/>
      <protection locked="0"/>
    </xf>
    <xf numFmtId="0" fontId="7" fillId="0" borderId="8" xfId="3" applyBorder="1" applyProtection="1">
      <protection locked="0"/>
    </xf>
    <xf numFmtId="0" fontId="7" fillId="0" borderId="46" xfId="3" applyBorder="1" applyProtection="1">
      <protection locked="0"/>
    </xf>
    <xf numFmtId="0" fontId="7" fillId="0" borderId="9" xfId="3" applyBorder="1" applyAlignment="1" applyProtection="1">
      <alignment horizontal="center"/>
      <protection locked="0"/>
    </xf>
    <xf numFmtId="17" fontId="10" fillId="0" borderId="10" xfId="3" applyNumberFormat="1" applyFont="1" applyBorder="1" applyAlignment="1" applyProtection="1">
      <alignment horizontal="center"/>
      <protection locked="0"/>
    </xf>
    <xf numFmtId="0" fontId="7" fillId="0" borderId="47" xfId="3" applyBorder="1" applyProtection="1">
      <protection locked="0"/>
    </xf>
    <xf numFmtId="0" fontId="7" fillId="0" borderId="10" xfId="3" applyBorder="1" applyProtection="1">
      <protection locked="0"/>
    </xf>
    <xf numFmtId="0" fontId="7" fillId="0" borderId="11" xfId="3" applyBorder="1" applyAlignment="1" applyProtection="1">
      <alignment horizontal="center"/>
      <protection locked="0"/>
    </xf>
    <xf numFmtId="0" fontId="7" fillId="0" borderId="69" xfId="3" applyBorder="1" applyProtection="1">
      <protection locked="0"/>
    </xf>
    <xf numFmtId="0" fontId="7" fillId="0" borderId="12" xfId="3" applyBorder="1" applyAlignment="1" applyProtection="1">
      <alignment horizontal="center"/>
      <protection locked="0"/>
    </xf>
    <xf numFmtId="0" fontId="7" fillId="0" borderId="54" xfId="3" applyBorder="1" applyProtection="1">
      <protection locked="0"/>
    </xf>
    <xf numFmtId="0" fontId="7" fillId="0" borderId="13" xfId="3" applyBorder="1" applyAlignment="1" applyProtection="1">
      <alignment horizontal="center"/>
      <protection locked="0"/>
    </xf>
    <xf numFmtId="0" fontId="7" fillId="0" borderId="14" xfId="3" applyBorder="1" applyProtection="1">
      <protection locked="0"/>
    </xf>
    <xf numFmtId="0" fontId="7" fillId="0" borderId="2" xfId="3" applyBorder="1" applyAlignment="1" applyProtection="1">
      <alignment horizontal="center"/>
      <protection locked="0"/>
    </xf>
    <xf numFmtId="0" fontId="7" fillId="0" borderId="15" xfId="3" applyBorder="1" applyProtection="1">
      <protection locked="0"/>
    </xf>
    <xf numFmtId="0" fontId="7" fillId="0" borderId="8" xfId="3" applyBorder="1" applyAlignment="1" applyProtection="1">
      <alignment horizontal="center"/>
      <protection locked="0"/>
    </xf>
    <xf numFmtId="17" fontId="10" fillId="0" borderId="21" xfId="3" applyNumberFormat="1" applyFont="1" applyBorder="1" applyAlignment="1" applyProtection="1">
      <alignment horizontal="center"/>
      <protection locked="0"/>
    </xf>
    <xf numFmtId="0" fontId="7" fillId="0" borderId="21" xfId="3" applyBorder="1" applyProtection="1">
      <protection locked="0"/>
    </xf>
    <xf numFmtId="0" fontId="7" fillId="0" borderId="30" xfId="3" applyBorder="1" applyProtection="1">
      <protection locked="0"/>
    </xf>
    <xf numFmtId="0" fontId="7" fillId="0" borderId="21" xfId="3" applyBorder="1" applyAlignment="1" applyProtection="1">
      <alignment horizontal="center"/>
      <protection locked="0"/>
    </xf>
    <xf numFmtId="17" fontId="10" fillId="0" borderId="0" xfId="3" applyNumberFormat="1" applyFont="1" applyBorder="1" applyAlignment="1" applyProtection="1">
      <alignment horizontal="center"/>
      <protection locked="0"/>
    </xf>
    <xf numFmtId="0" fontId="7" fillId="0" borderId="0" xfId="3" applyBorder="1" applyAlignment="1" applyProtection="1">
      <alignment horizontal="center"/>
      <protection locked="0"/>
    </xf>
    <xf numFmtId="1" fontId="10" fillId="0" borderId="2" xfId="3" applyNumberFormat="1" applyFont="1" applyBorder="1" applyAlignment="1" applyProtection="1">
      <alignment horizontal="center"/>
      <protection locked="0"/>
    </xf>
    <xf numFmtId="1" fontId="10" fillId="0" borderId="10" xfId="3" applyNumberFormat="1" applyFont="1" applyBorder="1" applyAlignment="1" applyProtection="1">
      <alignment horizontal="center"/>
      <protection locked="0"/>
    </xf>
    <xf numFmtId="0" fontId="16" fillId="0" borderId="0" xfId="3" applyFont="1" applyBorder="1" applyProtection="1">
      <protection locked="0"/>
    </xf>
    <xf numFmtId="0" fontId="7" fillId="0" borderId="0" xfId="3" applyAlignment="1" applyProtection="1">
      <alignment horizontal="center"/>
      <protection locked="0"/>
    </xf>
    <xf numFmtId="0" fontId="11" fillId="0" borderId="0" xfId="3" applyFont="1" applyAlignment="1" applyProtection="1">
      <alignment horizontal="left"/>
      <protection locked="0"/>
    </xf>
    <xf numFmtId="0" fontId="12" fillId="0" borderId="0" xfId="3" applyFont="1" applyAlignment="1" applyProtection="1">
      <alignment horizontal="left"/>
      <protection locked="0"/>
    </xf>
    <xf numFmtId="0" fontId="7" fillId="0" borderId="0" xfId="3" applyFont="1" applyProtection="1">
      <protection locked="0"/>
    </xf>
    <xf numFmtId="0" fontId="11" fillId="0" borderId="4" xfId="3" applyFont="1" applyBorder="1" applyAlignment="1" applyProtection="1">
      <alignment horizontal="center" vertical="center"/>
      <protection locked="0"/>
    </xf>
    <xf numFmtId="0" fontId="11" fillId="0" borderId="24" xfId="3" applyFont="1" applyFill="1" applyBorder="1" applyAlignment="1" applyProtection="1">
      <alignment horizontal="center" vertical="center" wrapText="1"/>
      <protection locked="0"/>
    </xf>
    <xf numFmtId="0" fontId="11" fillId="0" borderId="25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Fill="1" applyBorder="1" applyAlignment="1" applyProtection="1">
      <alignment horizontal="center" vertical="center" wrapText="1"/>
      <protection locked="0"/>
    </xf>
    <xf numFmtId="1" fontId="11" fillId="0" borderId="2" xfId="3" applyNumberFormat="1" applyFont="1" applyFill="1" applyBorder="1" applyAlignment="1" applyProtection="1">
      <alignment horizontal="center"/>
      <protection locked="0"/>
    </xf>
    <xf numFmtId="4" fontId="12" fillId="3" borderId="18" xfId="3" applyNumberFormat="1" applyFont="1" applyFill="1" applyBorder="1" applyAlignment="1" applyProtection="1">
      <alignment horizontal="center"/>
    </xf>
    <xf numFmtId="4" fontId="12" fillId="3" borderId="2" xfId="3" applyNumberFormat="1" applyFont="1" applyFill="1" applyBorder="1" applyAlignment="1" applyProtection="1">
      <alignment horizontal="center"/>
    </xf>
    <xf numFmtId="4" fontId="12" fillId="3" borderId="0" xfId="3" applyNumberFormat="1" applyFont="1" applyFill="1" applyBorder="1" applyAlignment="1" applyProtection="1">
      <alignment horizontal="center"/>
    </xf>
    <xf numFmtId="1" fontId="11" fillId="0" borderId="8" xfId="3" applyNumberFormat="1" applyFont="1" applyFill="1" applyBorder="1" applyAlignment="1" applyProtection="1">
      <alignment horizontal="center"/>
      <protection locked="0"/>
    </xf>
    <xf numFmtId="4" fontId="12" fillId="3" borderId="19" xfId="3" applyNumberFormat="1" applyFont="1" applyFill="1" applyBorder="1" applyAlignment="1" applyProtection="1">
      <alignment horizontal="center"/>
    </xf>
    <xf numFmtId="4" fontId="12" fillId="3" borderId="8" xfId="3" applyNumberFormat="1" applyFont="1" applyFill="1" applyBorder="1" applyAlignment="1" applyProtection="1">
      <alignment horizontal="center"/>
    </xf>
    <xf numFmtId="1" fontId="11" fillId="0" borderId="10" xfId="3" applyNumberFormat="1" applyFont="1" applyFill="1" applyBorder="1" applyAlignment="1" applyProtection="1">
      <alignment horizontal="center"/>
      <protection locked="0"/>
    </xf>
    <xf numFmtId="4" fontId="12" fillId="3" borderId="20" xfId="3" applyNumberFormat="1" applyFont="1" applyFill="1" applyBorder="1" applyAlignment="1" applyProtection="1">
      <alignment horizontal="center"/>
    </xf>
    <xf numFmtId="4" fontId="12" fillId="3" borderId="10" xfId="3" applyNumberFormat="1" applyFont="1" applyFill="1" applyBorder="1" applyAlignment="1" applyProtection="1">
      <alignment horizontal="center"/>
    </xf>
    <xf numFmtId="4" fontId="12" fillId="3" borderId="4" xfId="3" applyNumberFormat="1" applyFont="1" applyFill="1" applyBorder="1" applyAlignment="1" applyProtection="1">
      <alignment horizontal="center"/>
    </xf>
    <xf numFmtId="4" fontId="12" fillId="3" borderId="10" xfId="3" quotePrefix="1" applyNumberFormat="1" applyFont="1" applyFill="1" applyBorder="1" applyAlignment="1" applyProtection="1">
      <alignment horizontal="center"/>
    </xf>
    <xf numFmtId="4" fontId="12" fillId="3" borderId="0" xfId="3" quotePrefix="1" applyNumberFormat="1" applyFont="1" applyFill="1" applyBorder="1" applyAlignment="1" applyProtection="1">
      <alignment horizontal="center"/>
    </xf>
    <xf numFmtId="14" fontId="10" fillId="7" borderId="2" xfId="0" applyNumberFormat="1" applyFont="1" applyFill="1" applyBorder="1" applyAlignment="1" applyProtection="1">
      <alignment horizontal="center"/>
      <protection locked="0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1" fontId="10" fillId="0" borderId="15" xfId="3" applyNumberFormat="1" applyFont="1" applyBorder="1" applyAlignment="1" applyProtection="1">
      <alignment horizontal="center"/>
      <protection locked="0"/>
    </xf>
    <xf numFmtId="1" fontId="10" fillId="0" borderId="16" xfId="3" applyNumberFormat="1" applyFont="1" applyBorder="1" applyAlignment="1" applyProtection="1">
      <alignment horizontal="center"/>
      <protection locked="0"/>
    </xf>
    <xf numFmtId="0" fontId="7" fillId="0" borderId="16" xfId="3" applyBorder="1" applyProtection="1">
      <protection locked="0"/>
    </xf>
    <xf numFmtId="0" fontId="7" fillId="0" borderId="49" xfId="3" applyBorder="1" applyProtection="1">
      <protection locked="0"/>
    </xf>
    <xf numFmtId="0" fontId="7" fillId="0" borderId="50" xfId="3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1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left"/>
      <protection locked="0"/>
    </xf>
    <xf numFmtId="0" fontId="10" fillId="6" borderId="14" xfId="0" applyFont="1" applyFill="1" applyBorder="1" applyAlignment="1" applyProtection="1">
      <alignment horizontal="left"/>
      <protection locked="0"/>
    </xf>
    <xf numFmtId="0" fontId="10" fillId="0" borderId="65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0" fillId="0" borderId="7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left"/>
      <protection locked="0"/>
    </xf>
    <xf numFmtId="0" fontId="10" fillId="0" borderId="24" xfId="0" applyFont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0" xfId="3" applyFont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43" xfId="0" applyBorder="1" applyProtection="1">
      <protection locked="0"/>
    </xf>
    <xf numFmtId="1" fontId="10" fillId="0" borderId="43" xfId="0" applyNumberFormat="1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2" fontId="7" fillId="0" borderId="43" xfId="0" applyNumberFormat="1" applyFont="1" applyBorder="1" applyAlignment="1" applyProtection="1">
      <alignment horizontal="center"/>
      <protection locked="0"/>
    </xf>
    <xf numFmtId="1" fontId="10" fillId="0" borderId="14" xfId="3" applyNumberFormat="1" applyFont="1" applyBorder="1" applyAlignment="1" applyProtection="1">
      <alignment horizontal="center"/>
      <protection locked="0"/>
    </xf>
    <xf numFmtId="0" fontId="7" fillId="0" borderId="39" xfId="3" applyBorder="1" applyProtection="1">
      <protection locked="0"/>
    </xf>
    <xf numFmtId="0" fontId="10" fillId="7" borderId="17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10" fillId="7" borderId="0" xfId="0" applyFont="1" applyFill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7" borderId="2" xfId="0" applyFont="1" applyFill="1" applyBorder="1" applyAlignment="1" applyProtection="1">
      <alignment horizontal="center" vertical="center"/>
      <protection locked="0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7" borderId="0" xfId="0" applyFont="1" applyFill="1" applyAlignment="1" applyProtection="1">
      <alignment horizontal="centerContinuous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19" fillId="7" borderId="0" xfId="0" applyFont="1" applyFill="1" applyAlignment="1" applyProtection="1">
      <alignment horizontal="centerContinuous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Continuous"/>
      <protection locked="0"/>
    </xf>
    <xf numFmtId="0" fontId="2" fillId="0" borderId="26" xfId="0" applyFont="1" applyBorder="1" applyAlignment="1" applyProtection="1">
      <alignment horizontal="centerContinuous"/>
      <protection locked="0"/>
    </xf>
    <xf numFmtId="0" fontId="2" fillId="7" borderId="17" xfId="0" applyFont="1" applyFill="1" applyBorder="1" applyAlignment="1" applyProtection="1">
      <alignment horizontal="centerContinuous"/>
      <protection locked="0"/>
    </xf>
    <xf numFmtId="0" fontId="2" fillId="7" borderId="26" xfId="0" applyFont="1" applyFill="1" applyBorder="1" applyAlignment="1" applyProtection="1">
      <alignment horizontal="centerContinuous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/>
      <protection locked="0"/>
    </xf>
    <xf numFmtId="0" fontId="2" fillId="4" borderId="58" xfId="0" applyFont="1" applyFill="1" applyBorder="1" applyAlignment="1" applyProtection="1">
      <alignment horizontal="center"/>
      <protection locked="0"/>
    </xf>
    <xf numFmtId="0" fontId="2" fillId="7" borderId="58" xfId="0" applyFont="1" applyFill="1" applyBorder="1" applyAlignment="1" applyProtection="1">
      <alignment horizontal="center"/>
      <protection locked="0"/>
    </xf>
    <xf numFmtId="0" fontId="2" fillId="7" borderId="59" xfId="0" applyFont="1" applyFill="1" applyBorder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7" borderId="29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0" borderId="19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2" fillId="7" borderId="31" xfId="0" applyFont="1" applyFill="1" applyBorder="1" applyProtection="1">
      <protection locked="0"/>
    </xf>
    <xf numFmtId="0" fontId="2" fillId="7" borderId="54" xfId="0" applyFont="1" applyFill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7" borderId="33" xfId="0" applyFont="1" applyFill="1" applyBorder="1" applyProtection="1">
      <protection locked="0"/>
    </xf>
    <xf numFmtId="0" fontId="2" fillId="7" borderId="55" xfId="0" applyFont="1" applyFill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7" borderId="35" xfId="0" applyFont="1" applyFill="1" applyBorder="1" applyProtection="1">
      <protection locked="0"/>
    </xf>
    <xf numFmtId="0" fontId="2" fillId="7" borderId="56" xfId="0" applyFont="1" applyFill="1" applyBorder="1" applyProtection="1">
      <protection locked="0"/>
    </xf>
    <xf numFmtId="9" fontId="2" fillId="0" borderId="29" xfId="0" applyNumberFormat="1" applyFont="1" applyBorder="1" applyProtection="1">
      <protection locked="0"/>
    </xf>
    <xf numFmtId="9" fontId="2" fillId="7" borderId="9" xfId="0" applyNumberFormat="1" applyFont="1" applyFill="1" applyBorder="1" applyProtection="1">
      <protection locked="0"/>
    </xf>
    <xf numFmtId="0" fontId="8" fillId="7" borderId="80" xfId="0" applyFont="1" applyFill="1" applyBorder="1" applyProtection="1">
      <protection locked="0"/>
    </xf>
    <xf numFmtId="0" fontId="2" fillId="0" borderId="71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72" xfId="0" applyFont="1" applyBorder="1" applyProtection="1">
      <protection locked="0"/>
    </xf>
    <xf numFmtId="0" fontId="8" fillId="7" borderId="81" xfId="0" applyFont="1" applyFill="1" applyBorder="1" applyAlignment="1" applyProtection="1">
      <alignment wrapText="1"/>
      <protection locked="0"/>
    </xf>
    <xf numFmtId="0" fontId="2" fillId="0" borderId="73" xfId="0" applyFont="1" applyBorder="1" applyProtection="1">
      <protection locked="0"/>
    </xf>
    <xf numFmtId="0" fontId="2" fillId="0" borderId="74" xfId="0" applyFont="1" applyBorder="1" applyProtection="1">
      <protection locked="0"/>
    </xf>
    <xf numFmtId="0" fontId="2" fillId="0" borderId="75" xfId="0" applyFont="1" applyBorder="1" applyProtection="1">
      <protection locked="0"/>
    </xf>
    <xf numFmtId="0" fontId="8" fillId="7" borderId="82" xfId="0" applyFont="1" applyFill="1" applyBorder="1" applyAlignment="1" applyProtection="1">
      <alignment wrapText="1"/>
      <protection locked="0"/>
    </xf>
    <xf numFmtId="0" fontId="2" fillId="0" borderId="7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77" xfId="0" applyFont="1" applyBorder="1" applyProtection="1">
      <protection locked="0"/>
    </xf>
    <xf numFmtId="0" fontId="8" fillId="7" borderId="83" xfId="0" applyFont="1" applyFill="1" applyBorder="1" applyProtection="1">
      <protection locked="0"/>
    </xf>
    <xf numFmtId="0" fontId="2" fillId="0" borderId="78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79" xfId="0" applyFont="1" applyBorder="1" applyProtection="1">
      <protection locked="0"/>
    </xf>
    <xf numFmtId="0" fontId="20" fillId="7" borderId="0" xfId="0" applyFont="1" applyFill="1" applyAlignment="1" applyProtection="1">
      <alignment horizontal="centerContinuous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7" borderId="0" xfId="0" applyFont="1" applyFill="1" applyProtection="1">
      <protection locked="0"/>
    </xf>
  </cellXfs>
  <cellStyles count="5">
    <cellStyle name="Euro" xfId="1"/>
    <cellStyle name="julio" xfId="2"/>
    <cellStyle name="Normal" xfId="0" builtinId="0"/>
    <cellStyle name="Normal 2" xfId="3"/>
    <cellStyle name="Normal_9- Costo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80%20-%20expedientes%20viejos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26" sqref="C26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5"/>
  <sheetViews>
    <sheetView showGridLines="0" zoomScale="75" workbookViewId="0">
      <selection activeCell="C26" sqref="C26"/>
    </sheetView>
  </sheetViews>
  <sheetFormatPr baseColWidth="10" defaultRowHeight="12.75" x14ac:dyDescent="0.2"/>
  <cols>
    <col min="1" max="1" width="16.5703125" style="7" customWidth="1"/>
    <col min="2" max="2" width="30" style="7" customWidth="1"/>
    <col min="3" max="3" width="33.140625" style="7" customWidth="1"/>
    <col min="4" max="4" width="31.140625" style="7" customWidth="1"/>
    <col min="5" max="5" width="31.42578125" style="7" customWidth="1"/>
    <col min="6" max="16384" width="11.42578125" style="7"/>
  </cols>
  <sheetData>
    <row r="1" spans="1:5" x14ac:dyDescent="0.2">
      <c r="A1" s="100" t="s">
        <v>56</v>
      </c>
      <c r="B1" s="6"/>
      <c r="C1" s="6"/>
      <c r="D1" s="6"/>
      <c r="E1" s="6"/>
    </row>
    <row r="2" spans="1:5" x14ac:dyDescent="0.2">
      <c r="A2" s="5" t="s">
        <v>65</v>
      </c>
      <c r="B2" s="6"/>
      <c r="C2" s="6"/>
      <c r="D2" s="6"/>
      <c r="E2" s="6"/>
    </row>
    <row r="3" spans="1:5" x14ac:dyDescent="0.2">
      <c r="A3" s="142" t="s">
        <v>76</v>
      </c>
      <c r="B3" s="145"/>
      <c r="C3" s="145"/>
      <c r="D3" s="145"/>
      <c r="E3" s="145"/>
    </row>
    <row r="4" spans="1:5" x14ac:dyDescent="0.2">
      <c r="A4" s="142" t="s">
        <v>75</v>
      </c>
      <c r="B4" s="145"/>
      <c r="C4" s="145"/>
      <c r="D4" s="145"/>
      <c r="E4" s="145"/>
    </row>
    <row r="5" spans="1:5" ht="13.5" thickBot="1" x14ac:dyDescent="0.25">
      <c r="A5" s="78"/>
      <c r="B5" s="78"/>
      <c r="C5" s="78"/>
      <c r="D5" s="78"/>
      <c r="E5" s="78"/>
    </row>
    <row r="6" spans="1:5" ht="13.5" thickBot="1" x14ac:dyDescent="0.25">
      <c r="A6" s="100"/>
      <c r="B6" s="291" t="s">
        <v>80</v>
      </c>
      <c r="C6" s="101" t="s">
        <v>66</v>
      </c>
      <c r="D6" s="127"/>
      <c r="E6" s="102"/>
    </row>
    <row r="7" spans="1:5" ht="13.5" thickBot="1" x14ac:dyDescent="0.25">
      <c r="A7" s="66" t="s">
        <v>49</v>
      </c>
      <c r="B7" s="156" t="s">
        <v>151</v>
      </c>
      <c r="C7" s="154" t="s">
        <v>67</v>
      </c>
      <c r="D7" s="148" t="s">
        <v>67</v>
      </c>
      <c r="E7" s="149" t="s">
        <v>67</v>
      </c>
    </row>
    <row r="8" spans="1:5" x14ac:dyDescent="0.2">
      <c r="A8" s="150">
        <f>+'2- impo investigadas - OMÁN'!A48</f>
        <v>2016</v>
      </c>
      <c r="B8" s="121"/>
      <c r="C8" s="133"/>
      <c r="D8" s="103"/>
      <c r="E8" s="26"/>
    </row>
    <row r="9" spans="1:5" x14ac:dyDescent="0.2">
      <c r="A9" s="150">
        <f>+'2- impo investigadas - OMÁN'!A49</f>
        <v>2017</v>
      </c>
      <c r="B9" s="24"/>
      <c r="C9" s="133"/>
      <c r="D9" s="103"/>
      <c r="E9" s="26"/>
    </row>
    <row r="10" spans="1:5" ht="13.5" thickBot="1" x14ac:dyDescent="0.25">
      <c r="A10" s="151">
        <f>+'2- impo investigadas - OMÁN'!A50</f>
        <v>2018</v>
      </c>
      <c r="B10" s="157"/>
      <c r="C10" s="155"/>
      <c r="D10" s="104"/>
      <c r="E10" s="31"/>
    </row>
    <row r="11" spans="1:5" x14ac:dyDescent="0.2">
      <c r="A11" s="253" t="str">
        <f>+'2- impo investigadas - OMÁN'!A52</f>
        <v>ene-mar 2018</v>
      </c>
      <c r="B11" s="20"/>
      <c r="C11" s="152"/>
      <c r="D11" s="105"/>
      <c r="E11" s="22"/>
    </row>
    <row r="12" spans="1:5" ht="13.5" thickBot="1" x14ac:dyDescent="0.25">
      <c r="A12" s="254" t="str">
        <f>+'2- impo investigadas - OMÁN'!A53</f>
        <v>ene-mar 2019</v>
      </c>
      <c r="B12" s="35"/>
      <c r="C12" s="153"/>
      <c r="D12" s="106"/>
      <c r="E12" s="29"/>
    </row>
    <row r="15" spans="1:5" hidden="1" x14ac:dyDescent="0.2">
      <c r="A15" s="107" t="s">
        <v>68</v>
      </c>
    </row>
    <row r="16" spans="1:5" hidden="1" x14ac:dyDescent="0.2"/>
    <row r="17" spans="1:6" ht="13.5" hidden="1" customHeight="1" thickBot="1" x14ac:dyDescent="0.25">
      <c r="A17" s="49" t="s">
        <v>49</v>
      </c>
      <c r="B17" s="290" t="str">
        <f>+B7</f>
        <v>OMAN</v>
      </c>
      <c r="C17" s="108"/>
      <c r="D17" s="108"/>
      <c r="E17" s="108"/>
      <c r="F17" s="16"/>
    </row>
    <row r="18" spans="1:6" hidden="1" x14ac:dyDescent="0.2">
      <c r="A18" s="130" t="e">
        <f>+#REF!</f>
        <v>#REF!</v>
      </c>
      <c r="B18" s="54" t="e">
        <f>+#REF!-(#REF!+'2- impo investigadas - OMÁN'!C48-'7- reventa'!B48)</f>
        <v>#REF!</v>
      </c>
      <c r="C18" s="109"/>
      <c r="D18" s="109"/>
      <c r="E18" s="109"/>
      <c r="F18" s="16"/>
    </row>
    <row r="19" spans="1:6" hidden="1" x14ac:dyDescent="0.2">
      <c r="A19" s="131" t="e">
        <f>+#REF!</f>
        <v>#REF!</v>
      </c>
      <c r="B19" s="57" t="e">
        <f>+B9-(#REF!+'2- impo investigadas - OMÁN'!C49-'7- reventa'!B49)</f>
        <v>#REF!</v>
      </c>
    </row>
    <row r="20" spans="1:6" ht="13.5" hidden="1" thickBot="1" x14ac:dyDescent="0.25">
      <c r="A20" s="132" t="e">
        <f>+#REF!</f>
        <v>#REF!</v>
      </c>
      <c r="B20" s="60">
        <f>+B10-(B9+'2- impo investigadas - OMÁN'!C50-'7- reventa'!B50)</f>
        <v>0</v>
      </c>
    </row>
    <row r="21" spans="1:6" hidden="1" x14ac:dyDescent="0.2">
      <c r="A21" s="128" t="str">
        <f>+A11</f>
        <v>ene-mar 2018</v>
      </c>
      <c r="B21" s="129">
        <f>+B11-(B10+'2- impo investigadas - OMÁN'!C52-'7- reventa'!B52)</f>
        <v>0</v>
      </c>
    </row>
    <row r="22" spans="1:6" ht="13.5" hidden="1" thickBot="1" x14ac:dyDescent="0.25">
      <c r="A22" s="58" t="str">
        <f>+A12</f>
        <v>ene-mar 2019</v>
      </c>
      <c r="B22" s="62">
        <f>+B12-(B11+'2- impo investigadas - OMÁN'!C53-'7- reventa'!B53)</f>
        <v>0</v>
      </c>
    </row>
    <row r="23" spans="1:6" hidden="1" x14ac:dyDescent="0.2">
      <c r="A23" s="37"/>
      <c r="B23" s="37"/>
    </row>
    <row r="24" spans="1:6" hidden="1" x14ac:dyDescent="0.2">
      <c r="A24" s="37"/>
      <c r="B24" s="37"/>
    </row>
    <row r="25" spans="1:6" hidden="1" x14ac:dyDescent="0.2">
      <c r="A25" s="37"/>
      <c r="B25" s="37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99" orientation="landscape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70"/>
  <sheetViews>
    <sheetView zoomScale="90" workbookViewId="0">
      <selection activeCell="C26" sqref="C26"/>
    </sheetView>
  </sheetViews>
  <sheetFormatPr baseColWidth="10" defaultRowHeight="12.75" x14ac:dyDescent="0.2"/>
  <cols>
    <col min="1" max="1" width="4.140625" style="191" customWidth="1"/>
    <col min="2" max="2" width="16" style="191" customWidth="1"/>
    <col min="3" max="6" width="33.140625" style="232" bestFit="1" customWidth="1"/>
    <col min="7" max="7" width="7.5703125" style="191" customWidth="1"/>
    <col min="8" max="8" width="17.5703125" style="191" customWidth="1"/>
    <col min="9" max="16384" width="11.42578125" style="191"/>
  </cols>
  <sheetData>
    <row r="1" spans="2:8" s="187" customFormat="1" x14ac:dyDescent="0.2">
      <c r="B1" s="186" t="s">
        <v>133</v>
      </c>
      <c r="C1" s="186"/>
      <c r="D1" s="186"/>
      <c r="E1" s="186"/>
      <c r="F1" s="186"/>
    </row>
    <row r="2" spans="2:8" s="187" customFormat="1" x14ac:dyDescent="0.2">
      <c r="B2" s="186" t="s">
        <v>126</v>
      </c>
      <c r="C2" s="186"/>
      <c r="D2" s="186"/>
      <c r="E2" s="186"/>
      <c r="F2" s="186"/>
    </row>
    <row r="3" spans="2:8" s="189" customFormat="1" x14ac:dyDescent="0.2">
      <c r="B3" s="188" t="s">
        <v>71</v>
      </c>
      <c r="C3" s="188"/>
      <c r="D3" s="188"/>
      <c r="E3" s="188"/>
      <c r="F3" s="188"/>
    </row>
    <row r="4" spans="2:8" s="189" customFormat="1" x14ac:dyDescent="0.2">
      <c r="B4" s="301" t="s">
        <v>98</v>
      </c>
      <c r="C4" s="301"/>
      <c r="D4" s="301"/>
      <c r="E4" s="301"/>
      <c r="F4" s="301"/>
    </row>
    <row r="5" spans="2:8" s="187" customFormat="1" x14ac:dyDescent="0.2">
      <c r="B5" s="190"/>
      <c r="C5" s="190"/>
      <c r="D5" s="190"/>
      <c r="E5" s="190"/>
      <c r="F5" s="190"/>
      <c r="G5" s="189"/>
      <c r="H5" s="189"/>
    </row>
    <row r="6" spans="2:8" s="187" customFormat="1" x14ac:dyDescent="0.2">
      <c r="B6" s="190"/>
      <c r="C6" s="190"/>
      <c r="D6" s="190"/>
      <c r="E6" s="190"/>
      <c r="F6" s="190"/>
      <c r="G6" s="189"/>
      <c r="H6" s="189"/>
    </row>
    <row r="7" spans="2:8" s="187" customFormat="1" x14ac:dyDescent="0.2">
      <c r="B7" s="190"/>
      <c r="C7" s="190"/>
      <c r="D7" s="190"/>
      <c r="E7" s="190"/>
      <c r="F7" s="190"/>
      <c r="G7" s="189"/>
      <c r="H7" s="189"/>
    </row>
    <row r="8" spans="2:8" ht="13.5" thickBot="1" x14ac:dyDescent="0.25">
      <c r="C8" s="192"/>
      <c r="D8" s="192"/>
      <c r="E8" s="192"/>
      <c r="F8" s="192"/>
      <c r="G8" s="193"/>
      <c r="H8" s="193"/>
    </row>
    <row r="9" spans="2:8" ht="12.75" customHeight="1" x14ac:dyDescent="0.2">
      <c r="B9" s="194" t="s">
        <v>48</v>
      </c>
      <c r="C9" s="195" t="s">
        <v>99</v>
      </c>
      <c r="D9" s="196" t="s">
        <v>100</v>
      </c>
      <c r="E9" s="197" t="s">
        <v>146</v>
      </c>
      <c r="F9" s="196" t="s">
        <v>101</v>
      </c>
      <c r="G9" s="187"/>
    </row>
    <row r="10" spans="2:8" ht="41.25" customHeight="1" thickBot="1" x14ac:dyDescent="0.25">
      <c r="B10" s="198" t="s">
        <v>49</v>
      </c>
      <c r="C10" s="199" t="s">
        <v>102</v>
      </c>
      <c r="D10" s="199" t="s">
        <v>102</v>
      </c>
      <c r="E10" s="199" t="s">
        <v>102</v>
      </c>
      <c r="F10" s="200" t="s">
        <v>102</v>
      </c>
      <c r="G10" s="187"/>
    </row>
    <row r="11" spans="2:8" x14ac:dyDescent="0.2">
      <c r="B11" s="201">
        <f>+'2- impo investigadas - OMÁN'!A8</f>
        <v>42370</v>
      </c>
      <c r="C11" s="202"/>
      <c r="D11" s="203"/>
      <c r="E11" s="204"/>
      <c r="F11" s="205"/>
    </row>
    <row r="12" spans="2:8" x14ac:dyDescent="0.2">
      <c r="B12" s="206">
        <f>+'2- impo investigadas - OMÁN'!A9</f>
        <v>42401</v>
      </c>
      <c r="C12" s="207"/>
      <c r="D12" s="208"/>
      <c r="E12" s="209"/>
      <c r="F12" s="210"/>
    </row>
    <row r="13" spans="2:8" x14ac:dyDescent="0.2">
      <c r="B13" s="206">
        <f>+'2- impo investigadas - OMÁN'!A10</f>
        <v>42430</v>
      </c>
      <c r="C13" s="207"/>
      <c r="D13" s="208"/>
      <c r="E13" s="209"/>
      <c r="F13" s="210"/>
    </row>
    <row r="14" spans="2:8" x14ac:dyDescent="0.2">
      <c r="B14" s="206">
        <f>+'2- impo investigadas - OMÁN'!A11</f>
        <v>42461</v>
      </c>
      <c r="C14" s="207"/>
      <c r="D14" s="208"/>
      <c r="E14" s="209"/>
      <c r="F14" s="210"/>
    </row>
    <row r="15" spans="2:8" x14ac:dyDescent="0.2">
      <c r="B15" s="206">
        <f>+'2- impo investigadas - OMÁN'!A12</f>
        <v>42491</v>
      </c>
      <c r="C15" s="209"/>
      <c r="D15" s="208"/>
      <c r="E15" s="209"/>
      <c r="F15" s="210"/>
    </row>
    <row r="16" spans="2:8" x14ac:dyDescent="0.2">
      <c r="B16" s="206">
        <f>+'2- impo investigadas - OMÁN'!A13</f>
        <v>42522</v>
      </c>
      <c r="C16" s="207"/>
      <c r="D16" s="208"/>
      <c r="E16" s="209"/>
      <c r="F16" s="210"/>
    </row>
    <row r="17" spans="2:6" x14ac:dyDescent="0.2">
      <c r="B17" s="206">
        <f>+'2- impo investigadas - OMÁN'!A14</f>
        <v>42552</v>
      </c>
      <c r="C17" s="209"/>
      <c r="D17" s="208"/>
      <c r="E17" s="209"/>
      <c r="F17" s="210"/>
    </row>
    <row r="18" spans="2:6" x14ac:dyDescent="0.2">
      <c r="B18" s="206">
        <f>+'2- impo investigadas - OMÁN'!A15</f>
        <v>42583</v>
      </c>
      <c r="C18" s="209"/>
      <c r="D18" s="208"/>
      <c r="E18" s="209"/>
      <c r="F18" s="210"/>
    </row>
    <row r="19" spans="2:6" x14ac:dyDescent="0.2">
      <c r="B19" s="206">
        <f>+'2- impo investigadas - OMÁN'!A16</f>
        <v>42614</v>
      </c>
      <c r="C19" s="209"/>
      <c r="D19" s="208"/>
      <c r="E19" s="209"/>
      <c r="F19" s="210"/>
    </row>
    <row r="20" spans="2:6" x14ac:dyDescent="0.2">
      <c r="B20" s="206">
        <f>+'2- impo investigadas - OMÁN'!A17</f>
        <v>42644</v>
      </c>
      <c r="C20" s="209"/>
      <c r="D20" s="208"/>
      <c r="E20" s="209"/>
      <c r="F20" s="210"/>
    </row>
    <row r="21" spans="2:6" x14ac:dyDescent="0.2">
      <c r="B21" s="206">
        <f>+'2- impo investigadas - OMÁN'!A18</f>
        <v>42675</v>
      </c>
      <c r="C21" s="209"/>
      <c r="D21" s="208"/>
      <c r="E21" s="209"/>
      <c r="F21" s="210"/>
    </row>
    <row r="22" spans="2:6" ht="13.5" thickBot="1" x14ac:dyDescent="0.25">
      <c r="B22" s="211">
        <f>+'2- impo investigadas - OMÁN'!A19</f>
        <v>42705</v>
      </c>
      <c r="C22" s="212"/>
      <c r="D22" s="213"/>
      <c r="E22" s="212"/>
      <c r="F22" s="214"/>
    </row>
    <row r="23" spans="2:6" x14ac:dyDescent="0.2">
      <c r="B23" s="201">
        <f>+'2- impo investigadas - OMÁN'!A20</f>
        <v>42736</v>
      </c>
      <c r="C23" s="203"/>
      <c r="D23" s="203"/>
      <c r="E23" s="215"/>
      <c r="F23" s="210"/>
    </row>
    <row r="24" spans="2:6" x14ac:dyDescent="0.2">
      <c r="B24" s="206">
        <f>+'2- impo investigadas - OMÁN'!A21</f>
        <v>42767</v>
      </c>
      <c r="C24" s="208"/>
      <c r="D24" s="208"/>
      <c r="E24" s="215"/>
      <c r="F24" s="216"/>
    </row>
    <row r="25" spans="2:6" x14ac:dyDescent="0.2">
      <c r="B25" s="206">
        <f>+'2- impo investigadas - OMÁN'!A22</f>
        <v>42795</v>
      </c>
      <c r="C25" s="208"/>
      <c r="D25" s="208"/>
      <c r="E25" s="209"/>
      <c r="F25" s="210"/>
    </row>
    <row r="26" spans="2:6" x14ac:dyDescent="0.2">
      <c r="B26" s="206">
        <f>+'2- impo investigadas - OMÁN'!A23</f>
        <v>42826</v>
      </c>
      <c r="C26" s="208"/>
      <c r="D26" s="208"/>
      <c r="E26" s="209"/>
      <c r="F26" s="210"/>
    </row>
    <row r="27" spans="2:6" x14ac:dyDescent="0.2">
      <c r="B27" s="206">
        <f>+'2- impo investigadas - OMÁN'!A24</f>
        <v>42856</v>
      </c>
      <c r="C27" s="208"/>
      <c r="D27" s="208"/>
      <c r="E27" s="209"/>
      <c r="F27" s="210"/>
    </row>
    <row r="28" spans="2:6" x14ac:dyDescent="0.2">
      <c r="B28" s="206">
        <f>+'2- impo investigadas - OMÁN'!A25</f>
        <v>42887</v>
      </c>
      <c r="C28" s="208"/>
      <c r="D28" s="208"/>
      <c r="E28" s="209"/>
      <c r="F28" s="210"/>
    </row>
    <row r="29" spans="2:6" x14ac:dyDescent="0.2">
      <c r="B29" s="206">
        <f>+'2- impo investigadas - OMÁN'!A26</f>
        <v>42917</v>
      </c>
      <c r="C29" s="208"/>
      <c r="D29" s="208"/>
      <c r="E29" s="209"/>
      <c r="F29" s="210"/>
    </row>
    <row r="30" spans="2:6" x14ac:dyDescent="0.2">
      <c r="B30" s="206">
        <f>+'2- impo investigadas - OMÁN'!A27</f>
        <v>42948</v>
      </c>
      <c r="C30" s="208"/>
      <c r="D30" s="208"/>
      <c r="E30" s="209"/>
      <c r="F30" s="210"/>
    </row>
    <row r="31" spans="2:6" x14ac:dyDescent="0.2">
      <c r="B31" s="206">
        <f>+'2- impo investigadas - OMÁN'!A28</f>
        <v>42979</v>
      </c>
      <c r="C31" s="208"/>
      <c r="D31" s="208"/>
      <c r="E31" s="209"/>
      <c r="F31" s="210"/>
    </row>
    <row r="32" spans="2:6" x14ac:dyDescent="0.2">
      <c r="B32" s="206">
        <f>+'2- impo investigadas - OMÁN'!A29</f>
        <v>43009</v>
      </c>
      <c r="C32" s="208"/>
      <c r="D32" s="208"/>
      <c r="E32" s="209"/>
      <c r="F32" s="210"/>
    </row>
    <row r="33" spans="2:6" x14ac:dyDescent="0.2">
      <c r="B33" s="206">
        <f>+'2- impo investigadas - OMÁN'!A30</f>
        <v>43040</v>
      </c>
      <c r="C33" s="208"/>
      <c r="D33" s="208"/>
      <c r="E33" s="209"/>
      <c r="F33" s="210"/>
    </row>
    <row r="34" spans="2:6" ht="13.5" thickBot="1" x14ac:dyDescent="0.25">
      <c r="B34" s="211">
        <f>+'2- impo investigadas - OMÁN'!A31</f>
        <v>43070</v>
      </c>
      <c r="C34" s="213"/>
      <c r="D34" s="213"/>
      <c r="E34" s="217"/>
      <c r="F34" s="218"/>
    </row>
    <row r="35" spans="2:6" x14ac:dyDescent="0.2">
      <c r="B35" s="201">
        <f>+'2- impo investigadas - OMÁN'!A32</f>
        <v>43101</v>
      </c>
      <c r="C35" s="203"/>
      <c r="D35" s="219"/>
      <c r="E35" s="219"/>
      <c r="F35" s="220"/>
    </row>
    <row r="36" spans="2:6" x14ac:dyDescent="0.2">
      <c r="B36" s="206">
        <f>+'2- impo investigadas - OMÁN'!A33</f>
        <v>43132</v>
      </c>
      <c r="C36" s="208"/>
      <c r="D36" s="221"/>
      <c r="E36" s="221"/>
      <c r="F36" s="222"/>
    </row>
    <row r="37" spans="2:6" x14ac:dyDescent="0.2">
      <c r="B37" s="206">
        <f>+'2- impo investigadas - OMÁN'!A34</f>
        <v>43160</v>
      </c>
      <c r="C37" s="208"/>
      <c r="D37" s="221"/>
      <c r="E37" s="221"/>
      <c r="F37" s="222"/>
    </row>
    <row r="38" spans="2:6" x14ac:dyDescent="0.2">
      <c r="B38" s="206">
        <f>+'2- impo investigadas - OMÁN'!A35</f>
        <v>43191</v>
      </c>
      <c r="C38" s="208"/>
      <c r="D38" s="221"/>
      <c r="E38" s="221"/>
      <c r="F38" s="222"/>
    </row>
    <row r="39" spans="2:6" x14ac:dyDescent="0.2">
      <c r="B39" s="206">
        <f>+'2- impo investigadas - OMÁN'!A36</f>
        <v>43221</v>
      </c>
      <c r="C39" s="208"/>
      <c r="D39" s="221"/>
      <c r="E39" s="221"/>
      <c r="F39" s="222"/>
    </row>
    <row r="40" spans="2:6" x14ac:dyDescent="0.2">
      <c r="B40" s="206">
        <f>+'2- impo investigadas - OMÁN'!A37</f>
        <v>43252</v>
      </c>
      <c r="C40" s="208"/>
      <c r="D40" s="221"/>
      <c r="E40" s="221"/>
      <c r="F40" s="222"/>
    </row>
    <row r="41" spans="2:6" x14ac:dyDescent="0.2">
      <c r="B41" s="206">
        <f>+'2- impo investigadas - OMÁN'!A38</f>
        <v>43282</v>
      </c>
      <c r="C41" s="208"/>
      <c r="D41" s="221"/>
      <c r="E41" s="221"/>
      <c r="F41" s="222"/>
    </row>
    <row r="42" spans="2:6" x14ac:dyDescent="0.2">
      <c r="B42" s="206">
        <f>+'2- impo investigadas - OMÁN'!A39</f>
        <v>43313</v>
      </c>
      <c r="C42" s="208"/>
      <c r="D42" s="221"/>
      <c r="E42" s="221"/>
      <c r="F42" s="222"/>
    </row>
    <row r="43" spans="2:6" x14ac:dyDescent="0.2">
      <c r="B43" s="206">
        <f>+'2- impo investigadas - OMÁN'!A40</f>
        <v>43344</v>
      </c>
      <c r="C43" s="208"/>
      <c r="D43" s="221"/>
      <c r="E43" s="221"/>
      <c r="F43" s="222"/>
    </row>
    <row r="44" spans="2:6" x14ac:dyDescent="0.2">
      <c r="B44" s="206">
        <f>+'2- impo investigadas - OMÁN'!A41</f>
        <v>43374</v>
      </c>
      <c r="C44" s="208"/>
      <c r="D44" s="221"/>
      <c r="E44" s="221"/>
      <c r="F44" s="222"/>
    </row>
    <row r="45" spans="2:6" x14ac:dyDescent="0.2">
      <c r="B45" s="206">
        <f>+'2- impo investigadas - OMÁN'!A42</f>
        <v>43405</v>
      </c>
      <c r="C45" s="208"/>
      <c r="D45" s="221"/>
      <c r="E45" s="221"/>
      <c r="F45" s="222"/>
    </row>
    <row r="46" spans="2:6" ht="13.5" thickBot="1" x14ac:dyDescent="0.25">
      <c r="B46" s="223">
        <f>+'2- impo investigadas - OMÁN'!A43</f>
        <v>43435</v>
      </c>
      <c r="C46" s="224"/>
      <c r="D46" s="225"/>
      <c r="E46" s="225"/>
      <c r="F46" s="226"/>
    </row>
    <row r="47" spans="2:6" x14ac:dyDescent="0.2">
      <c r="B47" s="19">
        <v>43466</v>
      </c>
      <c r="C47" s="32"/>
      <c r="D47" s="21"/>
      <c r="E47" s="203"/>
      <c r="F47" s="203"/>
    </row>
    <row r="48" spans="2:6" x14ac:dyDescent="0.2">
      <c r="B48" s="23">
        <v>43497</v>
      </c>
      <c r="C48" s="33"/>
      <c r="D48" s="25"/>
      <c r="E48" s="208"/>
      <c r="F48" s="208"/>
    </row>
    <row r="49" spans="2:47" ht="13.5" thickBot="1" x14ac:dyDescent="0.25">
      <c r="B49" s="27">
        <v>43525</v>
      </c>
      <c r="C49" s="34"/>
      <c r="D49" s="28"/>
      <c r="E49" s="213"/>
      <c r="F49" s="213"/>
    </row>
    <row r="50" spans="2:47" ht="13.5" thickBot="1" x14ac:dyDescent="0.25">
      <c r="B50" s="227"/>
      <c r="C50" s="193"/>
      <c r="D50" s="193"/>
      <c r="E50" s="193"/>
      <c r="F50" s="228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</row>
    <row r="51" spans="2:47" x14ac:dyDescent="0.2">
      <c r="B51" s="288">
        <f>+'2- impo investigadas - OMÁN'!A48</f>
        <v>2016</v>
      </c>
      <c r="C51" s="219"/>
      <c r="D51" s="203"/>
      <c r="E51" s="289"/>
      <c r="F51" s="203"/>
      <c r="G51" s="193"/>
    </row>
    <row r="52" spans="2:47" x14ac:dyDescent="0.2">
      <c r="B52" s="255">
        <f>+'2- impo investigadas - OMÁN'!A49</f>
        <v>2017</v>
      </c>
      <c r="C52" s="221"/>
      <c r="D52" s="208"/>
      <c r="E52" s="258"/>
      <c r="F52" s="208"/>
      <c r="G52" s="193"/>
    </row>
    <row r="53" spans="2:47" ht="13.5" thickBot="1" x14ac:dyDescent="0.25">
      <c r="B53" s="256">
        <f>+'2- impo investigadas - OMÁN'!A50</f>
        <v>2018</v>
      </c>
      <c r="C53" s="257"/>
      <c r="D53" s="213"/>
      <c r="E53" s="259"/>
      <c r="F53" s="213"/>
    </row>
    <row r="54" spans="2:47" ht="13.5" thickBot="1" x14ac:dyDescent="0.25">
      <c r="B54" s="227"/>
      <c r="C54" s="193"/>
      <c r="D54" s="193"/>
      <c r="E54" s="193"/>
      <c r="F54" s="193"/>
    </row>
    <row r="55" spans="2:47" x14ac:dyDescent="0.2">
      <c r="B55" s="229" t="str">
        <f>+'2- impo investigadas - OMÁN'!A52</f>
        <v>ene-mar 2018</v>
      </c>
      <c r="C55" s="204"/>
      <c r="D55" s="203"/>
      <c r="E55" s="203"/>
      <c r="F55" s="203"/>
    </row>
    <row r="56" spans="2:47" ht="13.5" thickBot="1" x14ac:dyDescent="0.25">
      <c r="B56" s="230" t="str">
        <f>+'2- impo investigadas - OMÁN'!A53</f>
        <v>ene-mar 2019</v>
      </c>
      <c r="C56" s="212"/>
      <c r="D56" s="213"/>
      <c r="E56" s="213"/>
      <c r="F56" s="213"/>
    </row>
    <row r="57" spans="2:47" x14ac:dyDescent="0.2">
      <c r="B57" s="231" t="s">
        <v>103</v>
      </c>
      <c r="C57" s="191"/>
      <c r="D57" s="191"/>
      <c r="E57" s="191"/>
    </row>
    <row r="58" spans="2:47" x14ac:dyDescent="0.2">
      <c r="B58" s="231" t="s">
        <v>104</v>
      </c>
      <c r="C58" s="191"/>
      <c r="D58" s="191"/>
      <c r="E58" s="191"/>
    </row>
    <row r="59" spans="2:47" x14ac:dyDescent="0.2">
      <c r="B59" s="231" t="s">
        <v>105</v>
      </c>
      <c r="C59" s="191"/>
      <c r="D59" s="191"/>
      <c r="E59" s="191"/>
    </row>
    <row r="60" spans="2:47" x14ac:dyDescent="0.2">
      <c r="B60" s="231" t="s">
        <v>106</v>
      </c>
      <c r="C60" s="191"/>
      <c r="D60" s="191"/>
      <c r="E60" s="191"/>
    </row>
    <row r="61" spans="2:47" hidden="1" x14ac:dyDescent="0.2">
      <c r="B61" s="233" t="s">
        <v>51</v>
      </c>
      <c r="C61" s="234"/>
      <c r="D61" s="235"/>
      <c r="E61" s="235"/>
      <c r="F61" s="235"/>
    </row>
    <row r="62" spans="2:47" hidden="1" x14ac:dyDescent="0.2">
      <c r="B62" s="235"/>
      <c r="C62" s="235"/>
      <c r="D62" s="235"/>
      <c r="E62" s="235"/>
      <c r="F62" s="235"/>
    </row>
    <row r="63" spans="2:47" ht="13.5" hidden="1" thickBot="1" x14ac:dyDescent="0.25">
      <c r="B63" s="236" t="s">
        <v>49</v>
      </c>
      <c r="C63" s="237" t="s">
        <v>52</v>
      </c>
      <c r="D63" s="238" t="s">
        <v>54</v>
      </c>
      <c r="E63" s="239"/>
    </row>
    <row r="64" spans="2:47" hidden="1" x14ac:dyDescent="0.2">
      <c r="B64" s="240">
        <v>2003</v>
      </c>
      <c r="C64" s="241">
        <f>+C51-SUM(C11:C22)</f>
        <v>0</v>
      </c>
      <c r="D64" s="242">
        <f>+D51-SUM(D11:D22)</f>
        <v>0</v>
      </c>
      <c r="E64" s="243"/>
    </row>
    <row r="65" spans="2:5" hidden="1" x14ac:dyDescent="0.2">
      <c r="B65" s="244">
        <v>2004</v>
      </c>
      <c r="C65" s="245">
        <f>+C52-SUM(C23:C34)</f>
        <v>0</v>
      </c>
      <c r="D65" s="246">
        <f>+D52-SUM(D23:D34)</f>
        <v>0</v>
      </c>
      <c r="E65" s="243"/>
    </row>
    <row r="66" spans="2:5" ht="13.5" hidden="1" thickBot="1" x14ac:dyDescent="0.25">
      <c r="B66" s="247">
        <v>2005</v>
      </c>
      <c r="C66" s="248">
        <f>+C53-SUM(C35:C46)</f>
        <v>0</v>
      </c>
      <c r="D66" s="249">
        <f>+D53-SUM(D35:D46)</f>
        <v>0</v>
      </c>
      <c r="E66" s="243"/>
    </row>
    <row r="67" spans="2:5" hidden="1" x14ac:dyDescent="0.2">
      <c r="B67" s="240" t="s">
        <v>107</v>
      </c>
      <c r="C67" s="250">
        <v>0</v>
      </c>
      <c r="D67" s="250">
        <v>0</v>
      </c>
      <c r="E67" s="243"/>
    </row>
    <row r="68" spans="2:5" ht="13.5" hidden="1" thickBot="1" x14ac:dyDescent="0.25">
      <c r="B68" s="247" t="s">
        <v>108</v>
      </c>
      <c r="C68" s="251">
        <v>0</v>
      </c>
      <c r="D68" s="251">
        <v>0</v>
      </c>
      <c r="E68" s="252"/>
    </row>
    <row r="69" spans="2:5" hidden="1" x14ac:dyDescent="0.2"/>
    <row r="70" spans="2:5" ht="15" x14ac:dyDescent="0.25">
      <c r="B70" s="279" t="s">
        <v>140</v>
      </c>
    </row>
  </sheetData>
  <mergeCells count="1">
    <mergeCell ref="B4:F4"/>
  </mergeCells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65" orientation="portrait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B32"/>
  <sheetViews>
    <sheetView workbookViewId="0">
      <selection activeCell="C26" sqref="C26"/>
    </sheetView>
  </sheetViews>
  <sheetFormatPr baseColWidth="10" defaultRowHeight="12.75" x14ac:dyDescent="0.2"/>
  <cols>
    <col min="1" max="1" width="55.140625" style="7" customWidth="1"/>
    <col min="2" max="2" width="24.28515625" style="16" customWidth="1"/>
    <col min="3" max="16384" width="11.42578125" style="7"/>
  </cols>
  <sheetData>
    <row r="1" spans="1:2" x14ac:dyDescent="0.2">
      <c r="A1" s="276" t="s">
        <v>134</v>
      </c>
      <c r="B1" s="260"/>
    </row>
    <row r="2" spans="1:2" s="16" customFormat="1" x14ac:dyDescent="0.2">
      <c r="A2" s="268" t="s">
        <v>124</v>
      </c>
      <c r="B2" s="260"/>
    </row>
    <row r="3" spans="1:2" s="16" customFormat="1" x14ac:dyDescent="0.2">
      <c r="A3" s="261"/>
      <c r="B3" s="260"/>
    </row>
    <row r="4" spans="1:2" ht="22.5" customHeight="1" thickBot="1" x14ac:dyDescent="0.25">
      <c r="A4" s="262" t="s">
        <v>109</v>
      </c>
    </row>
    <row r="5" spans="1:2" ht="24.75" customHeight="1" thickBot="1" x14ac:dyDescent="0.25">
      <c r="A5" s="305" t="s">
        <v>110</v>
      </c>
      <c r="B5" s="269">
        <v>2018</v>
      </c>
    </row>
    <row r="6" spans="1:2" ht="25.5" customHeight="1" x14ac:dyDescent="0.2">
      <c r="A6" s="306"/>
      <c r="B6" s="303" t="s">
        <v>111</v>
      </c>
    </row>
    <row r="7" spans="1:2" ht="28.5" customHeight="1" thickBot="1" x14ac:dyDescent="0.25">
      <c r="A7" s="306"/>
      <c r="B7" s="304"/>
    </row>
    <row r="8" spans="1:2" x14ac:dyDescent="0.2">
      <c r="A8" s="271" t="s">
        <v>112</v>
      </c>
      <c r="B8" s="20"/>
    </row>
    <row r="9" spans="1:2" x14ac:dyDescent="0.2">
      <c r="A9" s="274" t="s">
        <v>71</v>
      </c>
      <c r="B9" s="121"/>
    </row>
    <row r="10" spans="1:2" x14ac:dyDescent="0.2">
      <c r="A10" s="274" t="s">
        <v>123</v>
      </c>
      <c r="B10" s="121"/>
    </row>
    <row r="11" spans="1:2" x14ac:dyDescent="0.2">
      <c r="A11" s="270" t="s">
        <v>113</v>
      </c>
      <c r="B11" s="24"/>
    </row>
    <row r="12" spans="1:2" x14ac:dyDescent="0.2">
      <c r="A12" s="275" t="s">
        <v>137</v>
      </c>
      <c r="B12" s="24"/>
    </row>
    <row r="13" spans="1:2" x14ac:dyDescent="0.2">
      <c r="A13" s="275" t="s">
        <v>123</v>
      </c>
      <c r="B13" s="24"/>
    </row>
    <row r="14" spans="1:2" x14ac:dyDescent="0.2">
      <c r="A14" s="263" t="s">
        <v>114</v>
      </c>
      <c r="B14" s="24"/>
    </row>
    <row r="15" spans="1:2" x14ac:dyDescent="0.2">
      <c r="A15" s="263" t="s">
        <v>122</v>
      </c>
      <c r="B15" s="24"/>
    </row>
    <row r="16" spans="1:2" x14ac:dyDescent="0.2">
      <c r="A16" s="263" t="s">
        <v>115</v>
      </c>
      <c r="B16" s="24"/>
    </row>
    <row r="17" spans="1:2" x14ac:dyDescent="0.2">
      <c r="A17" s="263" t="s">
        <v>116</v>
      </c>
      <c r="B17" s="24"/>
    </row>
    <row r="18" spans="1:2" x14ac:dyDescent="0.2">
      <c r="A18" s="263" t="s">
        <v>117</v>
      </c>
      <c r="B18" s="24"/>
    </row>
    <row r="19" spans="1:2" x14ac:dyDescent="0.2">
      <c r="A19" s="263" t="s">
        <v>118</v>
      </c>
      <c r="B19" s="24"/>
    </row>
    <row r="20" spans="1:2" ht="13.5" thickBot="1" x14ac:dyDescent="0.25">
      <c r="A20" s="272" t="s">
        <v>125</v>
      </c>
      <c r="B20" s="273"/>
    </row>
    <row r="21" spans="1:2" ht="13.5" thickBot="1" x14ac:dyDescent="0.25">
      <c r="A21" s="264" t="s">
        <v>45</v>
      </c>
      <c r="B21" s="265"/>
    </row>
    <row r="22" spans="1:2" ht="13.5" thickBot="1" x14ac:dyDescent="0.25">
      <c r="A22" s="266"/>
      <c r="B22" s="38"/>
    </row>
    <row r="23" spans="1:2" ht="13.5" thickBot="1" x14ac:dyDescent="0.25">
      <c r="A23" s="267" t="s">
        <v>119</v>
      </c>
      <c r="B23" s="265"/>
    </row>
    <row r="24" spans="1:2" x14ac:dyDescent="0.2">
      <c r="A24" s="266"/>
      <c r="B24" s="38"/>
    </row>
    <row r="25" spans="1:2" x14ac:dyDescent="0.2">
      <c r="A25" s="266" t="s">
        <v>139</v>
      </c>
      <c r="B25" s="38"/>
    </row>
    <row r="26" spans="1:2" ht="13.5" thickBot="1" x14ac:dyDescent="0.25">
      <c r="A26" s="266" t="s">
        <v>136</v>
      </c>
      <c r="B26" s="38"/>
    </row>
    <row r="27" spans="1:2" ht="13.5" thickBot="1" x14ac:dyDescent="0.25">
      <c r="A27" s="277" t="s">
        <v>138</v>
      </c>
      <c r="B27" s="278"/>
    </row>
    <row r="28" spans="1:2" x14ac:dyDescent="0.2">
      <c r="A28" s="266"/>
      <c r="B28" s="109"/>
    </row>
    <row r="29" spans="1:2" ht="12.75" customHeight="1" x14ac:dyDescent="0.2">
      <c r="A29" s="302" t="s">
        <v>120</v>
      </c>
      <c r="B29" s="302"/>
    </row>
    <row r="30" spans="1:2" ht="33" customHeight="1" x14ac:dyDescent="0.2">
      <c r="A30" s="302" t="s">
        <v>121</v>
      </c>
      <c r="B30" s="302"/>
    </row>
    <row r="31" spans="1:2" ht="12.75" customHeight="1" x14ac:dyDescent="0.2">
      <c r="A31" s="78"/>
    </row>
    <row r="32" spans="1:2" x14ac:dyDescent="0.2">
      <c r="A32" s="107"/>
    </row>
  </sheetData>
  <mergeCells count="4">
    <mergeCell ref="A30:B30"/>
    <mergeCell ref="B6:B7"/>
    <mergeCell ref="A29:B29"/>
    <mergeCell ref="A5:A7"/>
  </mergeCells>
  <printOptions horizontalCentered="1" verticalCentered="1"/>
  <pageMargins left="0.39370078740157483" right="0.39370078740157483" top="0.82677165354330717" bottom="0.78740157480314965" header="0.19685039370078741" footer="0.51181102362204722"/>
  <pageSetup paperSize="9" orientation="landscape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="75" workbookViewId="0">
      <selection activeCell="C26" sqref="C26"/>
    </sheetView>
  </sheetViews>
  <sheetFormatPr baseColWidth="10" defaultRowHeight="12.75" x14ac:dyDescent="0.2"/>
  <cols>
    <col min="1" max="1" width="17.85546875" style="7" customWidth="1"/>
    <col min="2" max="2" width="85.140625" style="7" customWidth="1"/>
    <col min="3" max="5" width="11.28515625" style="7" customWidth="1"/>
    <col min="6" max="8" width="11.42578125" style="7"/>
    <col min="9" max="9" width="19.5703125" style="7" customWidth="1"/>
    <col min="10" max="16384" width="11.42578125" style="7"/>
  </cols>
  <sheetData>
    <row r="1" spans="1:12" x14ac:dyDescent="0.2">
      <c r="A1" s="5" t="s">
        <v>1</v>
      </c>
      <c r="B1" s="6"/>
      <c r="C1" s="6"/>
      <c r="D1" s="6"/>
      <c r="E1" s="6"/>
    </row>
    <row r="2" spans="1:12" s="16" customFormat="1" x14ac:dyDescent="0.2">
      <c r="A2" s="158" t="s">
        <v>81</v>
      </c>
      <c r="B2" s="159"/>
      <c r="C2" s="159"/>
      <c r="D2" s="159"/>
      <c r="E2" s="159"/>
    </row>
    <row r="3" spans="1:12" s="16" customFormat="1" x14ac:dyDescent="0.2">
      <c r="A3" s="160" t="s">
        <v>71</v>
      </c>
      <c r="B3" s="161"/>
      <c r="C3" s="159"/>
      <c r="D3" s="159"/>
      <c r="E3" s="159"/>
    </row>
    <row r="4" spans="1:12" ht="13.5" thickBot="1" x14ac:dyDescent="0.25">
      <c r="A4" s="5"/>
      <c r="B4" s="6"/>
      <c r="C4" s="6"/>
      <c r="D4" s="6"/>
      <c r="E4" s="6"/>
    </row>
    <row r="5" spans="1:12" ht="26.25" thickBot="1" x14ac:dyDescent="0.25">
      <c r="A5" s="162" t="s">
        <v>2</v>
      </c>
      <c r="B5" s="163" t="s">
        <v>82</v>
      </c>
      <c r="C5" s="164">
        <v>2016</v>
      </c>
      <c r="D5" s="164">
        <v>2017</v>
      </c>
      <c r="E5" s="164">
        <v>2018</v>
      </c>
      <c r="F5" s="164" t="s">
        <v>147</v>
      </c>
    </row>
    <row r="6" spans="1:12" x14ac:dyDescent="0.2">
      <c r="A6" s="165"/>
      <c r="B6" s="166" t="s">
        <v>83</v>
      </c>
      <c r="C6" s="167" t="s">
        <v>12</v>
      </c>
      <c r="D6" s="167" t="s">
        <v>12</v>
      </c>
      <c r="E6" s="167" t="s">
        <v>12</v>
      </c>
      <c r="F6" s="168" t="s">
        <v>12</v>
      </c>
    </row>
    <row r="7" spans="1:12" x14ac:dyDescent="0.2">
      <c r="A7" s="169" t="s">
        <v>42</v>
      </c>
      <c r="B7" s="170" t="s">
        <v>84</v>
      </c>
      <c r="C7" s="171"/>
      <c r="D7" s="171"/>
      <c r="E7" s="171"/>
      <c r="F7" s="172"/>
      <c r="H7" s="292"/>
      <c r="I7" s="292"/>
      <c r="J7" s="174"/>
      <c r="K7" s="37"/>
      <c r="L7" s="37"/>
    </row>
    <row r="8" spans="1:12" x14ac:dyDescent="0.2">
      <c r="A8" s="169"/>
      <c r="B8" s="170" t="s">
        <v>85</v>
      </c>
      <c r="C8" s="171"/>
      <c r="D8" s="171"/>
      <c r="E8" s="171"/>
      <c r="F8" s="172"/>
      <c r="H8" s="292"/>
      <c r="I8" s="292"/>
      <c r="J8" s="174"/>
      <c r="K8" s="37"/>
      <c r="L8" s="37"/>
    </row>
    <row r="9" spans="1:12" x14ac:dyDescent="0.2">
      <c r="A9" s="169"/>
      <c r="B9" s="170" t="s">
        <v>86</v>
      </c>
      <c r="C9" s="171"/>
      <c r="D9" s="171"/>
      <c r="E9" s="171"/>
      <c r="F9" s="172"/>
      <c r="H9" s="292"/>
      <c r="I9" s="292"/>
      <c r="J9" s="174"/>
      <c r="K9" s="37"/>
      <c r="L9" s="37"/>
    </row>
    <row r="10" spans="1:12" x14ac:dyDescent="0.2">
      <c r="A10" s="169"/>
      <c r="B10" s="170" t="s">
        <v>87</v>
      </c>
      <c r="C10" s="171"/>
      <c r="D10" s="171"/>
      <c r="E10" s="171"/>
      <c r="F10" s="172"/>
      <c r="H10" s="292"/>
      <c r="I10" s="292"/>
      <c r="J10" s="174"/>
      <c r="K10" s="37"/>
      <c r="L10" s="37"/>
    </row>
    <row r="11" spans="1:12" x14ac:dyDescent="0.2">
      <c r="A11" s="169"/>
      <c r="B11" s="175" t="s">
        <v>88</v>
      </c>
      <c r="C11" s="171"/>
      <c r="D11" s="171"/>
      <c r="E11" s="171"/>
      <c r="F11" s="172"/>
      <c r="H11" s="292"/>
      <c r="I11" s="292"/>
      <c r="J11" s="174"/>
      <c r="K11" s="37"/>
      <c r="L11" s="37"/>
    </row>
    <row r="12" spans="1:12" x14ac:dyDescent="0.2">
      <c r="A12" s="169"/>
      <c r="B12" s="170" t="s">
        <v>89</v>
      </c>
      <c r="C12" s="171"/>
      <c r="D12" s="171"/>
      <c r="E12" s="171"/>
      <c r="F12" s="172"/>
      <c r="H12" s="292"/>
      <c r="I12" s="292"/>
      <c r="J12" s="174"/>
      <c r="K12" s="37"/>
      <c r="L12" s="37"/>
    </row>
    <row r="13" spans="1:12" x14ac:dyDescent="0.2">
      <c r="A13" s="169"/>
      <c r="B13" s="176" t="s">
        <v>90</v>
      </c>
      <c r="C13" s="177"/>
      <c r="D13" s="177"/>
      <c r="E13" s="177"/>
      <c r="F13" s="178"/>
      <c r="H13" s="173"/>
      <c r="I13" s="173"/>
      <c r="J13" s="174"/>
      <c r="K13" s="37"/>
      <c r="L13" s="37"/>
    </row>
    <row r="14" spans="1:12" ht="13.5" thickBot="1" x14ac:dyDescent="0.25">
      <c r="A14" s="179"/>
      <c r="B14" s="180" t="s">
        <v>91</v>
      </c>
      <c r="C14" s="181"/>
      <c r="D14" s="181"/>
      <c r="E14" s="181"/>
      <c r="F14" s="182"/>
      <c r="H14" s="292"/>
      <c r="I14" s="292"/>
      <c r="J14" s="174"/>
      <c r="K14" s="37"/>
      <c r="L14" s="37"/>
    </row>
    <row r="15" spans="1:12" x14ac:dyDescent="0.2">
      <c r="A15" s="11"/>
      <c r="B15" s="166" t="s">
        <v>83</v>
      </c>
      <c r="C15" s="167" t="s">
        <v>12</v>
      </c>
      <c r="D15" s="167" t="s">
        <v>12</v>
      </c>
      <c r="E15" s="167" t="s">
        <v>12</v>
      </c>
      <c r="F15" s="168" t="s">
        <v>12</v>
      </c>
      <c r="H15" s="292"/>
      <c r="I15" s="183"/>
      <c r="J15" s="174"/>
      <c r="K15" s="37"/>
      <c r="L15" s="37"/>
    </row>
    <row r="16" spans="1:12" x14ac:dyDescent="0.2">
      <c r="A16" s="11"/>
      <c r="B16" s="170" t="s">
        <v>84</v>
      </c>
      <c r="C16" s="171"/>
      <c r="D16" s="171"/>
      <c r="E16" s="171"/>
      <c r="F16" s="172"/>
      <c r="H16" s="292"/>
      <c r="I16" s="183"/>
      <c r="J16" s="174"/>
      <c r="K16" s="37"/>
      <c r="L16" s="37"/>
    </row>
    <row r="17" spans="1:12" x14ac:dyDescent="0.2">
      <c r="A17" s="11"/>
      <c r="B17" s="170" t="s">
        <v>85</v>
      </c>
      <c r="C17" s="171"/>
      <c r="D17" s="171"/>
      <c r="E17" s="171"/>
      <c r="F17" s="172"/>
      <c r="H17" s="292"/>
      <c r="I17" s="183"/>
      <c r="J17" s="174"/>
      <c r="K17" s="37"/>
      <c r="L17" s="37"/>
    </row>
    <row r="18" spans="1:12" x14ac:dyDescent="0.2">
      <c r="A18" s="11"/>
      <c r="B18" s="170" t="s">
        <v>86</v>
      </c>
      <c r="C18" s="171"/>
      <c r="D18" s="171"/>
      <c r="E18" s="171"/>
      <c r="F18" s="172"/>
      <c r="H18" s="37"/>
      <c r="I18" s="37"/>
      <c r="J18" s="37"/>
      <c r="K18" s="37"/>
      <c r="L18" s="37"/>
    </row>
    <row r="19" spans="1:12" x14ac:dyDescent="0.2">
      <c r="A19" s="11" t="s">
        <v>43</v>
      </c>
      <c r="B19" s="170" t="s">
        <v>87</v>
      </c>
      <c r="C19" s="171"/>
      <c r="D19" s="171"/>
      <c r="E19" s="171"/>
      <c r="F19" s="172"/>
      <c r="H19" s="37"/>
      <c r="I19" s="37"/>
      <c r="J19" s="37"/>
      <c r="K19" s="37"/>
      <c r="L19" s="37"/>
    </row>
    <row r="20" spans="1:12" x14ac:dyDescent="0.2">
      <c r="A20" s="11"/>
      <c r="B20" s="175" t="s">
        <v>88</v>
      </c>
      <c r="C20" s="171"/>
      <c r="D20" s="171"/>
      <c r="E20" s="171"/>
      <c r="F20" s="172"/>
      <c r="H20" s="184"/>
      <c r="I20" s="37"/>
      <c r="J20" s="37"/>
      <c r="K20" s="37"/>
      <c r="L20" s="37"/>
    </row>
    <row r="21" spans="1:12" x14ac:dyDescent="0.2">
      <c r="A21" s="11"/>
      <c r="B21" s="170" t="s">
        <v>89</v>
      </c>
      <c r="C21" s="171"/>
      <c r="D21" s="171"/>
      <c r="E21" s="171"/>
      <c r="F21" s="172"/>
      <c r="H21" s="184"/>
      <c r="I21" s="37"/>
      <c r="J21" s="37"/>
      <c r="K21" s="37"/>
      <c r="L21" s="37"/>
    </row>
    <row r="22" spans="1:12" x14ac:dyDescent="0.2">
      <c r="A22" s="11"/>
      <c r="B22" s="176" t="s">
        <v>90</v>
      </c>
      <c r="C22" s="177"/>
      <c r="D22" s="177"/>
      <c r="E22" s="177"/>
      <c r="F22" s="178"/>
      <c r="H22" s="184"/>
      <c r="I22" s="37"/>
      <c r="J22" s="37"/>
      <c r="K22" s="37"/>
      <c r="L22" s="37"/>
    </row>
    <row r="23" spans="1:12" ht="13.5" thickBot="1" x14ac:dyDescent="0.25">
      <c r="A23" s="11"/>
      <c r="B23" s="180" t="s">
        <v>91</v>
      </c>
      <c r="C23" s="181"/>
      <c r="D23" s="181"/>
      <c r="E23" s="181"/>
      <c r="F23" s="182"/>
      <c r="H23" s="184"/>
      <c r="I23" s="37"/>
      <c r="J23" s="37"/>
      <c r="K23" s="37"/>
      <c r="L23" s="37"/>
    </row>
    <row r="24" spans="1:12" x14ac:dyDescent="0.2">
      <c r="A24" s="10" t="s">
        <v>44</v>
      </c>
      <c r="B24" s="166" t="s">
        <v>83</v>
      </c>
      <c r="C24" s="167" t="s">
        <v>12</v>
      </c>
      <c r="D24" s="167" t="s">
        <v>12</v>
      </c>
      <c r="E24" s="167" t="s">
        <v>12</v>
      </c>
      <c r="F24" s="168" t="s">
        <v>12</v>
      </c>
      <c r="H24" s="37"/>
      <c r="I24" s="37"/>
      <c r="J24" s="37"/>
      <c r="K24" s="37"/>
      <c r="L24" s="37"/>
    </row>
    <row r="25" spans="1:12" x14ac:dyDescent="0.2">
      <c r="A25" s="11"/>
      <c r="B25" s="170" t="s">
        <v>84</v>
      </c>
      <c r="C25" s="171"/>
      <c r="D25" s="171"/>
      <c r="E25" s="171"/>
      <c r="F25" s="172"/>
    </row>
    <row r="26" spans="1:12" x14ac:dyDescent="0.2">
      <c r="A26" s="11"/>
      <c r="B26" s="170" t="s">
        <v>85</v>
      </c>
      <c r="C26" s="171"/>
      <c r="D26" s="171"/>
      <c r="E26" s="171"/>
      <c r="F26" s="172"/>
    </row>
    <row r="27" spans="1:12" x14ac:dyDescent="0.2">
      <c r="A27" s="11"/>
      <c r="B27" s="170" t="s">
        <v>86</v>
      </c>
      <c r="C27" s="171"/>
      <c r="D27" s="171"/>
      <c r="E27" s="171"/>
      <c r="F27" s="172"/>
    </row>
    <row r="28" spans="1:12" x14ac:dyDescent="0.2">
      <c r="A28" s="11"/>
      <c r="B28" s="170" t="s">
        <v>87</v>
      </c>
      <c r="C28" s="171"/>
      <c r="D28" s="171"/>
      <c r="E28" s="171"/>
      <c r="F28" s="172"/>
    </row>
    <row r="29" spans="1:12" x14ac:dyDescent="0.2">
      <c r="A29" s="11"/>
      <c r="B29" s="175" t="s">
        <v>88</v>
      </c>
      <c r="C29" s="171"/>
      <c r="D29" s="171"/>
      <c r="E29" s="171"/>
      <c r="F29" s="172"/>
    </row>
    <row r="30" spans="1:12" x14ac:dyDescent="0.2">
      <c r="A30" s="11"/>
      <c r="B30" s="170" t="s">
        <v>89</v>
      </c>
      <c r="C30" s="171"/>
      <c r="D30" s="171"/>
      <c r="E30" s="171"/>
      <c r="F30" s="172"/>
    </row>
    <row r="31" spans="1:12" x14ac:dyDescent="0.2">
      <c r="A31" s="11"/>
      <c r="B31" s="176" t="s">
        <v>90</v>
      </c>
      <c r="C31" s="177"/>
      <c r="D31" s="177"/>
      <c r="E31" s="177"/>
      <c r="F31" s="178"/>
    </row>
    <row r="32" spans="1:12" ht="13.5" thickBot="1" x14ac:dyDescent="0.25">
      <c r="A32" s="12"/>
      <c r="B32" s="180" t="s">
        <v>91</v>
      </c>
      <c r="C32" s="181"/>
      <c r="D32" s="181"/>
      <c r="E32" s="181"/>
      <c r="F32" s="182"/>
    </row>
    <row r="33" spans="1:6" x14ac:dyDescent="0.2">
      <c r="A33" s="11" t="s">
        <v>92</v>
      </c>
      <c r="B33" s="166" t="s">
        <v>83</v>
      </c>
      <c r="C33" s="167" t="s">
        <v>12</v>
      </c>
      <c r="D33" s="167" t="s">
        <v>12</v>
      </c>
      <c r="E33" s="167" t="s">
        <v>12</v>
      </c>
      <c r="F33" s="168" t="s">
        <v>12</v>
      </c>
    </row>
    <row r="34" spans="1:6" x14ac:dyDescent="0.2">
      <c r="A34" s="11"/>
      <c r="B34" s="170" t="s">
        <v>84</v>
      </c>
      <c r="C34" s="171"/>
      <c r="D34" s="171"/>
      <c r="E34" s="171"/>
      <c r="F34" s="172"/>
    </row>
    <row r="35" spans="1:6" x14ac:dyDescent="0.2">
      <c r="A35" s="11"/>
      <c r="B35" s="170" t="s">
        <v>85</v>
      </c>
      <c r="C35" s="171"/>
      <c r="D35" s="171"/>
      <c r="E35" s="171"/>
      <c r="F35" s="172"/>
    </row>
    <row r="36" spans="1:6" x14ac:dyDescent="0.2">
      <c r="A36" s="11"/>
      <c r="B36" s="170" t="s">
        <v>86</v>
      </c>
      <c r="C36" s="171"/>
      <c r="D36" s="171"/>
      <c r="E36" s="171"/>
      <c r="F36" s="172"/>
    </row>
    <row r="37" spans="1:6" x14ac:dyDescent="0.2">
      <c r="A37" s="11"/>
      <c r="B37" s="170" t="s">
        <v>87</v>
      </c>
      <c r="C37" s="171"/>
      <c r="D37" s="171"/>
      <c r="E37" s="171"/>
      <c r="F37" s="172"/>
    </row>
    <row r="38" spans="1:6" x14ac:dyDescent="0.2">
      <c r="A38" s="11"/>
      <c r="B38" s="175" t="s">
        <v>88</v>
      </c>
      <c r="C38" s="171"/>
      <c r="D38" s="171"/>
      <c r="E38" s="171"/>
      <c r="F38" s="172"/>
    </row>
    <row r="39" spans="1:6" x14ac:dyDescent="0.2">
      <c r="A39" s="11"/>
      <c r="B39" s="170" t="s">
        <v>89</v>
      </c>
      <c r="C39" s="171"/>
      <c r="D39" s="171"/>
      <c r="E39" s="171"/>
      <c r="F39" s="172"/>
    </row>
    <row r="40" spans="1:6" x14ac:dyDescent="0.2">
      <c r="A40" s="11"/>
      <c r="B40" s="176" t="s">
        <v>90</v>
      </c>
      <c r="C40" s="177"/>
      <c r="D40" s="177"/>
      <c r="E40" s="177"/>
      <c r="F40" s="178"/>
    </row>
    <row r="41" spans="1:6" ht="13.5" thickBot="1" x14ac:dyDescent="0.25">
      <c r="A41" s="11"/>
      <c r="B41" s="180" t="s">
        <v>91</v>
      </c>
      <c r="C41" s="181"/>
      <c r="D41" s="181"/>
      <c r="E41" s="181"/>
      <c r="F41" s="182"/>
    </row>
    <row r="42" spans="1:6" x14ac:dyDescent="0.2">
      <c r="A42" s="10" t="s">
        <v>93</v>
      </c>
      <c r="B42" s="166" t="s">
        <v>83</v>
      </c>
      <c r="C42" s="167" t="s">
        <v>12</v>
      </c>
      <c r="D42" s="167" t="s">
        <v>12</v>
      </c>
      <c r="E42" s="167" t="s">
        <v>12</v>
      </c>
      <c r="F42" s="168" t="s">
        <v>12</v>
      </c>
    </row>
    <row r="43" spans="1:6" x14ac:dyDescent="0.2">
      <c r="A43" s="11"/>
      <c r="B43" s="170" t="s">
        <v>84</v>
      </c>
      <c r="C43" s="171"/>
      <c r="D43" s="171"/>
      <c r="E43" s="171"/>
      <c r="F43" s="172"/>
    </row>
    <row r="44" spans="1:6" x14ac:dyDescent="0.2">
      <c r="A44" s="11"/>
      <c r="B44" s="170" t="s">
        <v>85</v>
      </c>
      <c r="C44" s="171"/>
      <c r="D44" s="171"/>
      <c r="E44" s="171"/>
      <c r="F44" s="172"/>
    </row>
    <row r="45" spans="1:6" x14ac:dyDescent="0.2">
      <c r="A45" s="11"/>
      <c r="B45" s="170" t="s">
        <v>86</v>
      </c>
      <c r="C45" s="171"/>
      <c r="D45" s="171"/>
      <c r="E45" s="171"/>
      <c r="F45" s="172"/>
    </row>
    <row r="46" spans="1:6" x14ac:dyDescent="0.2">
      <c r="A46" s="11"/>
      <c r="B46" s="170" t="s">
        <v>87</v>
      </c>
      <c r="C46" s="171"/>
      <c r="D46" s="171"/>
      <c r="E46" s="171"/>
      <c r="F46" s="172"/>
    </row>
    <row r="47" spans="1:6" x14ac:dyDescent="0.2">
      <c r="A47" s="11"/>
      <c r="B47" s="175" t="s">
        <v>88</v>
      </c>
      <c r="C47" s="171"/>
      <c r="D47" s="171"/>
      <c r="E47" s="171"/>
      <c r="F47" s="172"/>
    </row>
    <row r="48" spans="1:6" x14ac:dyDescent="0.2">
      <c r="A48" s="11"/>
      <c r="B48" s="170" t="s">
        <v>89</v>
      </c>
      <c r="C48" s="171"/>
      <c r="D48" s="171"/>
      <c r="E48" s="171"/>
      <c r="F48" s="172"/>
    </row>
    <row r="49" spans="1:6" x14ac:dyDescent="0.2">
      <c r="A49" s="11"/>
      <c r="B49" s="176" t="s">
        <v>90</v>
      </c>
      <c r="C49" s="177"/>
      <c r="D49" s="177"/>
      <c r="E49" s="177"/>
      <c r="F49" s="178"/>
    </row>
    <row r="50" spans="1:6" ht="13.5" thickBot="1" x14ac:dyDescent="0.25">
      <c r="A50" s="12"/>
      <c r="B50" s="180" t="s">
        <v>91</v>
      </c>
      <c r="C50" s="181"/>
      <c r="D50" s="181"/>
      <c r="E50" s="181"/>
      <c r="F50" s="182"/>
    </row>
    <row r="51" spans="1:6" ht="13.5" thickBot="1" x14ac:dyDescent="0.25">
      <c r="A51" s="185"/>
      <c r="B51" s="13" t="s">
        <v>45</v>
      </c>
      <c r="C51" s="14">
        <v>1</v>
      </c>
      <c r="D51" s="14">
        <v>1</v>
      </c>
      <c r="E51" s="14">
        <v>1</v>
      </c>
      <c r="F51" s="14">
        <v>1</v>
      </c>
    </row>
  </sheetData>
  <mergeCells count="8">
    <mergeCell ref="H14:I14"/>
    <mergeCell ref="H15:H17"/>
    <mergeCell ref="H7:I7"/>
    <mergeCell ref="H8:I8"/>
    <mergeCell ref="H9:I9"/>
    <mergeCell ref="H10:I10"/>
    <mergeCell ref="H11:I11"/>
    <mergeCell ref="H12:I12"/>
  </mergeCells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72" orientation="landscape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zoomScale="75" workbookViewId="0">
      <selection activeCell="C26" sqref="C26"/>
    </sheetView>
  </sheetViews>
  <sheetFormatPr baseColWidth="10" defaultRowHeight="12.75" x14ac:dyDescent="0.2"/>
  <cols>
    <col min="1" max="1" width="16.28515625" style="7" customWidth="1"/>
    <col min="2" max="2" width="36.28515625" style="7" customWidth="1"/>
    <col min="3" max="3" width="22.28515625" style="7" customWidth="1"/>
    <col min="4" max="4" width="17.5703125" style="7" customWidth="1"/>
    <col min="5" max="5" width="18.140625" style="7" customWidth="1"/>
    <col min="6" max="6" width="14.140625" customWidth="1"/>
    <col min="7" max="9" width="2.85546875" style="7" customWidth="1"/>
    <col min="10" max="16384" width="11.42578125" style="7"/>
  </cols>
  <sheetData>
    <row r="1" spans="1:8" x14ac:dyDescent="0.2">
      <c r="A1" s="293" t="s">
        <v>142</v>
      </c>
      <c r="B1" s="293"/>
      <c r="C1" s="293"/>
      <c r="D1" s="293"/>
      <c r="E1" s="293"/>
      <c r="F1" s="15"/>
      <c r="G1" s="15"/>
      <c r="H1" s="15"/>
    </row>
    <row r="2" spans="1:8" x14ac:dyDescent="0.2">
      <c r="A2" s="293" t="s">
        <v>4</v>
      </c>
      <c r="B2" s="293"/>
      <c r="C2" s="293"/>
      <c r="D2" s="293"/>
      <c r="E2" s="293"/>
      <c r="F2" s="6"/>
    </row>
    <row r="3" spans="1:8" x14ac:dyDescent="0.2">
      <c r="A3" s="294" t="s">
        <v>71</v>
      </c>
      <c r="B3" s="294"/>
      <c r="C3" s="294"/>
      <c r="D3" s="294"/>
      <c r="E3" s="294"/>
      <c r="F3" s="145"/>
      <c r="G3" s="16"/>
    </row>
    <row r="4" spans="1:8" x14ac:dyDescent="0.2">
      <c r="A4" s="293" t="s">
        <v>141</v>
      </c>
      <c r="B4" s="293"/>
      <c r="C4" s="293"/>
      <c r="D4" s="293"/>
      <c r="E4" s="293"/>
      <c r="F4" s="6"/>
    </row>
    <row r="5" spans="1:8" ht="13.5" thickBot="1" x14ac:dyDescent="0.25">
      <c r="A5" s="5"/>
      <c r="B5" s="6"/>
      <c r="C5" s="6"/>
      <c r="D5" s="6"/>
      <c r="E5" s="6"/>
      <c r="F5" s="6"/>
    </row>
    <row r="6" spans="1:8" ht="12.75" customHeight="1" x14ac:dyDescent="0.2">
      <c r="A6" s="17" t="s">
        <v>48</v>
      </c>
      <c r="B6" s="17" t="s">
        <v>6</v>
      </c>
      <c r="C6" s="17" t="s">
        <v>5</v>
      </c>
      <c r="D6" s="17" t="s">
        <v>37</v>
      </c>
      <c r="E6" s="17" t="s">
        <v>38</v>
      </c>
    </row>
    <row r="7" spans="1:8" ht="13.5" thickBot="1" x14ac:dyDescent="0.25">
      <c r="A7" s="91" t="s">
        <v>49</v>
      </c>
      <c r="B7" s="18" t="s">
        <v>9</v>
      </c>
      <c r="C7" s="18" t="s">
        <v>94</v>
      </c>
      <c r="D7" s="18" t="s">
        <v>8</v>
      </c>
      <c r="E7" s="18" t="s">
        <v>8</v>
      </c>
    </row>
    <row r="8" spans="1:8" x14ac:dyDescent="0.2">
      <c r="A8" s="19">
        <v>42370</v>
      </c>
      <c r="B8" s="110"/>
      <c r="C8" s="21"/>
      <c r="D8" s="22"/>
      <c r="E8" s="21"/>
    </row>
    <row r="9" spans="1:8" x14ac:dyDescent="0.2">
      <c r="A9" s="23">
        <v>42401</v>
      </c>
      <c r="B9" s="111"/>
      <c r="C9" s="25"/>
      <c r="D9" s="26"/>
      <c r="E9" s="25"/>
    </row>
    <row r="10" spans="1:8" x14ac:dyDescent="0.2">
      <c r="A10" s="23">
        <v>42430</v>
      </c>
      <c r="B10" s="111"/>
      <c r="C10" s="25"/>
      <c r="D10" s="26"/>
      <c r="E10" s="25"/>
    </row>
    <row r="11" spans="1:8" x14ac:dyDescent="0.2">
      <c r="A11" s="23">
        <v>42461</v>
      </c>
      <c r="B11" s="111"/>
      <c r="C11" s="25"/>
      <c r="D11" s="26"/>
      <c r="E11" s="25"/>
    </row>
    <row r="12" spans="1:8" x14ac:dyDescent="0.2">
      <c r="A12" s="23">
        <v>42491</v>
      </c>
      <c r="B12" s="112"/>
      <c r="C12" s="25"/>
      <c r="D12" s="26"/>
      <c r="E12" s="25"/>
    </row>
    <row r="13" spans="1:8" x14ac:dyDescent="0.2">
      <c r="A13" s="23">
        <v>42522</v>
      </c>
      <c r="B13" s="111"/>
      <c r="C13" s="25"/>
      <c r="D13" s="26"/>
      <c r="E13" s="25"/>
    </row>
    <row r="14" spans="1:8" x14ac:dyDescent="0.2">
      <c r="A14" s="23">
        <v>42552</v>
      </c>
      <c r="B14" s="112"/>
      <c r="C14" s="25"/>
      <c r="D14" s="26"/>
      <c r="E14" s="25"/>
    </row>
    <row r="15" spans="1:8" x14ac:dyDescent="0.2">
      <c r="A15" s="23">
        <v>42583</v>
      </c>
      <c r="B15" s="112"/>
      <c r="C15" s="25"/>
      <c r="D15" s="26"/>
      <c r="E15" s="25"/>
    </row>
    <row r="16" spans="1:8" x14ac:dyDescent="0.2">
      <c r="A16" s="23">
        <v>42614</v>
      </c>
      <c r="B16" s="112"/>
      <c r="C16" s="25"/>
      <c r="D16" s="26"/>
      <c r="E16" s="25"/>
    </row>
    <row r="17" spans="1:5" x14ac:dyDescent="0.2">
      <c r="A17" s="23">
        <v>42644</v>
      </c>
      <c r="B17" s="112"/>
      <c r="C17" s="25"/>
      <c r="D17" s="26"/>
      <c r="E17" s="25"/>
    </row>
    <row r="18" spans="1:5" x14ac:dyDescent="0.2">
      <c r="A18" s="23">
        <v>42675</v>
      </c>
      <c r="B18" s="112"/>
      <c r="C18" s="25"/>
      <c r="D18" s="26"/>
      <c r="E18" s="25"/>
    </row>
    <row r="19" spans="1:5" ht="13.5" thickBot="1" x14ac:dyDescent="0.25">
      <c r="A19" s="65">
        <v>42705</v>
      </c>
      <c r="B19" s="113"/>
      <c r="C19" s="28"/>
      <c r="D19" s="29"/>
      <c r="E19" s="28"/>
    </row>
    <row r="20" spans="1:5" x14ac:dyDescent="0.2">
      <c r="A20" s="19">
        <v>42736</v>
      </c>
      <c r="B20" s="114"/>
      <c r="C20" s="21"/>
      <c r="D20" s="26"/>
      <c r="E20" s="21"/>
    </row>
    <row r="21" spans="1:5" x14ac:dyDescent="0.2">
      <c r="A21" s="23">
        <v>42767</v>
      </c>
      <c r="B21" s="112"/>
      <c r="C21" s="25"/>
      <c r="D21" s="30"/>
      <c r="E21" s="25"/>
    </row>
    <row r="22" spans="1:5" x14ac:dyDescent="0.2">
      <c r="A22" s="23">
        <v>42795</v>
      </c>
      <c r="B22" s="112"/>
      <c r="C22" s="25"/>
      <c r="D22" s="26"/>
      <c r="E22" s="25"/>
    </row>
    <row r="23" spans="1:5" x14ac:dyDescent="0.2">
      <c r="A23" s="23">
        <v>42826</v>
      </c>
      <c r="B23" s="112"/>
      <c r="C23" s="25"/>
      <c r="D23" s="26"/>
      <c r="E23" s="25"/>
    </row>
    <row r="24" spans="1:5" x14ac:dyDescent="0.2">
      <c r="A24" s="23">
        <v>42856</v>
      </c>
      <c r="B24" s="112"/>
      <c r="C24" s="25"/>
      <c r="D24" s="26"/>
      <c r="E24" s="25"/>
    </row>
    <row r="25" spans="1:5" x14ac:dyDescent="0.2">
      <c r="A25" s="23">
        <v>42887</v>
      </c>
      <c r="B25" s="112"/>
      <c r="C25" s="25"/>
      <c r="D25" s="26"/>
      <c r="E25" s="25"/>
    </row>
    <row r="26" spans="1:5" x14ac:dyDescent="0.2">
      <c r="A26" s="23">
        <v>42917</v>
      </c>
      <c r="B26" s="112"/>
      <c r="C26" s="25"/>
      <c r="D26" s="26"/>
      <c r="E26" s="25"/>
    </row>
    <row r="27" spans="1:5" x14ac:dyDescent="0.2">
      <c r="A27" s="23">
        <v>42948</v>
      </c>
      <c r="B27" s="112"/>
      <c r="C27" s="25"/>
      <c r="D27" s="26"/>
      <c r="E27" s="25"/>
    </row>
    <row r="28" spans="1:5" x14ac:dyDescent="0.2">
      <c r="A28" s="23">
        <v>42979</v>
      </c>
      <c r="B28" s="112"/>
      <c r="C28" s="25"/>
      <c r="D28" s="26"/>
      <c r="E28" s="25"/>
    </row>
    <row r="29" spans="1:5" x14ac:dyDescent="0.2">
      <c r="A29" s="23">
        <v>43009</v>
      </c>
      <c r="B29" s="112"/>
      <c r="C29" s="25"/>
      <c r="D29" s="26"/>
      <c r="E29" s="25"/>
    </row>
    <row r="30" spans="1:5" x14ac:dyDescent="0.2">
      <c r="A30" s="23">
        <v>43040</v>
      </c>
      <c r="B30" s="112"/>
      <c r="C30" s="25"/>
      <c r="D30" s="26"/>
      <c r="E30" s="25"/>
    </row>
    <row r="31" spans="1:5" ht="13.5" thickBot="1" x14ac:dyDescent="0.25">
      <c r="A31" s="27">
        <v>43070</v>
      </c>
      <c r="B31" s="113"/>
      <c r="C31" s="28"/>
      <c r="D31" s="31"/>
      <c r="E31" s="28"/>
    </row>
    <row r="32" spans="1:5" x14ac:dyDescent="0.2">
      <c r="A32" s="115">
        <v>43101</v>
      </c>
      <c r="B32" s="114"/>
      <c r="C32" s="32"/>
      <c r="D32" s="20"/>
      <c r="E32" s="21"/>
    </row>
    <row r="33" spans="1:5" x14ac:dyDescent="0.2">
      <c r="A33" s="23">
        <v>43132</v>
      </c>
      <c r="B33" s="112"/>
      <c r="C33" s="33"/>
      <c r="D33" s="24"/>
      <c r="E33" s="25"/>
    </row>
    <row r="34" spans="1:5" x14ac:dyDescent="0.2">
      <c r="A34" s="23">
        <v>43160</v>
      </c>
      <c r="B34" s="112"/>
      <c r="C34" s="33"/>
      <c r="D34" s="24"/>
      <c r="E34" s="25"/>
    </row>
    <row r="35" spans="1:5" x14ac:dyDescent="0.2">
      <c r="A35" s="23">
        <v>43191</v>
      </c>
      <c r="B35" s="112"/>
      <c r="C35" s="33"/>
      <c r="D35" s="24"/>
      <c r="E35" s="25"/>
    </row>
    <row r="36" spans="1:5" x14ac:dyDescent="0.2">
      <c r="A36" s="23">
        <v>43221</v>
      </c>
      <c r="B36" s="112"/>
      <c r="C36" s="33"/>
      <c r="D36" s="24"/>
      <c r="E36" s="25"/>
    </row>
    <row r="37" spans="1:5" x14ac:dyDescent="0.2">
      <c r="A37" s="23">
        <v>43252</v>
      </c>
      <c r="B37" s="112"/>
      <c r="C37" s="33"/>
      <c r="D37" s="24"/>
      <c r="E37" s="25"/>
    </row>
    <row r="38" spans="1:5" x14ac:dyDescent="0.2">
      <c r="A38" s="23">
        <v>43282</v>
      </c>
      <c r="B38" s="112"/>
      <c r="C38" s="33"/>
      <c r="D38" s="24"/>
      <c r="E38" s="25"/>
    </row>
    <row r="39" spans="1:5" x14ac:dyDescent="0.2">
      <c r="A39" s="23">
        <v>43313</v>
      </c>
      <c r="B39" s="112"/>
      <c r="C39" s="33"/>
      <c r="D39" s="24"/>
      <c r="E39" s="25"/>
    </row>
    <row r="40" spans="1:5" x14ac:dyDescent="0.2">
      <c r="A40" s="23">
        <v>43344</v>
      </c>
      <c r="B40" s="112"/>
      <c r="C40" s="33"/>
      <c r="D40" s="24"/>
      <c r="E40" s="25"/>
    </row>
    <row r="41" spans="1:5" x14ac:dyDescent="0.2">
      <c r="A41" s="23">
        <v>43374</v>
      </c>
      <c r="B41" s="112"/>
      <c r="C41" s="33"/>
      <c r="D41" s="24"/>
      <c r="E41" s="25"/>
    </row>
    <row r="42" spans="1:5" x14ac:dyDescent="0.2">
      <c r="A42" s="23">
        <v>43405</v>
      </c>
      <c r="B42" s="112"/>
      <c r="C42" s="33"/>
      <c r="D42" s="24"/>
      <c r="E42" s="25"/>
    </row>
    <row r="43" spans="1:5" ht="13.5" thickBot="1" x14ac:dyDescent="0.25">
      <c r="A43" s="65">
        <v>43435</v>
      </c>
      <c r="B43" s="280"/>
      <c r="C43" s="281"/>
      <c r="D43" s="282"/>
      <c r="E43" s="81"/>
    </row>
    <row r="44" spans="1:5" x14ac:dyDescent="0.2">
      <c r="A44" s="19">
        <v>43466</v>
      </c>
      <c r="B44" s="21"/>
      <c r="C44" s="21"/>
      <c r="D44" s="20"/>
      <c r="E44" s="21"/>
    </row>
    <row r="45" spans="1:5" x14ac:dyDescent="0.2">
      <c r="A45" s="23">
        <v>43497</v>
      </c>
      <c r="B45" s="25"/>
      <c r="C45" s="25"/>
      <c r="D45" s="24"/>
      <c r="E45" s="25"/>
    </row>
    <row r="46" spans="1:5" ht="13.5" thickBot="1" x14ac:dyDescent="0.25">
      <c r="A46" s="27">
        <v>43525</v>
      </c>
      <c r="B46" s="28"/>
      <c r="C46" s="28"/>
      <c r="D46" s="35"/>
      <c r="E46" s="28"/>
    </row>
    <row r="47" spans="1:5" ht="13.5" thickBot="1" x14ac:dyDescent="0.25">
      <c r="A47" s="36"/>
      <c r="B47" s="37"/>
      <c r="C47" s="37"/>
      <c r="D47" s="38"/>
      <c r="E47" s="37"/>
    </row>
    <row r="48" spans="1:5" x14ac:dyDescent="0.2">
      <c r="A48" s="39">
        <v>2016</v>
      </c>
      <c r="B48" s="283"/>
      <c r="C48" s="21"/>
      <c r="D48" s="283"/>
      <c r="E48" s="21"/>
    </row>
    <row r="49" spans="1:5" x14ac:dyDescent="0.2">
      <c r="A49" s="40">
        <v>2017</v>
      </c>
      <c r="B49" s="116"/>
      <c r="C49" s="25"/>
      <c r="D49" s="116"/>
      <c r="E49" s="25"/>
    </row>
    <row r="50" spans="1:5" ht="13.5" thickBot="1" x14ac:dyDescent="0.25">
      <c r="A50" s="41">
        <v>2018</v>
      </c>
      <c r="B50" s="117"/>
      <c r="C50" s="28"/>
      <c r="D50" s="117"/>
      <c r="E50" s="28"/>
    </row>
    <row r="51" spans="1:5" ht="13.5" thickBot="1" x14ac:dyDescent="0.25">
      <c r="A51" s="36"/>
      <c r="B51" s="37"/>
      <c r="C51" s="37"/>
      <c r="D51" s="37"/>
      <c r="E51" s="37"/>
    </row>
    <row r="52" spans="1:5" x14ac:dyDescent="0.2">
      <c r="A52" s="143" t="s">
        <v>148</v>
      </c>
      <c r="B52" s="114"/>
      <c r="C52" s="21"/>
      <c r="D52" s="21"/>
      <c r="E52" s="21"/>
    </row>
    <row r="53" spans="1:5" ht="13.5" thickBot="1" x14ac:dyDescent="0.25">
      <c r="A53" s="144" t="s">
        <v>149</v>
      </c>
      <c r="B53" s="113"/>
      <c r="C53" s="28"/>
      <c r="D53" s="28"/>
      <c r="E53" s="28"/>
    </row>
    <row r="54" spans="1:5" x14ac:dyDescent="0.2">
      <c r="A54" s="44" t="s">
        <v>50</v>
      </c>
      <c r="B54" s="37"/>
      <c r="C54" s="37"/>
      <c r="D54" s="37"/>
      <c r="E54" s="37"/>
    </row>
    <row r="55" spans="1:5" x14ac:dyDescent="0.2">
      <c r="A55" s="45"/>
      <c r="B55" s="37"/>
      <c r="C55" s="37"/>
      <c r="D55" s="37"/>
      <c r="E55" s="37"/>
    </row>
  </sheetData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78" orientation="portrait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zoomScaleNormal="100" workbookViewId="0">
      <selection activeCell="A8" sqref="A8"/>
    </sheetView>
  </sheetViews>
  <sheetFormatPr baseColWidth="10" defaultRowHeight="12.75" x14ac:dyDescent="0.2"/>
  <cols>
    <col min="1" max="1" width="20.28515625" style="7" customWidth="1"/>
    <col min="2" max="2" width="31" style="7" customWidth="1"/>
    <col min="3" max="3" width="19.5703125" style="7" customWidth="1"/>
    <col min="4" max="4" width="16.42578125" style="7" customWidth="1"/>
    <col min="5" max="5" width="17.140625" style="7" customWidth="1"/>
    <col min="6" max="6" width="14.140625" style="7" customWidth="1"/>
    <col min="7" max="9" width="2.85546875" style="7" customWidth="1"/>
    <col min="10" max="16384" width="11.42578125" style="7"/>
  </cols>
  <sheetData>
    <row r="1" spans="1:8" x14ac:dyDescent="0.2">
      <c r="A1" s="293" t="s">
        <v>3</v>
      </c>
      <c r="B1" s="293"/>
      <c r="C1" s="293"/>
      <c r="D1" s="293"/>
      <c r="E1" s="293"/>
      <c r="F1" s="15"/>
      <c r="G1" s="15"/>
      <c r="H1" s="15"/>
    </row>
    <row r="2" spans="1:8" x14ac:dyDescent="0.2">
      <c r="A2" s="293" t="s">
        <v>4</v>
      </c>
      <c r="B2" s="293"/>
      <c r="C2" s="293"/>
      <c r="D2" s="293"/>
      <c r="E2" s="293"/>
      <c r="F2" s="6"/>
    </row>
    <row r="3" spans="1:8" x14ac:dyDescent="0.2">
      <c r="A3" s="294" t="s">
        <v>71</v>
      </c>
      <c r="B3" s="294"/>
      <c r="C3" s="294"/>
      <c r="D3" s="294"/>
      <c r="E3" s="294"/>
      <c r="F3" s="145"/>
      <c r="G3" s="16"/>
    </row>
    <row r="4" spans="1:8" x14ac:dyDescent="0.2">
      <c r="A4" s="293" t="s">
        <v>46</v>
      </c>
      <c r="B4" s="293"/>
      <c r="C4" s="293"/>
      <c r="D4" s="293"/>
      <c r="E4" s="293"/>
      <c r="F4" s="6"/>
    </row>
    <row r="5" spans="1:8" ht="13.5" thickBot="1" x14ac:dyDescent="0.25">
      <c r="A5" s="295" t="s">
        <v>47</v>
      </c>
      <c r="B5" s="295"/>
      <c r="C5" s="295"/>
      <c r="D5" s="295"/>
      <c r="E5" s="295"/>
      <c r="F5" s="6"/>
    </row>
    <row r="6" spans="1:8" ht="12.75" customHeight="1" x14ac:dyDescent="0.2">
      <c r="A6" s="17" t="s">
        <v>48</v>
      </c>
      <c r="B6" s="17" t="s">
        <v>6</v>
      </c>
      <c r="C6" s="17" t="s">
        <v>5</v>
      </c>
      <c r="D6" s="17" t="s">
        <v>37</v>
      </c>
      <c r="E6" s="17" t="s">
        <v>38</v>
      </c>
    </row>
    <row r="7" spans="1:8" ht="13.5" thickBot="1" x14ac:dyDescent="0.25">
      <c r="A7" s="18" t="s">
        <v>49</v>
      </c>
      <c r="B7" s="18" t="s">
        <v>9</v>
      </c>
      <c r="C7" s="18" t="s">
        <v>94</v>
      </c>
      <c r="D7" s="18" t="s">
        <v>8</v>
      </c>
      <c r="E7" s="18" t="s">
        <v>8</v>
      </c>
    </row>
    <row r="8" spans="1:8" x14ac:dyDescent="0.2">
      <c r="A8" s="19">
        <v>42370</v>
      </c>
      <c r="B8" s="20"/>
      <c r="C8" s="21"/>
      <c r="D8" s="22"/>
      <c r="E8" s="21"/>
    </row>
    <row r="9" spans="1:8" x14ac:dyDescent="0.2">
      <c r="A9" s="23">
        <v>42401</v>
      </c>
      <c r="B9" s="24"/>
      <c r="C9" s="25"/>
      <c r="D9" s="26"/>
      <c r="E9" s="25"/>
    </row>
    <row r="10" spans="1:8" x14ac:dyDescent="0.2">
      <c r="A10" s="23">
        <v>42430</v>
      </c>
      <c r="B10" s="24"/>
      <c r="C10" s="25"/>
      <c r="D10" s="26"/>
      <c r="E10" s="25"/>
    </row>
    <row r="11" spans="1:8" x14ac:dyDescent="0.2">
      <c r="A11" s="23">
        <v>42461</v>
      </c>
      <c r="B11" s="24"/>
      <c r="C11" s="25"/>
      <c r="D11" s="26"/>
      <c r="E11" s="25"/>
    </row>
    <row r="12" spans="1:8" x14ac:dyDescent="0.2">
      <c r="A12" s="23">
        <v>42491</v>
      </c>
      <c r="B12" s="25"/>
      <c r="C12" s="25"/>
      <c r="D12" s="26"/>
      <c r="E12" s="25"/>
    </row>
    <row r="13" spans="1:8" x14ac:dyDescent="0.2">
      <c r="A13" s="23">
        <v>42522</v>
      </c>
      <c r="B13" s="24"/>
      <c r="C13" s="25"/>
      <c r="D13" s="26"/>
      <c r="E13" s="25"/>
    </row>
    <row r="14" spans="1:8" x14ac:dyDescent="0.2">
      <c r="A14" s="23">
        <v>42552</v>
      </c>
      <c r="B14" s="25"/>
      <c r="C14" s="25"/>
      <c r="D14" s="26"/>
      <c r="E14" s="25"/>
    </row>
    <row r="15" spans="1:8" x14ac:dyDescent="0.2">
      <c r="A15" s="23">
        <v>42583</v>
      </c>
      <c r="B15" s="25"/>
      <c r="C15" s="25"/>
      <c r="D15" s="26"/>
      <c r="E15" s="25"/>
    </row>
    <row r="16" spans="1:8" x14ac:dyDescent="0.2">
      <c r="A16" s="23">
        <v>42614</v>
      </c>
      <c r="B16" s="25"/>
      <c r="C16" s="25"/>
      <c r="D16" s="26"/>
      <c r="E16" s="25"/>
    </row>
    <row r="17" spans="1:5" x14ac:dyDescent="0.2">
      <c r="A17" s="23">
        <v>42644</v>
      </c>
      <c r="B17" s="25"/>
      <c r="C17" s="25"/>
      <c r="D17" s="26"/>
      <c r="E17" s="25"/>
    </row>
    <row r="18" spans="1:5" x14ac:dyDescent="0.2">
      <c r="A18" s="23">
        <v>42675</v>
      </c>
      <c r="B18" s="25"/>
      <c r="C18" s="25"/>
      <c r="D18" s="26"/>
      <c r="E18" s="25"/>
    </row>
    <row r="19" spans="1:5" ht="13.5" thickBot="1" x14ac:dyDescent="0.25">
      <c r="A19" s="65">
        <v>42705</v>
      </c>
      <c r="B19" s="28"/>
      <c r="C19" s="28"/>
      <c r="D19" s="29"/>
      <c r="E19" s="28"/>
    </row>
    <row r="20" spans="1:5" x14ac:dyDescent="0.2">
      <c r="A20" s="19">
        <v>42736</v>
      </c>
      <c r="B20" s="21"/>
      <c r="C20" s="21"/>
      <c r="D20" s="26"/>
      <c r="E20" s="21"/>
    </row>
    <row r="21" spans="1:5" x14ac:dyDescent="0.2">
      <c r="A21" s="23">
        <v>42767</v>
      </c>
      <c r="B21" s="25"/>
      <c r="C21" s="25"/>
      <c r="D21" s="30"/>
      <c r="E21" s="25"/>
    </row>
    <row r="22" spans="1:5" x14ac:dyDescent="0.2">
      <c r="A22" s="23">
        <v>42795</v>
      </c>
      <c r="B22" s="25"/>
      <c r="C22" s="25"/>
      <c r="D22" s="26"/>
      <c r="E22" s="25"/>
    </row>
    <row r="23" spans="1:5" x14ac:dyDescent="0.2">
      <c r="A23" s="23">
        <v>42826</v>
      </c>
      <c r="B23" s="25"/>
      <c r="C23" s="25"/>
      <c r="D23" s="26"/>
      <c r="E23" s="25"/>
    </row>
    <row r="24" spans="1:5" x14ac:dyDescent="0.2">
      <c r="A24" s="23">
        <v>42856</v>
      </c>
      <c r="B24" s="25"/>
      <c r="C24" s="25"/>
      <c r="D24" s="26"/>
      <c r="E24" s="25"/>
    </row>
    <row r="25" spans="1:5" x14ac:dyDescent="0.2">
      <c r="A25" s="23">
        <v>42887</v>
      </c>
      <c r="B25" s="25"/>
      <c r="C25" s="25"/>
      <c r="D25" s="26"/>
      <c r="E25" s="25"/>
    </row>
    <row r="26" spans="1:5" x14ac:dyDescent="0.2">
      <c r="A26" s="23">
        <v>42917</v>
      </c>
      <c r="B26" s="25"/>
      <c r="C26" s="25"/>
      <c r="D26" s="26"/>
      <c r="E26" s="25"/>
    </row>
    <row r="27" spans="1:5" x14ac:dyDescent="0.2">
      <c r="A27" s="23">
        <v>42948</v>
      </c>
      <c r="B27" s="25"/>
      <c r="C27" s="25"/>
      <c r="D27" s="26"/>
      <c r="E27" s="25"/>
    </row>
    <row r="28" spans="1:5" x14ac:dyDescent="0.2">
      <c r="A28" s="23">
        <v>42979</v>
      </c>
      <c r="B28" s="25"/>
      <c r="C28" s="25"/>
      <c r="D28" s="26"/>
      <c r="E28" s="25"/>
    </row>
    <row r="29" spans="1:5" x14ac:dyDescent="0.2">
      <c r="A29" s="23">
        <v>43009</v>
      </c>
      <c r="B29" s="25"/>
      <c r="C29" s="25"/>
      <c r="D29" s="26"/>
      <c r="E29" s="25"/>
    </row>
    <row r="30" spans="1:5" x14ac:dyDescent="0.2">
      <c r="A30" s="23">
        <v>43040</v>
      </c>
      <c r="B30" s="25"/>
      <c r="C30" s="25"/>
      <c r="D30" s="26"/>
      <c r="E30" s="25"/>
    </row>
    <row r="31" spans="1:5" ht="13.5" thickBot="1" x14ac:dyDescent="0.25">
      <c r="A31" s="27">
        <v>43070</v>
      </c>
      <c r="B31" s="28"/>
      <c r="C31" s="28"/>
      <c r="D31" s="31"/>
      <c r="E31" s="28"/>
    </row>
    <row r="32" spans="1:5" x14ac:dyDescent="0.2">
      <c r="A32" s="115">
        <v>43101</v>
      </c>
      <c r="B32" s="21"/>
      <c r="C32" s="32"/>
      <c r="D32" s="20"/>
      <c r="E32" s="21"/>
    </row>
    <row r="33" spans="1:5" x14ac:dyDescent="0.2">
      <c r="A33" s="23">
        <v>43132</v>
      </c>
      <c r="B33" s="25"/>
      <c r="C33" s="33"/>
      <c r="D33" s="24"/>
      <c r="E33" s="25"/>
    </row>
    <row r="34" spans="1:5" x14ac:dyDescent="0.2">
      <c r="A34" s="23">
        <v>43160</v>
      </c>
      <c r="B34" s="25"/>
      <c r="C34" s="33"/>
      <c r="D34" s="24"/>
      <c r="E34" s="25"/>
    </row>
    <row r="35" spans="1:5" x14ac:dyDescent="0.2">
      <c r="A35" s="23">
        <v>43191</v>
      </c>
      <c r="B35" s="25"/>
      <c r="C35" s="33"/>
      <c r="D35" s="24"/>
      <c r="E35" s="25"/>
    </row>
    <row r="36" spans="1:5" x14ac:dyDescent="0.2">
      <c r="A36" s="23">
        <v>43221</v>
      </c>
      <c r="B36" s="25"/>
      <c r="C36" s="33"/>
      <c r="D36" s="24"/>
      <c r="E36" s="25"/>
    </row>
    <row r="37" spans="1:5" x14ac:dyDescent="0.2">
      <c r="A37" s="23">
        <v>43252</v>
      </c>
      <c r="B37" s="25"/>
      <c r="C37" s="33"/>
      <c r="D37" s="24"/>
      <c r="E37" s="25"/>
    </row>
    <row r="38" spans="1:5" x14ac:dyDescent="0.2">
      <c r="A38" s="23">
        <v>43282</v>
      </c>
      <c r="B38" s="25"/>
      <c r="C38" s="33"/>
      <c r="D38" s="24"/>
      <c r="E38" s="25"/>
    </row>
    <row r="39" spans="1:5" x14ac:dyDescent="0.2">
      <c r="A39" s="23">
        <v>43313</v>
      </c>
      <c r="B39" s="25"/>
      <c r="C39" s="33"/>
      <c r="D39" s="24"/>
      <c r="E39" s="25"/>
    </row>
    <row r="40" spans="1:5" x14ac:dyDescent="0.2">
      <c r="A40" s="23">
        <v>43344</v>
      </c>
      <c r="B40" s="25"/>
      <c r="C40" s="33"/>
      <c r="D40" s="24"/>
      <c r="E40" s="25"/>
    </row>
    <row r="41" spans="1:5" x14ac:dyDescent="0.2">
      <c r="A41" s="23">
        <v>43374</v>
      </c>
      <c r="B41" s="25"/>
      <c r="C41" s="33"/>
      <c r="D41" s="24"/>
      <c r="E41" s="25"/>
    </row>
    <row r="42" spans="1:5" x14ac:dyDescent="0.2">
      <c r="A42" s="23">
        <v>43405</v>
      </c>
      <c r="B42" s="25"/>
      <c r="C42" s="33"/>
      <c r="D42" s="24"/>
      <c r="E42" s="25"/>
    </row>
    <row r="43" spans="1:5" ht="13.5" thickBot="1" x14ac:dyDescent="0.25">
      <c r="A43" s="65">
        <v>43435</v>
      </c>
      <c r="B43" s="81"/>
      <c r="C43" s="281"/>
      <c r="D43" s="282"/>
      <c r="E43" s="81"/>
    </row>
    <row r="44" spans="1:5" x14ac:dyDescent="0.2">
      <c r="A44" s="19">
        <v>43466</v>
      </c>
      <c r="B44" s="21"/>
      <c r="C44" s="21"/>
      <c r="D44" s="20"/>
      <c r="E44" s="21"/>
    </row>
    <row r="45" spans="1:5" x14ac:dyDescent="0.2">
      <c r="A45" s="23">
        <v>43497</v>
      </c>
      <c r="B45" s="25"/>
      <c r="C45" s="25"/>
      <c r="D45" s="24"/>
      <c r="E45" s="25"/>
    </row>
    <row r="46" spans="1:5" ht="13.5" thickBot="1" x14ac:dyDescent="0.25">
      <c r="A46" s="27">
        <v>43525</v>
      </c>
      <c r="B46" s="28"/>
      <c r="C46" s="28"/>
      <c r="D46" s="35"/>
      <c r="E46" s="28"/>
    </row>
    <row r="47" spans="1:5" ht="13.5" thickBot="1" x14ac:dyDescent="0.25">
      <c r="A47" s="36"/>
      <c r="B47" s="37"/>
      <c r="C47" s="37"/>
      <c r="D47" s="38"/>
      <c r="E47" s="37"/>
    </row>
    <row r="48" spans="1:5" x14ac:dyDescent="0.2">
      <c r="A48" s="39">
        <f>+'2- impo investigadas - OMÁN'!A48</f>
        <v>2016</v>
      </c>
      <c r="B48" s="284"/>
      <c r="C48" s="21"/>
      <c r="D48" s="284"/>
      <c r="E48" s="21"/>
    </row>
    <row r="49" spans="1:6" x14ac:dyDescent="0.2">
      <c r="A49" s="40">
        <f>+'2- impo investigadas - OMÁN'!A49</f>
        <v>2017</v>
      </c>
      <c r="B49" s="119"/>
      <c r="C49" s="25"/>
      <c r="D49" s="119"/>
      <c r="E49" s="25"/>
    </row>
    <row r="50" spans="1:6" ht="13.5" thickBot="1" x14ac:dyDescent="0.25">
      <c r="A50" s="41">
        <f>+'2- impo investigadas - OMÁN'!A50</f>
        <v>2018</v>
      </c>
      <c r="B50" s="120"/>
      <c r="C50" s="28"/>
      <c r="D50" s="120"/>
      <c r="E50" s="28"/>
    </row>
    <row r="51" spans="1:6" ht="13.5" thickBot="1" x14ac:dyDescent="0.25">
      <c r="A51" s="36"/>
      <c r="B51" s="37"/>
      <c r="C51" s="37"/>
      <c r="D51" s="37"/>
      <c r="E51" s="37"/>
    </row>
    <row r="52" spans="1:6" x14ac:dyDescent="0.2">
      <c r="A52" s="143" t="str">
        <f>+'2- impo investigadas - OMÁN'!A52</f>
        <v>ene-mar 2018</v>
      </c>
      <c r="B52" s="21"/>
      <c r="C52" s="21"/>
      <c r="D52" s="21"/>
      <c r="E52" s="21"/>
    </row>
    <row r="53" spans="1:6" ht="13.5" thickBot="1" x14ac:dyDescent="0.25">
      <c r="A53" s="144" t="str">
        <f>+'2- impo investigadas - OMÁN'!A53</f>
        <v>ene-mar 2019</v>
      </c>
      <c r="B53" s="28"/>
      <c r="C53" s="28"/>
      <c r="D53" s="28"/>
      <c r="E53" s="28"/>
    </row>
    <row r="54" spans="1:6" x14ac:dyDescent="0.2">
      <c r="A54" s="44" t="s">
        <v>50</v>
      </c>
      <c r="B54" s="37"/>
      <c r="C54" s="37"/>
      <c r="D54" s="37"/>
      <c r="E54" s="37"/>
    </row>
    <row r="55" spans="1:6" s="118" customFormat="1" x14ac:dyDescent="0.2">
      <c r="A55" s="45"/>
      <c r="B55" s="37"/>
      <c r="C55" s="37"/>
      <c r="D55" s="37"/>
      <c r="E55" s="37"/>
    </row>
    <row r="56" spans="1:6" s="118" customFormat="1" x14ac:dyDescent="0.2">
      <c r="A56" s="45"/>
      <c r="B56" s="37"/>
      <c r="C56" s="37"/>
      <c r="D56" s="37"/>
      <c r="E56" s="37"/>
    </row>
    <row r="57" spans="1:6" s="118" customFormat="1" x14ac:dyDescent="0.2">
      <c r="A57" s="7"/>
      <c r="B57" s="37"/>
      <c r="C57" s="37"/>
      <c r="D57" s="37"/>
      <c r="E57" s="37"/>
    </row>
    <row r="58" spans="1:6" x14ac:dyDescent="0.2">
      <c r="A58" s="46" t="s">
        <v>51</v>
      </c>
      <c r="B58" s="47"/>
      <c r="C58" s="48"/>
    </row>
    <row r="59" spans="1:6" ht="13.5" thickBot="1" x14ac:dyDescent="0.25">
      <c r="A59" s="48"/>
      <c r="B59" s="48"/>
      <c r="C59" s="48"/>
    </row>
    <row r="60" spans="1:6" ht="13.5" thickBot="1" x14ac:dyDescent="0.25">
      <c r="A60" s="49" t="s">
        <v>49</v>
      </c>
      <c r="C60" s="50" t="s">
        <v>52</v>
      </c>
      <c r="D60" s="51" t="s">
        <v>53</v>
      </c>
    </row>
    <row r="61" spans="1:6" x14ac:dyDescent="0.2">
      <c r="A61" s="52">
        <f>+A48</f>
        <v>2016</v>
      </c>
      <c r="C61" s="53">
        <f>+C48-SUM(C8:C19)</f>
        <v>0</v>
      </c>
      <c r="D61" s="54">
        <f>+D48-SUM(D8:D19)</f>
        <v>0</v>
      </c>
    </row>
    <row r="62" spans="1:6" x14ac:dyDescent="0.2">
      <c r="A62" s="55">
        <f>+A49</f>
        <v>2017</v>
      </c>
      <c r="C62" s="56">
        <f>+C49-SUM(C20:C31)</f>
        <v>0</v>
      </c>
      <c r="D62" s="57">
        <f>+D49-SUM(D20:D31)</f>
        <v>0</v>
      </c>
    </row>
    <row r="63" spans="1:6" ht="13.5" thickBot="1" x14ac:dyDescent="0.25">
      <c r="A63" s="58">
        <f>+A50</f>
        <v>2018</v>
      </c>
      <c r="C63" s="59">
        <f>+C50-SUM(C32:C43)</f>
        <v>0</v>
      </c>
      <c r="D63" s="60">
        <f>+D50-SUM(D32:D43)</f>
        <v>0</v>
      </c>
    </row>
    <row r="64" spans="1:6" x14ac:dyDescent="0.2">
      <c r="A64" s="52" t="str">
        <f>+A52</f>
        <v>ene-mar 2018</v>
      </c>
      <c r="C64" s="61" t="e">
        <f>+C52-(SUM(C32:INDEX(C32:C43,#REF!)))</f>
        <v>#REF!</v>
      </c>
      <c r="D64" s="61" t="e">
        <f>+D52-(SUM(D32:INDEX(D32:D43,#REF!)))</f>
        <v>#REF!</v>
      </c>
      <c r="F64" s="37"/>
    </row>
    <row r="65" spans="1:6" ht="13.5" thickBot="1" x14ac:dyDescent="0.25">
      <c r="A65" s="58" t="str">
        <f>+A53</f>
        <v>ene-mar 2019</v>
      </c>
      <c r="C65" s="62" t="e">
        <f>+C53-(SUM(C44:INDEX(C44:C47,#REF!)))</f>
        <v>#REF!</v>
      </c>
      <c r="D65" s="62" t="e">
        <f>+D53-(SUM(D44:INDEX(D44:D47,#REF!)))</f>
        <v>#REF!</v>
      </c>
      <c r="F65" s="37"/>
    </row>
    <row r="66" spans="1:6" x14ac:dyDescent="0.2">
      <c r="F66" s="37"/>
    </row>
    <row r="67" spans="1:6" x14ac:dyDescent="0.2">
      <c r="F67" s="37"/>
    </row>
    <row r="68" spans="1:6" hidden="1" x14ac:dyDescent="0.2"/>
    <row r="69" spans="1:6" hidden="1" x14ac:dyDescent="0.2"/>
    <row r="70" spans="1:6" hidden="1" x14ac:dyDescent="0.2"/>
    <row r="71" spans="1:6" hidden="1" x14ac:dyDescent="0.2"/>
    <row r="72" spans="1:6" hidden="1" x14ac:dyDescent="0.2"/>
    <row r="73" spans="1:6" hidden="1" x14ac:dyDescent="0.2"/>
    <row r="74" spans="1:6" hidden="1" x14ac:dyDescent="0.2"/>
    <row r="75" spans="1:6" hidden="1" x14ac:dyDescent="0.2"/>
    <row r="76" spans="1:6" hidden="1" x14ac:dyDescent="0.2"/>
    <row r="77" spans="1:6" hidden="1" x14ac:dyDescent="0.2"/>
    <row r="78" spans="1:6" hidden="1" x14ac:dyDescent="0.2"/>
    <row r="79" spans="1:6" hidden="1" x14ac:dyDescent="0.2"/>
    <row r="80" spans="1: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</sheetData>
  <mergeCells count="5">
    <mergeCell ref="A1:E1"/>
    <mergeCell ref="A2:E2"/>
    <mergeCell ref="A3:E3"/>
    <mergeCell ref="A4:E4"/>
    <mergeCell ref="A5:E5"/>
  </mergeCells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82" orientation="portrait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sqref="A1:IV65536"/>
    </sheetView>
  </sheetViews>
  <sheetFormatPr baseColWidth="10" defaultRowHeight="12.75" x14ac:dyDescent="0.2"/>
  <cols>
    <col min="1" max="1" width="14.5703125" style="7" customWidth="1"/>
    <col min="2" max="2" width="24.85546875" style="7" customWidth="1"/>
    <col min="3" max="3" width="16.140625" style="7" customWidth="1"/>
    <col min="4" max="5" width="11.42578125" style="7"/>
    <col min="6" max="6" width="14.140625" style="7" customWidth="1"/>
    <col min="7" max="9" width="2.85546875" style="7" customWidth="1"/>
    <col min="10" max="16384" width="11.42578125" style="7"/>
  </cols>
  <sheetData>
    <row r="1" spans="1:8" x14ac:dyDescent="0.2">
      <c r="A1" s="293" t="s">
        <v>3</v>
      </c>
      <c r="B1" s="293"/>
      <c r="C1" s="293"/>
      <c r="D1" s="293"/>
      <c r="E1" s="293"/>
      <c r="F1" s="293"/>
      <c r="G1" s="15"/>
      <c r="H1" s="15"/>
    </row>
    <row r="2" spans="1:8" x14ac:dyDescent="0.2">
      <c r="A2" s="5" t="s">
        <v>4</v>
      </c>
      <c r="B2" s="6"/>
      <c r="C2" s="6"/>
      <c r="D2" s="6"/>
      <c r="E2" s="6"/>
      <c r="F2" s="6"/>
    </row>
    <row r="3" spans="1:8" x14ac:dyDescent="0.2">
      <c r="A3" s="9" t="e">
        <f>+#REF!</f>
        <v>#REF!</v>
      </c>
      <c r="B3" s="8"/>
      <c r="C3" s="8"/>
      <c r="D3" s="8"/>
      <c r="E3" s="8"/>
      <c r="F3" s="8"/>
      <c r="G3" s="16"/>
    </row>
    <row r="4" spans="1:8" x14ac:dyDescent="0.2">
      <c r="A4" s="5" t="s">
        <v>46</v>
      </c>
      <c r="B4" s="6"/>
      <c r="C4" s="6"/>
      <c r="D4" s="6"/>
      <c r="E4" s="6"/>
      <c r="F4" s="6"/>
    </row>
    <row r="5" spans="1:8" ht="13.5" thickBot="1" x14ac:dyDescent="0.25">
      <c r="A5" s="5" t="s">
        <v>47</v>
      </c>
      <c r="B5" s="6"/>
      <c r="C5" s="6"/>
      <c r="D5" s="6"/>
      <c r="E5" s="6"/>
      <c r="F5" s="6"/>
    </row>
    <row r="6" spans="1:8" ht="12.75" customHeight="1" x14ac:dyDescent="0.2">
      <c r="A6" s="17" t="s">
        <v>48</v>
      </c>
      <c r="B6" s="17" t="s">
        <v>6</v>
      </c>
      <c r="C6" s="17" t="s">
        <v>5</v>
      </c>
      <c r="D6" s="17" t="s">
        <v>37</v>
      </c>
      <c r="E6" s="17" t="s">
        <v>38</v>
      </c>
    </row>
    <row r="7" spans="1:8" ht="13.5" thickBot="1" x14ac:dyDescent="0.25">
      <c r="A7" s="18" t="s">
        <v>49</v>
      </c>
      <c r="B7" s="18" t="s">
        <v>9</v>
      </c>
      <c r="C7" s="18" t="s">
        <v>7</v>
      </c>
      <c r="D7" s="18" t="s">
        <v>8</v>
      </c>
      <c r="E7" s="18" t="s">
        <v>8</v>
      </c>
    </row>
    <row r="8" spans="1:8" x14ac:dyDescent="0.2">
      <c r="A8" s="19">
        <f>+'2- impo investigadas - OMÁN'!A8</f>
        <v>42370</v>
      </c>
      <c r="B8" s="20"/>
      <c r="C8" s="21"/>
      <c r="D8" s="22"/>
      <c r="E8" s="21"/>
    </row>
    <row r="9" spans="1:8" x14ac:dyDescent="0.2">
      <c r="A9" s="23">
        <f>+'2- impo investigadas - OMÁN'!A9</f>
        <v>42401</v>
      </c>
      <c r="B9" s="24"/>
      <c r="C9" s="25"/>
      <c r="D9" s="26"/>
      <c r="E9" s="25"/>
    </row>
    <row r="10" spans="1:8" x14ac:dyDescent="0.2">
      <c r="A10" s="23">
        <f>+'2- impo investigadas - OMÁN'!A10</f>
        <v>42430</v>
      </c>
      <c r="B10" s="24"/>
      <c r="C10" s="25"/>
      <c r="D10" s="26"/>
      <c r="E10" s="25"/>
    </row>
    <row r="11" spans="1:8" x14ac:dyDescent="0.2">
      <c r="A11" s="23">
        <f>+'2- impo investigadas - OMÁN'!A11</f>
        <v>42461</v>
      </c>
      <c r="B11" s="24"/>
      <c r="C11" s="25"/>
      <c r="D11" s="26"/>
      <c r="E11" s="25"/>
    </row>
    <row r="12" spans="1:8" x14ac:dyDescent="0.2">
      <c r="A12" s="23">
        <f>+'2- impo investigadas - OMÁN'!A12</f>
        <v>42491</v>
      </c>
      <c r="B12" s="25"/>
      <c r="C12" s="25"/>
      <c r="D12" s="26"/>
      <c r="E12" s="25"/>
    </row>
    <row r="13" spans="1:8" x14ac:dyDescent="0.2">
      <c r="A13" s="23">
        <f>+'2- impo investigadas - OMÁN'!A13</f>
        <v>42522</v>
      </c>
      <c r="B13" s="24"/>
      <c r="C13" s="25"/>
      <c r="D13" s="26"/>
      <c r="E13" s="25"/>
    </row>
    <row r="14" spans="1:8" x14ac:dyDescent="0.2">
      <c r="A14" s="23">
        <f>+'2- impo investigadas - OMÁN'!A14</f>
        <v>42552</v>
      </c>
      <c r="B14" s="25"/>
      <c r="C14" s="25"/>
      <c r="D14" s="26"/>
      <c r="E14" s="25"/>
    </row>
    <row r="15" spans="1:8" x14ac:dyDescent="0.2">
      <c r="A15" s="23">
        <f>+'2- impo investigadas - OMÁN'!A15</f>
        <v>42583</v>
      </c>
      <c r="B15" s="25"/>
      <c r="C15" s="25"/>
      <c r="D15" s="26"/>
      <c r="E15" s="25"/>
    </row>
    <row r="16" spans="1:8" x14ac:dyDescent="0.2">
      <c r="A16" s="23">
        <f>+'2- impo investigadas - OMÁN'!A16</f>
        <v>42614</v>
      </c>
      <c r="B16" s="25"/>
      <c r="C16" s="25"/>
      <c r="D16" s="26"/>
      <c r="E16" s="25"/>
    </row>
    <row r="17" spans="1:5" x14ac:dyDescent="0.2">
      <c r="A17" s="23">
        <f>+'2- impo investigadas - OMÁN'!A17</f>
        <v>42644</v>
      </c>
      <c r="B17" s="25"/>
      <c r="C17" s="25"/>
      <c r="D17" s="26"/>
      <c r="E17" s="25"/>
    </row>
    <row r="18" spans="1:5" x14ac:dyDescent="0.2">
      <c r="A18" s="23">
        <f>+'2- impo investigadas - OMÁN'!A18</f>
        <v>42675</v>
      </c>
      <c r="B18" s="25"/>
      <c r="C18" s="25"/>
      <c r="D18" s="26"/>
      <c r="E18" s="25"/>
    </row>
    <row r="19" spans="1:5" ht="13.5" thickBot="1" x14ac:dyDescent="0.25">
      <c r="A19" s="27">
        <f>+'2- impo investigadas - OMÁN'!A19</f>
        <v>42705</v>
      </c>
      <c r="B19" s="28"/>
      <c r="C19" s="28"/>
      <c r="D19" s="29"/>
      <c r="E19" s="28"/>
    </row>
    <row r="20" spans="1:5" x14ac:dyDescent="0.2">
      <c r="A20" s="19">
        <f>+'2- impo investigadas - OMÁN'!A20</f>
        <v>42736</v>
      </c>
      <c r="B20" s="21"/>
      <c r="C20" s="21"/>
      <c r="D20" s="26"/>
      <c r="E20" s="21"/>
    </row>
    <row r="21" spans="1:5" x14ac:dyDescent="0.2">
      <c r="A21" s="23">
        <f>+'2- impo investigadas - OMÁN'!A21</f>
        <v>42767</v>
      </c>
      <c r="B21" s="25"/>
      <c r="C21" s="25"/>
      <c r="D21" s="30"/>
      <c r="E21" s="25"/>
    </row>
    <row r="22" spans="1:5" x14ac:dyDescent="0.2">
      <c r="A22" s="23">
        <f>+'2- impo investigadas - OMÁN'!A22</f>
        <v>42795</v>
      </c>
      <c r="B22" s="25"/>
      <c r="C22" s="25"/>
      <c r="D22" s="26"/>
      <c r="E22" s="25"/>
    </row>
    <row r="23" spans="1:5" x14ac:dyDescent="0.2">
      <c r="A23" s="23">
        <f>+'2- impo investigadas - OMÁN'!A23</f>
        <v>42826</v>
      </c>
      <c r="B23" s="25"/>
      <c r="C23" s="25"/>
      <c r="D23" s="26"/>
      <c r="E23" s="25"/>
    </row>
    <row r="24" spans="1:5" x14ac:dyDescent="0.2">
      <c r="A24" s="23">
        <f>+'2- impo investigadas - OMÁN'!A24</f>
        <v>42856</v>
      </c>
      <c r="B24" s="25"/>
      <c r="C24" s="25"/>
      <c r="D24" s="26"/>
      <c r="E24" s="25"/>
    </row>
    <row r="25" spans="1:5" x14ac:dyDescent="0.2">
      <c r="A25" s="23">
        <f>+'2- impo investigadas - OMÁN'!A25</f>
        <v>42887</v>
      </c>
      <c r="B25" s="25"/>
      <c r="C25" s="25"/>
      <c r="D25" s="26"/>
      <c r="E25" s="25"/>
    </row>
    <row r="26" spans="1:5" x14ac:dyDescent="0.2">
      <c r="A26" s="23">
        <f>+'2- impo investigadas - OMÁN'!A26</f>
        <v>42917</v>
      </c>
      <c r="B26" s="25"/>
      <c r="C26" s="25"/>
      <c r="D26" s="26"/>
      <c r="E26" s="25"/>
    </row>
    <row r="27" spans="1:5" x14ac:dyDescent="0.2">
      <c r="A27" s="23">
        <f>+'2- impo investigadas - OMÁN'!A27</f>
        <v>42948</v>
      </c>
      <c r="B27" s="25"/>
      <c r="C27" s="25"/>
      <c r="D27" s="26"/>
      <c r="E27" s="25"/>
    </row>
    <row r="28" spans="1:5" x14ac:dyDescent="0.2">
      <c r="A28" s="23">
        <f>+'2- impo investigadas - OMÁN'!A28</f>
        <v>42979</v>
      </c>
      <c r="B28" s="25"/>
      <c r="C28" s="25"/>
      <c r="D28" s="26"/>
      <c r="E28" s="25"/>
    </row>
    <row r="29" spans="1:5" x14ac:dyDescent="0.2">
      <c r="A29" s="23">
        <f>+'2- impo investigadas - OMÁN'!A29</f>
        <v>43009</v>
      </c>
      <c r="B29" s="25"/>
      <c r="C29" s="25"/>
      <c r="D29" s="26"/>
      <c r="E29" s="25"/>
    </row>
    <row r="30" spans="1:5" x14ac:dyDescent="0.2">
      <c r="A30" s="23">
        <f>+'2- impo investigadas - OMÁN'!A30</f>
        <v>43040</v>
      </c>
      <c r="B30" s="25"/>
      <c r="C30" s="25"/>
      <c r="D30" s="26"/>
      <c r="E30" s="25"/>
    </row>
    <row r="31" spans="1:5" ht="13.5" thickBot="1" x14ac:dyDescent="0.25">
      <c r="A31" s="27">
        <f>+'2- impo investigadas - OMÁN'!A31</f>
        <v>43070</v>
      </c>
      <c r="B31" s="28"/>
      <c r="C31" s="28"/>
      <c r="D31" s="31"/>
      <c r="E31" s="28"/>
    </row>
    <row r="32" spans="1:5" x14ac:dyDescent="0.2">
      <c r="A32" s="19">
        <f>+'2- impo investigadas - OMÁN'!A32</f>
        <v>43101</v>
      </c>
      <c r="B32" s="21"/>
      <c r="C32" s="32"/>
      <c r="D32" s="20"/>
      <c r="E32" s="21"/>
    </row>
    <row r="33" spans="1:5" x14ac:dyDescent="0.2">
      <c r="A33" s="23">
        <f>+'2- impo investigadas - OMÁN'!A33</f>
        <v>43132</v>
      </c>
      <c r="B33" s="25"/>
      <c r="C33" s="33"/>
      <c r="D33" s="24"/>
      <c r="E33" s="25"/>
    </row>
    <row r="34" spans="1:5" x14ac:dyDescent="0.2">
      <c r="A34" s="23">
        <f>+'2- impo investigadas - OMÁN'!A34</f>
        <v>43160</v>
      </c>
      <c r="B34" s="25"/>
      <c r="C34" s="33"/>
      <c r="D34" s="24"/>
      <c r="E34" s="25"/>
    </row>
    <row r="35" spans="1:5" x14ac:dyDescent="0.2">
      <c r="A35" s="23">
        <f>+'2- impo investigadas - OMÁN'!A35</f>
        <v>43191</v>
      </c>
      <c r="B35" s="25"/>
      <c r="C35" s="33"/>
      <c r="D35" s="24"/>
      <c r="E35" s="25"/>
    </row>
    <row r="36" spans="1:5" x14ac:dyDescent="0.2">
      <c r="A36" s="23">
        <f>+'2- impo investigadas - OMÁN'!A36</f>
        <v>43221</v>
      </c>
      <c r="B36" s="25"/>
      <c r="C36" s="33"/>
      <c r="D36" s="24"/>
      <c r="E36" s="25"/>
    </row>
    <row r="37" spans="1:5" x14ac:dyDescent="0.2">
      <c r="A37" s="23">
        <f>+'2- impo investigadas - OMÁN'!A37</f>
        <v>43252</v>
      </c>
      <c r="B37" s="25"/>
      <c r="C37" s="33"/>
      <c r="D37" s="24"/>
      <c r="E37" s="25"/>
    </row>
    <row r="38" spans="1:5" x14ac:dyDescent="0.2">
      <c r="A38" s="23">
        <f>+'2- impo investigadas - OMÁN'!A38</f>
        <v>43282</v>
      </c>
      <c r="B38" s="25"/>
      <c r="C38" s="33"/>
      <c r="D38" s="24"/>
      <c r="E38" s="25"/>
    </row>
    <row r="39" spans="1:5" x14ac:dyDescent="0.2">
      <c r="A39" s="23">
        <f>+'2- impo investigadas - OMÁN'!A39</f>
        <v>43313</v>
      </c>
      <c r="B39" s="25"/>
      <c r="C39" s="33"/>
      <c r="D39" s="24"/>
      <c r="E39" s="25"/>
    </row>
    <row r="40" spans="1:5" x14ac:dyDescent="0.2">
      <c r="A40" s="23">
        <f>+'2- impo investigadas - OMÁN'!A40</f>
        <v>43344</v>
      </c>
      <c r="B40" s="25"/>
      <c r="C40" s="33"/>
      <c r="D40" s="24"/>
      <c r="E40" s="25"/>
    </row>
    <row r="41" spans="1:5" x14ac:dyDescent="0.2">
      <c r="A41" s="23">
        <f>+'2- impo investigadas - OMÁN'!A41</f>
        <v>43374</v>
      </c>
      <c r="B41" s="25"/>
      <c r="C41" s="33"/>
      <c r="D41" s="24"/>
      <c r="E41" s="25"/>
    </row>
    <row r="42" spans="1:5" x14ac:dyDescent="0.2">
      <c r="A42" s="23">
        <f>+'2- impo investigadas - OMÁN'!A42</f>
        <v>43405</v>
      </c>
      <c r="B42" s="25"/>
      <c r="C42" s="33"/>
      <c r="D42" s="24"/>
      <c r="E42" s="25"/>
    </row>
    <row r="43" spans="1:5" ht="13.5" thickBot="1" x14ac:dyDescent="0.25">
      <c r="A43" s="27">
        <f>+'2- impo investigadas - OMÁN'!A43</f>
        <v>43435</v>
      </c>
      <c r="B43" s="28"/>
      <c r="C43" s="34"/>
      <c r="D43" s="35"/>
      <c r="E43" s="28"/>
    </row>
    <row r="44" spans="1:5" x14ac:dyDescent="0.2">
      <c r="A44" s="19">
        <v>43101</v>
      </c>
      <c r="B44" s="21"/>
      <c r="C44" s="32"/>
      <c r="D44" s="20"/>
      <c r="E44" s="21"/>
    </row>
    <row r="45" spans="1:5" x14ac:dyDescent="0.2">
      <c r="A45" s="23">
        <v>43132</v>
      </c>
      <c r="B45" s="25"/>
      <c r="C45" s="33"/>
      <c r="D45" s="24"/>
      <c r="E45" s="25"/>
    </row>
    <row r="46" spans="1:5" x14ac:dyDescent="0.2">
      <c r="A46" s="23">
        <v>43160</v>
      </c>
      <c r="B46" s="25"/>
      <c r="C46" s="33"/>
      <c r="D46" s="24"/>
      <c r="E46" s="25"/>
    </row>
    <row r="47" spans="1:5" x14ac:dyDescent="0.2">
      <c r="A47" s="23">
        <v>43191</v>
      </c>
      <c r="B47" s="25"/>
      <c r="C47" s="33"/>
      <c r="D47" s="24"/>
      <c r="E47" s="25"/>
    </row>
    <row r="48" spans="1:5" x14ac:dyDescent="0.2">
      <c r="A48" s="23">
        <v>43221</v>
      </c>
      <c r="B48" s="25"/>
      <c r="C48" s="33"/>
      <c r="D48" s="24"/>
      <c r="E48" s="25"/>
    </row>
    <row r="49" spans="1:6" x14ac:dyDescent="0.2">
      <c r="A49" s="23">
        <v>43252</v>
      </c>
      <c r="B49" s="25"/>
      <c r="C49" s="33"/>
      <c r="D49" s="24"/>
      <c r="E49" s="25"/>
    </row>
    <row r="50" spans="1:6" x14ac:dyDescent="0.2">
      <c r="A50" s="23">
        <v>43282</v>
      </c>
      <c r="B50" s="25"/>
      <c r="C50" s="33"/>
      <c r="D50" s="24"/>
      <c r="E50" s="25"/>
    </row>
    <row r="51" spans="1:6" x14ac:dyDescent="0.2">
      <c r="A51" s="23">
        <v>43313</v>
      </c>
      <c r="B51" s="25"/>
      <c r="C51" s="33"/>
      <c r="D51" s="24"/>
      <c r="E51" s="25"/>
    </row>
    <row r="52" spans="1:6" ht="13.5" thickBot="1" x14ac:dyDescent="0.25">
      <c r="A52" s="27">
        <v>43344</v>
      </c>
      <c r="B52" s="28"/>
      <c r="C52" s="34"/>
      <c r="D52" s="35"/>
      <c r="E52" s="28"/>
    </row>
    <row r="53" spans="1:6" x14ac:dyDescent="0.2">
      <c r="A53" s="23"/>
      <c r="B53" s="25"/>
      <c r="C53" s="33"/>
      <c r="D53" s="24"/>
      <c r="E53" s="25"/>
    </row>
    <row r="54" spans="1:6" x14ac:dyDescent="0.2">
      <c r="A54" s="23"/>
      <c r="B54" s="25"/>
      <c r="C54" s="33"/>
      <c r="D54" s="24"/>
      <c r="E54" s="25"/>
    </row>
    <row r="55" spans="1:6" ht="13.5" thickBot="1" x14ac:dyDescent="0.25">
      <c r="A55" s="27"/>
      <c r="B55" s="28"/>
      <c r="C55" s="34"/>
      <c r="D55" s="35"/>
      <c r="E55" s="28"/>
    </row>
    <row r="56" spans="1:6" ht="13.5" thickBot="1" x14ac:dyDescent="0.25">
      <c r="A56" s="36"/>
      <c r="B56" s="37"/>
      <c r="C56" s="37"/>
      <c r="D56" s="38"/>
      <c r="E56" s="37"/>
    </row>
    <row r="57" spans="1:6" x14ac:dyDescent="0.2">
      <c r="A57" s="39">
        <f>+'2- impo investigadas - OMÁN'!A48</f>
        <v>2016</v>
      </c>
      <c r="B57" s="21"/>
      <c r="C57" s="21"/>
      <c r="D57" s="21"/>
      <c r="E57" s="21"/>
    </row>
    <row r="58" spans="1:6" x14ac:dyDescent="0.2">
      <c r="A58" s="40">
        <f>+'2- impo investigadas - OMÁN'!A49</f>
        <v>2017</v>
      </c>
      <c r="B58" s="25"/>
      <c r="C58" s="25"/>
      <c r="D58" s="25"/>
      <c r="E58" s="25"/>
    </row>
    <row r="59" spans="1:6" ht="13.5" thickBot="1" x14ac:dyDescent="0.25">
      <c r="A59" s="41">
        <f>+'2- impo investigadas - OMÁN'!A50</f>
        <v>2018</v>
      </c>
      <c r="B59" s="28"/>
      <c r="C59" s="28"/>
      <c r="D59" s="28"/>
      <c r="E59" s="28"/>
    </row>
    <row r="60" spans="1:6" ht="13.5" thickBot="1" x14ac:dyDescent="0.25">
      <c r="A60" s="36"/>
      <c r="B60" s="37"/>
      <c r="C60" s="37"/>
      <c r="D60" s="37"/>
      <c r="E60" s="37"/>
    </row>
    <row r="61" spans="1:6" x14ac:dyDescent="0.2">
      <c r="A61" s="42" t="str">
        <f>+'2- impo investigadas - OMÁN'!A52</f>
        <v>ene-mar 2018</v>
      </c>
      <c r="B61" s="21"/>
      <c r="C61" s="21"/>
      <c r="D61" s="21"/>
      <c r="E61" s="21"/>
    </row>
    <row r="62" spans="1:6" ht="13.5" thickBot="1" x14ac:dyDescent="0.25">
      <c r="A62" s="43" t="str">
        <f>+'2- impo investigadas - OMÁN'!A53</f>
        <v>ene-mar 2019</v>
      </c>
      <c r="B62" s="28"/>
      <c r="C62" s="28"/>
      <c r="D62" s="28"/>
      <c r="E62" s="28"/>
    </row>
    <row r="63" spans="1:6" x14ac:dyDescent="0.2">
      <c r="A63" s="44" t="s">
        <v>50</v>
      </c>
      <c r="B63" s="37"/>
      <c r="C63" s="37"/>
      <c r="D63" s="37"/>
      <c r="E63" s="37"/>
      <c r="F63" s="37"/>
    </row>
    <row r="64" spans="1:6" x14ac:dyDescent="0.2">
      <c r="A64" s="45"/>
      <c r="B64" s="37"/>
      <c r="C64" s="37"/>
      <c r="D64" s="37"/>
      <c r="E64" s="37"/>
      <c r="F64" s="37"/>
    </row>
    <row r="65" spans="1:6" x14ac:dyDescent="0.2">
      <c r="A65" s="45"/>
      <c r="B65" s="37"/>
      <c r="C65" s="37"/>
      <c r="D65" s="37"/>
      <c r="E65" s="37"/>
      <c r="F65" s="37"/>
    </row>
    <row r="66" spans="1:6" x14ac:dyDescent="0.2">
      <c r="B66" s="37"/>
      <c r="C66" s="37"/>
      <c r="D66" s="37"/>
      <c r="E66" s="37"/>
      <c r="F66" s="37"/>
    </row>
    <row r="67" spans="1:6" x14ac:dyDescent="0.2">
      <c r="A67" s="46" t="s">
        <v>51</v>
      </c>
      <c r="B67" s="47"/>
      <c r="C67" s="48"/>
    </row>
    <row r="68" spans="1:6" ht="13.5" thickBot="1" x14ac:dyDescent="0.25">
      <c r="A68" s="48"/>
      <c r="B68" s="48"/>
      <c r="C68" s="48"/>
    </row>
    <row r="69" spans="1:6" ht="13.5" thickBot="1" x14ac:dyDescent="0.25">
      <c r="A69" s="49" t="s">
        <v>49</v>
      </c>
      <c r="C69" s="50" t="s">
        <v>52</v>
      </c>
      <c r="D69" s="51" t="s">
        <v>53</v>
      </c>
    </row>
    <row r="70" spans="1:6" x14ac:dyDescent="0.2">
      <c r="A70" s="52">
        <f>+A57</f>
        <v>2016</v>
      </c>
      <c r="C70" s="53">
        <f>+C57-SUM(C8:C19)</f>
        <v>0</v>
      </c>
      <c r="D70" s="54">
        <f>+D57-SUM(D8:D19)</f>
        <v>0</v>
      </c>
    </row>
    <row r="71" spans="1:6" x14ac:dyDescent="0.2">
      <c r="A71" s="55">
        <f>+A58</f>
        <v>2017</v>
      </c>
      <c r="C71" s="56">
        <f>+C58-SUM(C20:C31)</f>
        <v>0</v>
      </c>
      <c r="D71" s="57">
        <f>+D58-SUM(D20:D31)</f>
        <v>0</v>
      </c>
    </row>
    <row r="72" spans="1:6" ht="13.5" thickBot="1" x14ac:dyDescent="0.25">
      <c r="A72" s="58">
        <f>+A59</f>
        <v>2018</v>
      </c>
      <c r="C72" s="59">
        <f>+C59-SUM(C32:C43)</f>
        <v>0</v>
      </c>
      <c r="D72" s="60">
        <f>+D59-SUM(D32:D43)</f>
        <v>0</v>
      </c>
    </row>
    <row r="73" spans="1:6" x14ac:dyDescent="0.2">
      <c r="A73" s="52" t="str">
        <f>+A61</f>
        <v>ene-mar 2018</v>
      </c>
      <c r="C73" s="61" t="e">
        <f>+C61-(SUM(C32:INDEX(C32:C43,#REF!)))</f>
        <v>#REF!</v>
      </c>
      <c r="D73" s="61" t="e">
        <f>+D61-(SUM(D32:INDEX(D32:D43,#REF!)))</f>
        <v>#REF!</v>
      </c>
    </row>
    <row r="74" spans="1:6" ht="13.5" thickBot="1" x14ac:dyDescent="0.25">
      <c r="A74" s="58" t="str">
        <f>+A62</f>
        <v>ene-mar 2019</v>
      </c>
      <c r="C74" s="62" t="e">
        <f>+C62-(SUM(C44:INDEX(C44:C55,#REF!)))</f>
        <v>#REF!</v>
      </c>
      <c r="D74" s="62" t="e">
        <f>+D62-(SUM(D44:INDEX(D44:D55,#REF!)))</f>
        <v>#REF!</v>
      </c>
    </row>
  </sheetData>
  <sheetProtection password="CA79" sheet="1" objects="1" scenarios="1"/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zoomScale="75" workbookViewId="0">
      <selection activeCell="E25" sqref="E25"/>
    </sheetView>
  </sheetViews>
  <sheetFormatPr baseColWidth="10" defaultRowHeight="12.75" x14ac:dyDescent="0.2"/>
  <cols>
    <col min="1" max="1" width="59.285156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9.42578125" style="2" customWidth="1"/>
    <col min="8" max="8" width="11.42578125" style="134"/>
    <col min="9" max="9" width="10.42578125" style="134" customWidth="1"/>
    <col min="10" max="16384" width="11.42578125" style="2"/>
  </cols>
  <sheetData>
    <row r="1" spans="1:9" x14ac:dyDescent="0.2">
      <c r="A1" s="5" t="s">
        <v>144</v>
      </c>
      <c r="B1" s="307"/>
      <c r="C1" s="307"/>
      <c r="D1" s="307"/>
      <c r="E1" s="307"/>
      <c r="F1" s="307"/>
      <c r="G1" s="307"/>
      <c r="H1" s="308"/>
      <c r="I1" s="308"/>
    </row>
    <row r="2" spans="1:9" x14ac:dyDescent="0.2">
      <c r="A2" s="5" t="s">
        <v>77</v>
      </c>
      <c r="B2" s="307"/>
      <c r="C2" s="307"/>
      <c r="D2" s="307"/>
      <c r="E2" s="307"/>
      <c r="F2" s="307"/>
      <c r="G2" s="307"/>
      <c r="H2" s="308"/>
      <c r="I2" s="308"/>
    </row>
    <row r="3" spans="1:9" s="134" customFormat="1" x14ac:dyDescent="0.2">
      <c r="A3" s="309" t="s">
        <v>78</v>
      </c>
      <c r="B3" s="308"/>
      <c r="C3" s="308"/>
      <c r="D3" s="308"/>
      <c r="E3" s="308"/>
      <c r="F3" s="308"/>
      <c r="G3" s="308"/>
      <c r="H3" s="308"/>
      <c r="I3" s="308"/>
    </row>
    <row r="4" spans="1:9" s="135" customFormat="1" x14ac:dyDescent="0.2">
      <c r="A4" s="309" t="s">
        <v>79</v>
      </c>
      <c r="B4" s="310"/>
      <c r="C4" s="310"/>
      <c r="D4" s="310"/>
      <c r="E4" s="310"/>
      <c r="F4" s="310"/>
      <c r="G4" s="310"/>
      <c r="H4" s="310"/>
      <c r="I4" s="310"/>
    </row>
    <row r="5" spans="1:9" ht="13.5" thickBot="1" x14ac:dyDescent="0.25">
      <c r="A5" s="5" t="s">
        <v>143</v>
      </c>
      <c r="B5" s="307"/>
      <c r="C5" s="307"/>
      <c r="D5" s="307"/>
      <c r="E5" s="307"/>
      <c r="F5" s="307"/>
      <c r="G5" s="307"/>
      <c r="H5" s="308"/>
      <c r="I5" s="308"/>
    </row>
    <row r="6" spans="1:9" ht="13.5" thickBot="1" x14ac:dyDescent="0.25">
      <c r="A6" s="311" t="s">
        <v>11</v>
      </c>
      <c r="B6" s="312" t="s">
        <v>72</v>
      </c>
      <c r="C6" s="313"/>
      <c r="D6" s="312" t="s">
        <v>73</v>
      </c>
      <c r="E6" s="313"/>
      <c r="F6" s="312" t="s">
        <v>145</v>
      </c>
      <c r="G6" s="313"/>
      <c r="H6" s="314" t="s">
        <v>150</v>
      </c>
      <c r="I6" s="315"/>
    </row>
    <row r="7" spans="1:9" s="3" customFormat="1" ht="13.5" thickBot="1" x14ac:dyDescent="0.25">
      <c r="A7" s="316"/>
      <c r="B7" s="317" t="s">
        <v>40</v>
      </c>
      <c r="C7" s="318" t="s">
        <v>12</v>
      </c>
      <c r="D7" s="317" t="s">
        <v>40</v>
      </c>
      <c r="E7" s="318" t="s">
        <v>12</v>
      </c>
      <c r="F7" s="317" t="s">
        <v>40</v>
      </c>
      <c r="G7" s="318" t="s">
        <v>12</v>
      </c>
      <c r="H7" s="319" t="s">
        <v>40</v>
      </c>
      <c r="I7" s="320" t="s">
        <v>12</v>
      </c>
    </row>
    <row r="8" spans="1:9" s="3" customFormat="1" x14ac:dyDescent="0.2">
      <c r="A8" s="321" t="s">
        <v>41</v>
      </c>
      <c r="B8" s="322"/>
      <c r="C8" s="323"/>
      <c r="D8" s="324"/>
      <c r="E8" s="323"/>
      <c r="F8" s="324"/>
      <c r="G8" s="323"/>
      <c r="H8" s="325"/>
      <c r="I8" s="326"/>
    </row>
    <row r="9" spans="1:9" x14ac:dyDescent="0.2">
      <c r="A9" s="327" t="s">
        <v>13</v>
      </c>
      <c r="B9" s="328"/>
      <c r="C9" s="328"/>
      <c r="D9" s="328"/>
      <c r="E9" s="328"/>
      <c r="F9" s="328"/>
      <c r="G9" s="328"/>
      <c r="H9" s="329"/>
      <c r="I9" s="330"/>
    </row>
    <row r="10" spans="1:9" x14ac:dyDescent="0.2">
      <c r="A10" s="331" t="s">
        <v>14</v>
      </c>
      <c r="B10" s="328"/>
      <c r="C10" s="328"/>
      <c r="D10" s="328"/>
      <c r="E10" s="328"/>
      <c r="F10" s="328"/>
      <c r="G10" s="328"/>
      <c r="H10" s="329"/>
      <c r="I10" s="330"/>
    </row>
    <row r="11" spans="1:9" x14ac:dyDescent="0.2">
      <c r="A11" s="331" t="s">
        <v>15</v>
      </c>
      <c r="B11" s="328"/>
      <c r="C11" s="328"/>
      <c r="D11" s="328"/>
      <c r="E11" s="328"/>
      <c r="F11" s="328"/>
      <c r="G11" s="328"/>
      <c r="H11" s="329"/>
      <c r="I11" s="330"/>
    </row>
    <row r="12" spans="1:9" x14ac:dyDescent="0.2">
      <c r="A12" s="327" t="s">
        <v>16</v>
      </c>
      <c r="B12" s="328"/>
      <c r="C12" s="328"/>
      <c r="D12" s="328"/>
      <c r="E12" s="328"/>
      <c r="F12" s="328"/>
      <c r="G12" s="328"/>
      <c r="H12" s="329"/>
      <c r="I12" s="330"/>
    </row>
    <row r="13" spans="1:9" x14ac:dyDescent="0.2">
      <c r="A13" s="331" t="s">
        <v>17</v>
      </c>
      <c r="B13" s="328"/>
      <c r="C13" s="328"/>
      <c r="D13" s="328"/>
      <c r="E13" s="328"/>
      <c r="F13" s="328"/>
      <c r="G13" s="328"/>
      <c r="H13" s="329"/>
      <c r="I13" s="330"/>
    </row>
    <row r="14" spans="1:9" x14ac:dyDescent="0.2">
      <c r="A14" s="331" t="s">
        <v>18</v>
      </c>
      <c r="B14" s="328"/>
      <c r="C14" s="328"/>
      <c r="D14" s="328"/>
      <c r="E14" s="328"/>
      <c r="F14" s="328"/>
      <c r="G14" s="328"/>
      <c r="H14" s="329"/>
      <c r="I14" s="330"/>
    </row>
    <row r="15" spans="1:9" x14ac:dyDescent="0.2">
      <c r="A15" s="331" t="s">
        <v>19</v>
      </c>
      <c r="B15" s="328"/>
      <c r="C15" s="328"/>
      <c r="D15" s="328"/>
      <c r="E15" s="328"/>
      <c r="F15" s="328"/>
      <c r="G15" s="328"/>
      <c r="H15" s="329"/>
      <c r="I15" s="330"/>
    </row>
    <row r="16" spans="1:9" x14ac:dyDescent="0.2">
      <c r="A16" s="331" t="s">
        <v>20</v>
      </c>
      <c r="B16" s="328"/>
      <c r="C16" s="328"/>
      <c r="D16" s="328"/>
      <c r="E16" s="328"/>
      <c r="F16" s="328"/>
      <c r="G16" s="328"/>
      <c r="H16" s="329"/>
      <c r="I16" s="330"/>
    </row>
    <row r="17" spans="1:9" x14ac:dyDescent="0.2">
      <c r="A17" s="331" t="s">
        <v>21</v>
      </c>
      <c r="B17" s="328"/>
      <c r="C17" s="328"/>
      <c r="D17" s="328"/>
      <c r="E17" s="328"/>
      <c r="F17" s="328"/>
      <c r="G17" s="328"/>
      <c r="H17" s="329"/>
      <c r="I17" s="330"/>
    </row>
    <row r="18" spans="1:9" x14ac:dyDescent="0.2">
      <c r="A18" s="331" t="s">
        <v>22</v>
      </c>
      <c r="B18" s="328"/>
      <c r="C18" s="328"/>
      <c r="D18" s="328"/>
      <c r="E18" s="328"/>
      <c r="F18" s="328"/>
      <c r="G18" s="328"/>
      <c r="H18" s="329"/>
      <c r="I18" s="330"/>
    </row>
    <row r="19" spans="1:9" x14ac:dyDescent="0.2">
      <c r="A19" s="327" t="s">
        <v>36</v>
      </c>
      <c r="B19" s="328"/>
      <c r="C19" s="328"/>
      <c r="D19" s="328"/>
      <c r="E19" s="328"/>
      <c r="F19" s="328"/>
      <c r="G19" s="328"/>
      <c r="H19" s="329"/>
      <c r="I19" s="330"/>
    </row>
    <row r="20" spans="1:9" x14ac:dyDescent="0.2">
      <c r="A20" s="331" t="s">
        <v>23</v>
      </c>
      <c r="B20" s="328"/>
      <c r="C20" s="328"/>
      <c r="D20" s="328"/>
      <c r="E20" s="328"/>
      <c r="F20" s="328"/>
      <c r="G20" s="328"/>
      <c r="H20" s="329"/>
      <c r="I20" s="330"/>
    </row>
    <row r="21" spans="1:9" x14ac:dyDescent="0.2">
      <c r="A21" s="331" t="s">
        <v>24</v>
      </c>
      <c r="B21" s="328"/>
      <c r="C21" s="328"/>
      <c r="D21" s="328"/>
      <c r="E21" s="328"/>
      <c r="F21" s="328"/>
      <c r="G21" s="328"/>
      <c r="H21" s="329"/>
      <c r="I21" s="330"/>
    </row>
    <row r="22" spans="1:9" x14ac:dyDescent="0.2">
      <c r="A22" s="331" t="s">
        <v>25</v>
      </c>
      <c r="B22" s="328"/>
      <c r="C22" s="328"/>
      <c r="D22" s="328"/>
      <c r="E22" s="328"/>
      <c r="F22" s="328"/>
      <c r="G22" s="328"/>
      <c r="H22" s="329"/>
      <c r="I22" s="330"/>
    </row>
    <row r="23" spans="1:9" x14ac:dyDescent="0.2">
      <c r="A23" s="327" t="s">
        <v>70</v>
      </c>
      <c r="B23" s="328"/>
      <c r="C23" s="328"/>
      <c r="D23" s="328"/>
      <c r="E23" s="328"/>
      <c r="F23" s="328"/>
      <c r="G23" s="328"/>
      <c r="H23" s="329"/>
      <c r="I23" s="330"/>
    </row>
    <row r="24" spans="1:9" x14ac:dyDescent="0.2">
      <c r="A24" s="332" t="s">
        <v>26</v>
      </c>
      <c r="B24" s="333"/>
      <c r="C24" s="333"/>
      <c r="D24" s="333"/>
      <c r="E24" s="333"/>
      <c r="F24" s="333"/>
      <c r="G24" s="333"/>
      <c r="H24" s="334"/>
      <c r="I24" s="335"/>
    </row>
    <row r="25" spans="1:9" x14ac:dyDescent="0.2">
      <c r="A25" s="336" t="s">
        <v>27</v>
      </c>
      <c r="B25" s="337"/>
      <c r="C25" s="337"/>
      <c r="D25" s="337"/>
      <c r="E25" s="337"/>
      <c r="F25" s="337"/>
      <c r="G25" s="337"/>
      <c r="H25" s="338"/>
      <c r="I25" s="339"/>
    </row>
    <row r="26" spans="1:9" x14ac:dyDescent="0.2">
      <c r="A26" s="340" t="s">
        <v>28</v>
      </c>
      <c r="B26" s="341"/>
      <c r="C26" s="341"/>
      <c r="D26" s="341"/>
      <c r="E26" s="341"/>
      <c r="F26" s="341"/>
      <c r="G26" s="341"/>
      <c r="H26" s="342"/>
      <c r="I26" s="343"/>
    </row>
    <row r="27" spans="1:9" x14ac:dyDescent="0.2">
      <c r="A27" s="332" t="s">
        <v>29</v>
      </c>
      <c r="B27" s="333"/>
      <c r="C27" s="333"/>
      <c r="D27" s="333"/>
      <c r="E27" s="333"/>
      <c r="F27" s="333"/>
      <c r="G27" s="333"/>
      <c r="H27" s="334"/>
      <c r="I27" s="335"/>
    </row>
    <row r="28" spans="1:9" x14ac:dyDescent="0.2">
      <c r="A28" s="336" t="s">
        <v>27</v>
      </c>
      <c r="B28" s="337"/>
      <c r="C28" s="337"/>
      <c r="D28" s="337"/>
      <c r="E28" s="337"/>
      <c r="F28" s="337"/>
      <c r="G28" s="337"/>
      <c r="H28" s="338"/>
      <c r="I28" s="339"/>
    </row>
    <row r="29" spans="1:9" x14ac:dyDescent="0.2">
      <c r="A29" s="340" t="s">
        <v>28</v>
      </c>
      <c r="B29" s="341"/>
      <c r="C29" s="341"/>
      <c r="D29" s="341"/>
      <c r="E29" s="341"/>
      <c r="F29" s="341"/>
      <c r="G29" s="341"/>
      <c r="H29" s="342"/>
      <c r="I29" s="343"/>
    </row>
    <row r="30" spans="1:9" x14ac:dyDescent="0.2">
      <c r="A30" s="332" t="s">
        <v>39</v>
      </c>
      <c r="B30" s="333"/>
      <c r="C30" s="333"/>
      <c r="D30" s="333"/>
      <c r="E30" s="333"/>
      <c r="F30" s="333"/>
      <c r="G30" s="333"/>
      <c r="H30" s="334"/>
      <c r="I30" s="335"/>
    </row>
    <row r="31" spans="1:9" x14ac:dyDescent="0.2">
      <c r="A31" s="336" t="s">
        <v>27</v>
      </c>
      <c r="B31" s="337"/>
      <c r="C31" s="337"/>
      <c r="D31" s="337"/>
      <c r="E31" s="337"/>
      <c r="F31" s="337"/>
      <c r="G31" s="337"/>
      <c r="H31" s="338"/>
      <c r="I31" s="339"/>
    </row>
    <row r="32" spans="1:9" x14ac:dyDescent="0.2">
      <c r="A32" s="340" t="s">
        <v>28</v>
      </c>
      <c r="B32" s="341"/>
      <c r="C32" s="341"/>
      <c r="D32" s="341"/>
      <c r="E32" s="341"/>
      <c r="F32" s="341"/>
      <c r="G32" s="341"/>
      <c r="H32" s="342"/>
      <c r="I32" s="343"/>
    </row>
    <row r="33" spans="1:9" x14ac:dyDescent="0.2">
      <c r="A33" s="332" t="s">
        <v>30</v>
      </c>
      <c r="B33" s="333"/>
      <c r="C33" s="333"/>
      <c r="D33" s="333"/>
      <c r="E33" s="333"/>
      <c r="F33" s="333"/>
      <c r="G33" s="333"/>
      <c r="H33" s="334"/>
      <c r="I33" s="335"/>
    </row>
    <row r="34" spans="1:9" x14ac:dyDescent="0.2">
      <c r="A34" s="336" t="s">
        <v>27</v>
      </c>
      <c r="B34" s="337"/>
      <c r="C34" s="337"/>
      <c r="D34" s="337"/>
      <c r="E34" s="337"/>
      <c r="F34" s="337"/>
      <c r="G34" s="337"/>
      <c r="H34" s="338"/>
      <c r="I34" s="339"/>
    </row>
    <row r="35" spans="1:9" x14ac:dyDescent="0.2">
      <c r="A35" s="340" t="s">
        <v>28</v>
      </c>
      <c r="B35" s="341"/>
      <c r="C35" s="341"/>
      <c r="D35" s="341"/>
      <c r="E35" s="341"/>
      <c r="F35" s="341"/>
      <c r="G35" s="341"/>
      <c r="H35" s="342"/>
      <c r="I35" s="343"/>
    </row>
    <row r="36" spans="1:9" x14ac:dyDescent="0.2">
      <c r="A36" s="327" t="s">
        <v>31</v>
      </c>
      <c r="B36" s="328"/>
      <c r="C36" s="344">
        <v>1</v>
      </c>
      <c r="D36" s="328"/>
      <c r="E36" s="344">
        <v>1</v>
      </c>
      <c r="F36" s="328"/>
      <c r="G36" s="344">
        <v>1</v>
      </c>
      <c r="H36" s="329"/>
      <c r="I36" s="345">
        <v>1</v>
      </c>
    </row>
    <row r="37" spans="1:9" x14ac:dyDescent="0.2">
      <c r="A37" s="327" t="s">
        <v>32</v>
      </c>
      <c r="B37" s="328"/>
      <c r="C37" s="328"/>
      <c r="D37" s="328"/>
      <c r="E37" s="328"/>
      <c r="F37" s="328"/>
      <c r="G37" s="328"/>
      <c r="H37" s="329"/>
      <c r="I37" s="330"/>
    </row>
    <row r="38" spans="1:9" ht="13.5" thickBot="1" x14ac:dyDescent="0.25">
      <c r="A38" s="332" t="s">
        <v>33</v>
      </c>
      <c r="B38" s="333"/>
      <c r="C38" s="333"/>
      <c r="D38" s="333"/>
      <c r="E38" s="333"/>
      <c r="F38" s="333"/>
      <c r="G38" s="333"/>
      <c r="H38" s="334"/>
      <c r="I38" s="335"/>
    </row>
    <row r="39" spans="1:9" s="83" customFormat="1" x14ac:dyDescent="0.2">
      <c r="A39" s="346" t="s">
        <v>127</v>
      </c>
      <c r="B39" s="347"/>
      <c r="C39" s="348"/>
      <c r="D39" s="348"/>
      <c r="E39" s="348"/>
      <c r="F39" s="348"/>
      <c r="G39" s="348"/>
      <c r="H39" s="348"/>
      <c r="I39" s="349"/>
    </row>
    <row r="40" spans="1:9" s="83" customFormat="1" x14ac:dyDescent="0.2">
      <c r="A40" s="350" t="s">
        <v>128</v>
      </c>
      <c r="B40" s="351"/>
      <c r="C40" s="352"/>
      <c r="D40" s="352"/>
      <c r="E40" s="352"/>
      <c r="F40" s="352"/>
      <c r="G40" s="352"/>
      <c r="H40" s="352"/>
      <c r="I40" s="353"/>
    </row>
    <row r="41" spans="1:9" s="83" customFormat="1" x14ac:dyDescent="0.2">
      <c r="A41" s="354" t="s">
        <v>129</v>
      </c>
      <c r="B41" s="355"/>
      <c r="C41" s="356"/>
      <c r="D41" s="356"/>
      <c r="E41" s="356"/>
      <c r="F41" s="356"/>
      <c r="G41" s="356"/>
      <c r="H41" s="356"/>
      <c r="I41" s="357"/>
    </row>
    <row r="42" spans="1:9" s="83" customFormat="1" x14ac:dyDescent="0.2">
      <c r="A42" s="350" t="s">
        <v>130</v>
      </c>
      <c r="B42" s="351"/>
      <c r="C42" s="352"/>
      <c r="D42" s="352"/>
      <c r="E42" s="352"/>
      <c r="F42" s="352"/>
      <c r="G42" s="352"/>
      <c r="H42" s="352"/>
      <c r="I42" s="353"/>
    </row>
    <row r="43" spans="1:9" s="83" customFormat="1" ht="13.5" thickBot="1" x14ac:dyDescent="0.25">
      <c r="A43" s="358" t="s">
        <v>131</v>
      </c>
      <c r="B43" s="359"/>
      <c r="C43" s="360"/>
      <c r="D43" s="360"/>
      <c r="E43" s="360"/>
      <c r="F43" s="360"/>
      <c r="G43" s="360"/>
      <c r="H43" s="360"/>
      <c r="I43" s="361"/>
    </row>
    <row r="44" spans="1:9" x14ac:dyDescent="0.2">
      <c r="A44" s="87"/>
      <c r="B44" s="87"/>
      <c r="C44" s="87"/>
      <c r="D44" s="87"/>
      <c r="E44" s="87"/>
      <c r="F44" s="87"/>
      <c r="G44" s="87"/>
      <c r="H44" s="136"/>
      <c r="I44" s="136"/>
    </row>
    <row r="45" spans="1:9" x14ac:dyDescent="0.2">
      <c r="A45" s="87"/>
      <c r="B45" s="87"/>
      <c r="C45" s="87"/>
      <c r="D45" s="87"/>
      <c r="E45" s="87"/>
      <c r="F45" s="87"/>
      <c r="G45" s="87"/>
      <c r="H45" s="136"/>
      <c r="I45" s="136"/>
    </row>
    <row r="46" spans="1:9" x14ac:dyDescent="0.2">
      <c r="A46" s="87"/>
      <c r="B46" s="87"/>
      <c r="C46" s="87"/>
      <c r="D46" s="87"/>
      <c r="E46" s="87"/>
      <c r="F46" s="87"/>
      <c r="G46" s="87"/>
      <c r="H46" s="136"/>
      <c r="I46" s="136"/>
    </row>
    <row r="47" spans="1:9" hidden="1" x14ac:dyDescent="0.2">
      <c r="A47" s="87"/>
      <c r="B47" s="87"/>
      <c r="C47" s="87"/>
      <c r="D47" s="87"/>
      <c r="E47" s="87"/>
      <c r="F47" s="87"/>
      <c r="G47" s="87"/>
      <c r="H47" s="136"/>
      <c r="I47" s="136"/>
    </row>
    <row r="48" spans="1:9" ht="13.5" hidden="1" thickBot="1" x14ac:dyDescent="0.25">
      <c r="A48" s="46" t="s">
        <v>57</v>
      </c>
      <c r="B48" s="83"/>
      <c r="C48" s="83"/>
      <c r="D48" s="83"/>
      <c r="E48" s="83"/>
      <c r="F48" s="83"/>
      <c r="G48" s="83"/>
      <c r="H48" s="137"/>
    </row>
    <row r="49" spans="1:8" ht="13.5" hidden="1" thickBot="1" x14ac:dyDescent="0.25">
      <c r="A49" s="49" t="s">
        <v>49</v>
      </c>
      <c r="B49" s="49" t="str">
        <f>+B6</f>
        <v>promedio 2016</v>
      </c>
      <c r="C49" s="83"/>
      <c r="D49" s="49" t="str">
        <f>+D6</f>
        <v>promedio 2017</v>
      </c>
      <c r="E49" s="83"/>
      <c r="F49" s="49" t="str">
        <f>+F6</f>
        <v>promedio 2018</v>
      </c>
      <c r="G49" s="83"/>
      <c r="H49" s="138" t="str">
        <f>+H6</f>
        <v>promedio ene-mar 2019</v>
      </c>
    </row>
    <row r="50" spans="1:8" ht="13.5" hidden="1" thickBot="1" x14ac:dyDescent="0.25">
      <c r="A50" s="84" t="s">
        <v>58</v>
      </c>
      <c r="B50" s="85">
        <f>+B36-SUM(B9,B9:B11,B13:B18,B20:B23,B25:B26,B28:B29,B31:B32,B34:B35)</f>
        <v>0</v>
      </c>
      <c r="C50" s="86"/>
      <c r="D50" s="85">
        <f>+D36-SUM(D9,D9:D11,D13:D18,D20:D23,D25:D26,D28:D29,D31:D32,D34:D35)</f>
        <v>0</v>
      </c>
      <c r="E50" s="86"/>
      <c r="F50" s="85">
        <f>+F36-SUM(F9,F9:F11,F13:F18,F20:F23,F25:F26,F28:F29,F31:F32,F34:F35)</f>
        <v>0</v>
      </c>
      <c r="G50" s="86"/>
      <c r="H50" s="139">
        <f>+H36-SUM(H9,H9:H11,H13:H18,H20:H23,H25:H26,H28:H29,H31:H32,H34:H35)</f>
        <v>0</v>
      </c>
    </row>
    <row r="51" spans="1:8" hidden="1" x14ac:dyDescent="0.2"/>
    <row r="52" spans="1:8" hidden="1" x14ac:dyDescent="0.2"/>
    <row r="53" spans="1:8" hidden="1" x14ac:dyDescent="0.2"/>
  </sheetData>
  <mergeCells count="1">
    <mergeCell ref="A6:A7"/>
  </mergeCells>
  <phoneticPr fontId="0" type="noConversion"/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86" orientation="landscape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zoomScale="75" workbookViewId="0">
      <selection activeCell="B16" sqref="B16"/>
    </sheetView>
  </sheetViews>
  <sheetFormatPr baseColWidth="10" defaultRowHeight="12.75" x14ac:dyDescent="0.2"/>
  <cols>
    <col min="1" max="1" width="59.285156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9.42578125" style="2" customWidth="1"/>
    <col min="8" max="8" width="11.42578125" style="134"/>
    <col min="9" max="9" width="10.42578125" style="134" customWidth="1"/>
    <col min="10" max="16384" width="11.42578125" style="2"/>
  </cols>
  <sheetData>
    <row r="1" spans="1:9" x14ac:dyDescent="0.2">
      <c r="A1" s="5" t="s">
        <v>95</v>
      </c>
      <c r="B1" s="307"/>
      <c r="C1" s="307"/>
      <c r="D1" s="307"/>
      <c r="E1" s="307"/>
      <c r="F1" s="307"/>
      <c r="G1" s="307"/>
      <c r="H1" s="308"/>
      <c r="I1" s="308"/>
    </row>
    <row r="2" spans="1:9" x14ac:dyDescent="0.2">
      <c r="A2" s="5" t="s">
        <v>10</v>
      </c>
      <c r="B2" s="307"/>
      <c r="C2" s="307"/>
      <c r="D2" s="307"/>
      <c r="E2" s="307"/>
      <c r="F2" s="307"/>
      <c r="G2" s="307"/>
      <c r="H2" s="308"/>
      <c r="I2" s="308"/>
    </row>
    <row r="3" spans="1:9" s="134" customFormat="1" x14ac:dyDescent="0.2">
      <c r="A3" s="309" t="str">
        <f>+'4-costos OMÁN'!A3</f>
        <v>de una tonelada de PET.</v>
      </c>
      <c r="B3" s="308"/>
      <c r="C3" s="308"/>
      <c r="D3" s="308"/>
      <c r="E3" s="308"/>
      <c r="F3" s="308"/>
      <c r="G3" s="308"/>
      <c r="H3" s="308"/>
      <c r="I3" s="308"/>
    </row>
    <row r="4" spans="1:9" s="141" customFormat="1" x14ac:dyDescent="0.2">
      <c r="A4" s="309" t="str">
        <f>+'4-costos OMÁN'!A4</f>
        <v>En pesos por tonelada</v>
      </c>
      <c r="B4" s="362"/>
      <c r="C4" s="362"/>
      <c r="D4" s="362"/>
      <c r="E4" s="362"/>
      <c r="F4" s="362"/>
      <c r="G4" s="362"/>
      <c r="H4" s="362"/>
      <c r="I4" s="362"/>
    </row>
    <row r="5" spans="1:9" ht="13.5" thickBot="1" x14ac:dyDescent="0.25">
      <c r="A5" s="5" t="s">
        <v>135</v>
      </c>
      <c r="B5" s="307"/>
      <c r="C5" s="307"/>
      <c r="D5" s="307"/>
      <c r="E5" s="307"/>
      <c r="F5" s="307"/>
      <c r="G5" s="307"/>
      <c r="H5" s="308"/>
      <c r="I5" s="308"/>
    </row>
    <row r="6" spans="1:9" ht="13.5" thickBot="1" x14ac:dyDescent="0.25">
      <c r="A6" s="363" t="s">
        <v>11</v>
      </c>
      <c r="B6" s="312" t="str">
        <f>+'4-costos OMÁN'!B6</f>
        <v>promedio 2016</v>
      </c>
      <c r="C6" s="313"/>
      <c r="D6" s="312" t="str">
        <f>+'4-costos OMÁN'!D6</f>
        <v>promedio 2017</v>
      </c>
      <c r="E6" s="313"/>
      <c r="F6" s="312" t="str">
        <f>+'4-costos OMÁN'!F6</f>
        <v>promedio 2018</v>
      </c>
      <c r="G6" s="313"/>
      <c r="H6" s="314" t="str">
        <f>+'4-costos OMÁN'!H6</f>
        <v>promedio ene-mar 2019</v>
      </c>
      <c r="I6" s="315"/>
    </row>
    <row r="7" spans="1:9" s="3" customFormat="1" ht="13.5" thickBot="1" x14ac:dyDescent="0.25">
      <c r="A7" s="364"/>
      <c r="B7" s="317" t="s">
        <v>40</v>
      </c>
      <c r="C7" s="318" t="s">
        <v>12</v>
      </c>
      <c r="D7" s="317" t="s">
        <v>40</v>
      </c>
      <c r="E7" s="318" t="s">
        <v>12</v>
      </c>
      <c r="F7" s="317" t="s">
        <v>40</v>
      </c>
      <c r="G7" s="318" t="s">
        <v>12</v>
      </c>
      <c r="H7" s="319" t="s">
        <v>40</v>
      </c>
      <c r="I7" s="320" t="s">
        <v>12</v>
      </c>
    </row>
    <row r="8" spans="1:9" s="3" customFormat="1" x14ac:dyDescent="0.2">
      <c r="A8" s="321" t="s">
        <v>41</v>
      </c>
      <c r="B8" s="322"/>
      <c r="C8" s="323"/>
      <c r="D8" s="324"/>
      <c r="E8" s="323"/>
      <c r="F8" s="324"/>
      <c r="G8" s="323"/>
      <c r="H8" s="325"/>
      <c r="I8" s="326"/>
    </row>
    <row r="9" spans="1:9" x14ac:dyDescent="0.2">
      <c r="A9" s="327" t="s">
        <v>13</v>
      </c>
      <c r="B9" s="328"/>
      <c r="C9" s="328"/>
      <c r="D9" s="328"/>
      <c r="E9" s="328"/>
      <c r="F9" s="328"/>
      <c r="G9" s="328"/>
      <c r="H9" s="329"/>
      <c r="I9" s="330"/>
    </row>
    <row r="10" spans="1:9" x14ac:dyDescent="0.2">
      <c r="A10" s="331" t="s">
        <v>14</v>
      </c>
      <c r="B10" s="328"/>
      <c r="C10" s="328"/>
      <c r="D10" s="328"/>
      <c r="E10" s="328"/>
      <c r="F10" s="328"/>
      <c r="G10" s="328"/>
      <c r="H10" s="329"/>
      <c r="I10" s="330"/>
    </row>
    <row r="11" spans="1:9" x14ac:dyDescent="0.2">
      <c r="A11" s="331" t="s">
        <v>15</v>
      </c>
      <c r="B11" s="328"/>
      <c r="C11" s="328"/>
      <c r="D11" s="328"/>
      <c r="E11" s="328"/>
      <c r="F11" s="328"/>
      <c r="G11" s="328"/>
      <c r="H11" s="329"/>
      <c r="I11" s="330"/>
    </row>
    <row r="12" spans="1:9" x14ac:dyDescent="0.2">
      <c r="A12" s="327" t="s">
        <v>16</v>
      </c>
      <c r="B12" s="328"/>
      <c r="C12" s="328"/>
      <c r="D12" s="328"/>
      <c r="E12" s="328"/>
      <c r="F12" s="328"/>
      <c r="G12" s="328"/>
      <c r="H12" s="329"/>
      <c r="I12" s="330"/>
    </row>
    <row r="13" spans="1:9" x14ac:dyDescent="0.2">
      <c r="A13" s="331" t="s">
        <v>17</v>
      </c>
      <c r="B13" s="328"/>
      <c r="C13" s="328"/>
      <c r="D13" s="328"/>
      <c r="E13" s="328"/>
      <c r="F13" s="328"/>
      <c r="G13" s="328"/>
      <c r="H13" s="329"/>
      <c r="I13" s="330"/>
    </row>
    <row r="14" spans="1:9" x14ac:dyDescent="0.2">
      <c r="A14" s="331" t="s">
        <v>18</v>
      </c>
      <c r="B14" s="328"/>
      <c r="C14" s="328"/>
      <c r="D14" s="328"/>
      <c r="E14" s="328"/>
      <c r="F14" s="328"/>
      <c r="G14" s="328"/>
      <c r="H14" s="329"/>
      <c r="I14" s="330"/>
    </row>
    <row r="15" spans="1:9" x14ac:dyDescent="0.2">
      <c r="A15" s="331" t="s">
        <v>19</v>
      </c>
      <c r="B15" s="328"/>
      <c r="C15" s="328"/>
      <c r="D15" s="328"/>
      <c r="E15" s="328"/>
      <c r="F15" s="328"/>
      <c r="G15" s="328"/>
      <c r="H15" s="329"/>
      <c r="I15" s="330"/>
    </row>
    <row r="16" spans="1:9" x14ac:dyDescent="0.2">
      <c r="A16" s="331" t="s">
        <v>20</v>
      </c>
      <c r="B16" s="328"/>
      <c r="C16" s="328"/>
      <c r="D16" s="328"/>
      <c r="E16" s="328"/>
      <c r="F16" s="328"/>
      <c r="G16" s="328"/>
      <c r="H16" s="329"/>
      <c r="I16" s="330"/>
    </row>
    <row r="17" spans="1:9" x14ac:dyDescent="0.2">
      <c r="A17" s="331" t="s">
        <v>21</v>
      </c>
      <c r="B17" s="328"/>
      <c r="C17" s="328"/>
      <c r="D17" s="328"/>
      <c r="E17" s="328"/>
      <c r="F17" s="328"/>
      <c r="G17" s="328"/>
      <c r="H17" s="329"/>
      <c r="I17" s="330"/>
    </row>
    <row r="18" spans="1:9" x14ac:dyDescent="0.2">
      <c r="A18" s="331" t="s">
        <v>22</v>
      </c>
      <c r="B18" s="328"/>
      <c r="C18" s="328"/>
      <c r="D18" s="328"/>
      <c r="E18" s="328"/>
      <c r="F18" s="328"/>
      <c r="G18" s="328"/>
      <c r="H18" s="329"/>
      <c r="I18" s="330"/>
    </row>
    <row r="19" spans="1:9" x14ac:dyDescent="0.2">
      <c r="A19" s="327" t="s">
        <v>36</v>
      </c>
      <c r="B19" s="328"/>
      <c r="C19" s="328"/>
      <c r="D19" s="328"/>
      <c r="E19" s="328"/>
      <c r="F19" s="328"/>
      <c r="G19" s="328"/>
      <c r="H19" s="329"/>
      <c r="I19" s="330"/>
    </row>
    <row r="20" spans="1:9" x14ac:dyDescent="0.2">
      <c r="A20" s="331" t="s">
        <v>23</v>
      </c>
      <c r="B20" s="328"/>
      <c r="C20" s="328"/>
      <c r="D20" s="328"/>
      <c r="E20" s="328"/>
      <c r="F20" s="328"/>
      <c r="G20" s="328"/>
      <c r="H20" s="329"/>
      <c r="I20" s="330"/>
    </row>
    <row r="21" spans="1:9" x14ac:dyDescent="0.2">
      <c r="A21" s="331" t="s">
        <v>24</v>
      </c>
      <c r="B21" s="328"/>
      <c r="C21" s="328"/>
      <c r="D21" s="328"/>
      <c r="E21" s="328"/>
      <c r="F21" s="328"/>
      <c r="G21" s="328"/>
      <c r="H21" s="329"/>
      <c r="I21" s="330"/>
    </row>
    <row r="22" spans="1:9" x14ac:dyDescent="0.2">
      <c r="A22" s="331" t="s">
        <v>25</v>
      </c>
      <c r="B22" s="328"/>
      <c r="C22" s="328"/>
      <c r="D22" s="328"/>
      <c r="E22" s="328"/>
      <c r="F22" s="328"/>
      <c r="G22" s="328"/>
      <c r="H22" s="329"/>
      <c r="I22" s="330"/>
    </row>
    <row r="23" spans="1:9" x14ac:dyDescent="0.2">
      <c r="A23" s="327" t="s">
        <v>70</v>
      </c>
      <c r="B23" s="328"/>
      <c r="C23" s="328"/>
      <c r="D23" s="328"/>
      <c r="E23" s="328"/>
      <c r="F23" s="328"/>
      <c r="G23" s="328"/>
      <c r="H23" s="329"/>
      <c r="I23" s="330"/>
    </row>
    <row r="24" spans="1:9" x14ac:dyDescent="0.2">
      <c r="A24" s="332" t="s">
        <v>26</v>
      </c>
      <c r="B24" s="333"/>
      <c r="C24" s="333"/>
      <c r="D24" s="333"/>
      <c r="E24" s="333"/>
      <c r="F24" s="333"/>
      <c r="G24" s="333"/>
      <c r="H24" s="334"/>
      <c r="I24" s="335"/>
    </row>
    <row r="25" spans="1:9" x14ac:dyDescent="0.2">
      <c r="A25" s="336" t="s">
        <v>27</v>
      </c>
      <c r="B25" s="337"/>
      <c r="C25" s="337"/>
      <c r="D25" s="337"/>
      <c r="E25" s="337"/>
      <c r="F25" s="337"/>
      <c r="G25" s="337"/>
      <c r="H25" s="338"/>
      <c r="I25" s="339"/>
    </row>
    <row r="26" spans="1:9" x14ac:dyDescent="0.2">
      <c r="A26" s="340" t="s">
        <v>28</v>
      </c>
      <c r="B26" s="341"/>
      <c r="C26" s="341"/>
      <c r="D26" s="341"/>
      <c r="E26" s="341"/>
      <c r="F26" s="341"/>
      <c r="G26" s="341"/>
      <c r="H26" s="342"/>
      <c r="I26" s="343"/>
    </row>
    <row r="27" spans="1:9" x14ac:dyDescent="0.2">
      <c r="A27" s="332" t="s">
        <v>29</v>
      </c>
      <c r="B27" s="333"/>
      <c r="C27" s="333"/>
      <c r="D27" s="333"/>
      <c r="E27" s="333"/>
      <c r="F27" s="333"/>
      <c r="G27" s="333"/>
      <c r="H27" s="334"/>
      <c r="I27" s="335"/>
    </row>
    <row r="28" spans="1:9" x14ac:dyDescent="0.2">
      <c r="A28" s="336" t="s">
        <v>27</v>
      </c>
      <c r="B28" s="337"/>
      <c r="C28" s="337"/>
      <c r="D28" s="337"/>
      <c r="E28" s="337"/>
      <c r="F28" s="337"/>
      <c r="G28" s="337"/>
      <c r="H28" s="338"/>
      <c r="I28" s="339"/>
    </row>
    <row r="29" spans="1:9" x14ac:dyDescent="0.2">
      <c r="A29" s="340" t="s">
        <v>28</v>
      </c>
      <c r="B29" s="341"/>
      <c r="C29" s="341"/>
      <c r="D29" s="341"/>
      <c r="E29" s="341"/>
      <c r="F29" s="341"/>
      <c r="G29" s="341"/>
      <c r="H29" s="342"/>
      <c r="I29" s="343"/>
    </row>
    <row r="30" spans="1:9" x14ac:dyDescent="0.2">
      <c r="A30" s="332" t="s">
        <v>39</v>
      </c>
      <c r="B30" s="333"/>
      <c r="C30" s="333"/>
      <c r="D30" s="333"/>
      <c r="E30" s="333"/>
      <c r="F30" s="333"/>
      <c r="G30" s="333"/>
      <c r="H30" s="334"/>
      <c r="I30" s="335"/>
    </row>
    <row r="31" spans="1:9" x14ac:dyDescent="0.2">
      <c r="A31" s="336" t="s">
        <v>27</v>
      </c>
      <c r="B31" s="337"/>
      <c r="C31" s="337"/>
      <c r="D31" s="337"/>
      <c r="E31" s="337"/>
      <c r="F31" s="337"/>
      <c r="G31" s="337"/>
      <c r="H31" s="338"/>
      <c r="I31" s="339"/>
    </row>
    <row r="32" spans="1:9" x14ac:dyDescent="0.2">
      <c r="A32" s="340" t="s">
        <v>28</v>
      </c>
      <c r="B32" s="341"/>
      <c r="C32" s="341"/>
      <c r="D32" s="341"/>
      <c r="E32" s="341"/>
      <c r="F32" s="341"/>
      <c r="G32" s="341"/>
      <c r="H32" s="342"/>
      <c r="I32" s="343"/>
    </row>
    <row r="33" spans="1:9" x14ac:dyDescent="0.2">
      <c r="A33" s="332" t="s">
        <v>30</v>
      </c>
      <c r="B33" s="333"/>
      <c r="C33" s="333"/>
      <c r="D33" s="333"/>
      <c r="E33" s="333"/>
      <c r="F33" s="333"/>
      <c r="G33" s="333"/>
      <c r="H33" s="334"/>
      <c r="I33" s="335"/>
    </row>
    <row r="34" spans="1:9" x14ac:dyDescent="0.2">
      <c r="A34" s="336" t="s">
        <v>27</v>
      </c>
      <c r="B34" s="337"/>
      <c r="C34" s="337"/>
      <c r="D34" s="337"/>
      <c r="E34" s="337"/>
      <c r="F34" s="337"/>
      <c r="G34" s="337"/>
      <c r="H34" s="338"/>
      <c r="I34" s="339"/>
    </row>
    <row r="35" spans="1:9" x14ac:dyDescent="0.2">
      <c r="A35" s="340" t="s">
        <v>28</v>
      </c>
      <c r="B35" s="341"/>
      <c r="C35" s="341"/>
      <c r="D35" s="341"/>
      <c r="E35" s="341"/>
      <c r="F35" s="341"/>
      <c r="G35" s="341"/>
      <c r="H35" s="342"/>
      <c r="I35" s="343"/>
    </row>
    <row r="36" spans="1:9" x14ac:dyDescent="0.2">
      <c r="A36" s="327" t="s">
        <v>31</v>
      </c>
      <c r="B36" s="328"/>
      <c r="C36" s="344">
        <v>1</v>
      </c>
      <c r="D36" s="328"/>
      <c r="E36" s="344">
        <v>1</v>
      </c>
      <c r="F36" s="328"/>
      <c r="G36" s="344">
        <v>1</v>
      </c>
      <c r="H36" s="329"/>
      <c r="I36" s="345">
        <v>1</v>
      </c>
    </row>
    <row r="37" spans="1:9" x14ac:dyDescent="0.2">
      <c r="A37" s="327" t="s">
        <v>32</v>
      </c>
      <c r="B37" s="328"/>
      <c r="C37" s="328"/>
      <c r="D37" s="328"/>
      <c r="E37" s="328"/>
      <c r="F37" s="328"/>
      <c r="G37" s="328"/>
      <c r="H37" s="329"/>
      <c r="I37" s="330"/>
    </row>
    <row r="38" spans="1:9" ht="13.5" thickBot="1" x14ac:dyDescent="0.25">
      <c r="A38" s="332" t="s">
        <v>33</v>
      </c>
      <c r="B38" s="333"/>
      <c r="C38" s="333"/>
      <c r="D38" s="333"/>
      <c r="E38" s="333"/>
      <c r="F38" s="333"/>
      <c r="G38" s="333"/>
      <c r="H38" s="334"/>
      <c r="I38" s="335"/>
    </row>
    <row r="39" spans="1:9" s="83" customFormat="1" x14ac:dyDescent="0.2">
      <c r="A39" s="346" t="s">
        <v>127</v>
      </c>
      <c r="B39" s="347"/>
      <c r="C39" s="348"/>
      <c r="D39" s="348"/>
      <c r="E39" s="348"/>
      <c r="F39" s="348"/>
      <c r="G39" s="348"/>
      <c r="H39" s="348"/>
      <c r="I39" s="349"/>
    </row>
    <row r="40" spans="1:9" s="83" customFormat="1" x14ac:dyDescent="0.2">
      <c r="A40" s="350" t="s">
        <v>128</v>
      </c>
      <c r="B40" s="351"/>
      <c r="C40" s="352"/>
      <c r="D40" s="352"/>
      <c r="E40" s="352"/>
      <c r="F40" s="352"/>
      <c r="G40" s="352"/>
      <c r="H40" s="352"/>
      <c r="I40" s="353"/>
    </row>
    <row r="41" spans="1:9" s="83" customFormat="1" x14ac:dyDescent="0.2">
      <c r="A41" s="354" t="s">
        <v>129</v>
      </c>
      <c r="B41" s="355"/>
      <c r="C41" s="356"/>
      <c r="D41" s="356"/>
      <c r="E41" s="356"/>
      <c r="F41" s="356"/>
      <c r="G41" s="356"/>
      <c r="H41" s="356"/>
      <c r="I41" s="357"/>
    </row>
    <row r="42" spans="1:9" s="83" customFormat="1" x14ac:dyDescent="0.2">
      <c r="A42" s="350" t="s">
        <v>130</v>
      </c>
      <c r="B42" s="351"/>
      <c r="C42" s="352"/>
      <c r="D42" s="352"/>
      <c r="E42" s="352"/>
      <c r="F42" s="352"/>
      <c r="G42" s="352"/>
      <c r="H42" s="352"/>
      <c r="I42" s="353"/>
    </row>
    <row r="43" spans="1:9" s="83" customFormat="1" ht="13.5" thickBot="1" x14ac:dyDescent="0.25">
      <c r="A43" s="358" t="s">
        <v>131</v>
      </c>
      <c r="B43" s="359"/>
      <c r="C43" s="360"/>
      <c r="D43" s="360"/>
      <c r="E43" s="360"/>
      <c r="F43" s="360"/>
      <c r="G43" s="360"/>
      <c r="H43" s="360"/>
      <c r="I43" s="361"/>
    </row>
    <row r="44" spans="1:9" x14ac:dyDescent="0.2">
      <c r="A44" s="365"/>
      <c r="B44" s="365"/>
      <c r="C44" s="365"/>
      <c r="D44" s="365"/>
      <c r="E44" s="365"/>
      <c r="F44" s="365"/>
      <c r="G44" s="365"/>
      <c r="H44" s="366"/>
      <c r="I44" s="366"/>
    </row>
    <row r="45" spans="1:9" x14ac:dyDescent="0.2">
      <c r="A45" s="87"/>
      <c r="B45" s="87"/>
      <c r="C45" s="87"/>
      <c r="D45" s="87"/>
      <c r="E45" s="87"/>
      <c r="F45" s="87"/>
      <c r="G45" s="87"/>
      <c r="H45" s="136"/>
      <c r="I45" s="136"/>
    </row>
    <row r="46" spans="1:9" x14ac:dyDescent="0.2">
      <c r="A46" s="87"/>
      <c r="B46" s="87"/>
      <c r="C46" s="87"/>
      <c r="D46" s="87"/>
      <c r="E46" s="87"/>
      <c r="F46" s="87"/>
      <c r="G46" s="87"/>
      <c r="H46" s="136"/>
      <c r="I46" s="136"/>
    </row>
    <row r="47" spans="1:9" x14ac:dyDescent="0.2">
      <c r="A47" s="87"/>
      <c r="B47" s="87"/>
      <c r="C47" s="87"/>
      <c r="D47" s="87"/>
      <c r="E47" s="87"/>
      <c r="F47" s="87"/>
      <c r="G47" s="87"/>
      <c r="H47" s="136"/>
      <c r="I47" s="136"/>
    </row>
    <row r="48" spans="1:9" ht="13.5" hidden="1" thickBot="1" x14ac:dyDescent="0.25">
      <c r="A48" s="46" t="s">
        <v>57</v>
      </c>
      <c r="B48" s="83"/>
      <c r="C48" s="83"/>
      <c r="D48" s="83"/>
      <c r="E48" s="83"/>
      <c r="F48" s="83"/>
      <c r="G48" s="83"/>
      <c r="H48" s="140"/>
    </row>
    <row r="49" spans="1:8" ht="13.5" hidden="1" thickBot="1" x14ac:dyDescent="0.25">
      <c r="A49" s="49" t="s">
        <v>49</v>
      </c>
      <c r="B49" s="49" t="str">
        <f>+B6</f>
        <v>promedio 2016</v>
      </c>
      <c r="C49" s="83"/>
      <c r="D49" s="49" t="str">
        <f>+D6</f>
        <v>promedio 2017</v>
      </c>
      <c r="E49" s="83"/>
      <c r="F49" s="49" t="str">
        <f>+F6</f>
        <v>promedio 2018</v>
      </c>
      <c r="G49" s="83"/>
      <c r="H49" s="138" t="str">
        <f>+H6</f>
        <v>promedio ene-mar 2019</v>
      </c>
    </row>
    <row r="50" spans="1:8" ht="13.5" hidden="1" thickBot="1" x14ac:dyDescent="0.25">
      <c r="A50" s="84" t="s">
        <v>58</v>
      </c>
      <c r="B50" s="85">
        <f>+B36-SUM(B9,B9:B11,B13:B18,B20:B23,B25:B26,B28:B29,B31:B32,B34:B35)</f>
        <v>0</v>
      </c>
      <c r="C50" s="86"/>
      <c r="D50" s="85">
        <f>+D36-SUM(D9,D9:D11,D13:D18,D20:D23,D25:D26,D28:D29,D31:D32,D34:D35)</f>
        <v>0</v>
      </c>
      <c r="E50" s="86"/>
      <c r="F50" s="85">
        <f>+F36-SUM(F9,F9:F11,F13:F18,F20:F23,F25:F26,F28:F29,F31:F32,F34:F35)</f>
        <v>0</v>
      </c>
      <c r="G50" s="86"/>
      <c r="H50" s="139">
        <f>+H36-SUM(H9,H9:H11,H13:H18,H20:H23,H25:H26,H28:H29,H31:H32,H34:H35)</f>
        <v>0</v>
      </c>
    </row>
    <row r="51" spans="1:8" hidden="1" x14ac:dyDescent="0.2"/>
    <row r="52" spans="1:8" hidden="1" x14ac:dyDescent="0.2"/>
    <row r="53" spans="1:8" hidden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</sheetData>
  <printOptions horizontalCentered="1" verticalCentered="1"/>
  <pageMargins left="0.39370078740157483" right="0.39370078740157483" top="0.82677165354330717" bottom="0.78740157480314965" header="0.19685039370078741" footer="0.51181102362204722"/>
  <pageSetup paperSize="9" scale="84" orientation="landscape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zoomScale="75" workbookViewId="0">
      <selection activeCell="C26" sqref="C26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100" t="s">
        <v>132</v>
      </c>
      <c r="B1" s="6"/>
      <c r="C1" s="6"/>
    </row>
    <row r="2" spans="1:6" x14ac:dyDescent="0.2">
      <c r="A2" s="5" t="s">
        <v>34</v>
      </c>
      <c r="B2" s="6"/>
      <c r="C2" s="6"/>
    </row>
    <row r="3" spans="1:6" x14ac:dyDescent="0.2">
      <c r="A3" s="100" t="s">
        <v>71</v>
      </c>
      <c r="B3" s="145"/>
      <c r="C3" s="6"/>
    </row>
    <row r="4" spans="1:6" x14ac:dyDescent="0.2">
      <c r="A4" s="296" t="s">
        <v>35</v>
      </c>
      <c r="B4" s="296"/>
      <c r="C4" s="296"/>
    </row>
    <row r="5" spans="1:6" ht="13.5" thickBot="1" x14ac:dyDescent="0.25">
      <c r="A5" s="5"/>
      <c r="B5" s="6"/>
      <c r="C5" s="6"/>
    </row>
    <row r="6" spans="1:6" x14ac:dyDescent="0.2">
      <c r="A6" s="66" t="s">
        <v>48</v>
      </c>
      <c r="B6" s="297" t="s">
        <v>96</v>
      </c>
      <c r="C6" s="299" t="s">
        <v>97</v>
      </c>
      <c r="D6" s="1"/>
      <c r="E6" s="1"/>
      <c r="F6" s="1"/>
    </row>
    <row r="7" spans="1:6" ht="13.5" thickBot="1" x14ac:dyDescent="0.25">
      <c r="A7" s="67" t="s">
        <v>49</v>
      </c>
      <c r="B7" s="298"/>
      <c r="C7" s="300"/>
    </row>
    <row r="8" spans="1:6" x14ac:dyDescent="0.2">
      <c r="A8" s="19">
        <f>+'2- impo investigadas - OMÁN'!A8</f>
        <v>42370</v>
      </c>
      <c r="B8" s="70"/>
      <c r="C8" s="70"/>
    </row>
    <row r="9" spans="1:6" x14ac:dyDescent="0.2">
      <c r="A9" s="23">
        <f>+'2- impo investigadas - OMÁN'!A9</f>
        <v>42401</v>
      </c>
      <c r="B9" s="71"/>
      <c r="C9" s="71"/>
    </row>
    <row r="10" spans="1:6" x14ac:dyDescent="0.2">
      <c r="A10" s="23">
        <f>+'2- impo investigadas - OMÁN'!A10</f>
        <v>42430</v>
      </c>
      <c r="B10" s="71"/>
      <c r="C10" s="71"/>
    </row>
    <row r="11" spans="1:6" x14ac:dyDescent="0.2">
      <c r="A11" s="23">
        <f>+'2- impo investigadas - OMÁN'!A11</f>
        <v>42461</v>
      </c>
      <c r="B11" s="71"/>
      <c r="C11" s="71"/>
    </row>
    <row r="12" spans="1:6" x14ac:dyDescent="0.2">
      <c r="A12" s="23">
        <f>+'2- impo investigadas - OMÁN'!A12</f>
        <v>42491</v>
      </c>
      <c r="B12" s="71"/>
      <c r="C12" s="71"/>
    </row>
    <row r="13" spans="1:6" x14ac:dyDescent="0.2">
      <c r="A13" s="23">
        <f>+'2- impo investigadas - OMÁN'!A13</f>
        <v>42522</v>
      </c>
      <c r="B13" s="71"/>
      <c r="C13" s="71"/>
    </row>
    <row r="14" spans="1:6" x14ac:dyDescent="0.2">
      <c r="A14" s="23">
        <f>+'2- impo investigadas - OMÁN'!A14</f>
        <v>42552</v>
      </c>
      <c r="B14" s="71"/>
      <c r="C14" s="71"/>
    </row>
    <row r="15" spans="1:6" x14ac:dyDescent="0.2">
      <c r="A15" s="23">
        <f>+'2- impo investigadas - OMÁN'!A15</f>
        <v>42583</v>
      </c>
      <c r="B15" s="71"/>
      <c r="C15" s="71"/>
    </row>
    <row r="16" spans="1:6" x14ac:dyDescent="0.2">
      <c r="A16" s="23">
        <f>+'2- impo investigadas - OMÁN'!A16</f>
        <v>42614</v>
      </c>
      <c r="B16" s="71"/>
      <c r="C16" s="71"/>
    </row>
    <row r="17" spans="1:3" x14ac:dyDescent="0.2">
      <c r="A17" s="23">
        <f>+'2- impo investigadas - OMÁN'!A17</f>
        <v>42644</v>
      </c>
      <c r="B17" s="71"/>
      <c r="C17" s="71"/>
    </row>
    <row r="18" spans="1:3" x14ac:dyDescent="0.2">
      <c r="A18" s="23">
        <f>+'2- impo investigadas - OMÁN'!A18</f>
        <v>42675</v>
      </c>
      <c r="B18" s="71"/>
      <c r="C18" s="71"/>
    </row>
    <row r="19" spans="1:3" ht="13.5" thickBot="1" x14ac:dyDescent="0.25">
      <c r="A19" s="27">
        <f>+'2- impo investigadas - OMÁN'!A19</f>
        <v>42705</v>
      </c>
      <c r="B19" s="72"/>
      <c r="C19" s="72"/>
    </row>
    <row r="20" spans="1:3" x14ac:dyDescent="0.2">
      <c r="A20" s="19">
        <f>+'2- impo investigadas - OMÁN'!A20</f>
        <v>42736</v>
      </c>
      <c r="B20" s="70"/>
      <c r="C20" s="70"/>
    </row>
    <row r="21" spans="1:3" x14ac:dyDescent="0.2">
      <c r="A21" s="23">
        <f>+'2- impo investigadas - OMÁN'!A21</f>
        <v>42767</v>
      </c>
      <c r="B21" s="71"/>
      <c r="C21" s="71"/>
    </row>
    <row r="22" spans="1:3" x14ac:dyDescent="0.2">
      <c r="A22" s="23">
        <f>+'2- impo investigadas - OMÁN'!A22</f>
        <v>42795</v>
      </c>
      <c r="B22" s="71"/>
      <c r="C22" s="71"/>
    </row>
    <row r="23" spans="1:3" x14ac:dyDescent="0.2">
      <c r="A23" s="23">
        <f>+'2- impo investigadas - OMÁN'!A23</f>
        <v>42826</v>
      </c>
      <c r="B23" s="71"/>
      <c r="C23" s="71"/>
    </row>
    <row r="24" spans="1:3" x14ac:dyDescent="0.2">
      <c r="A24" s="23">
        <f>+'2- impo investigadas - OMÁN'!A24</f>
        <v>42856</v>
      </c>
      <c r="B24" s="71"/>
      <c r="C24" s="71"/>
    </row>
    <row r="25" spans="1:3" x14ac:dyDescent="0.2">
      <c r="A25" s="23">
        <f>+'2- impo investigadas - OMÁN'!A25</f>
        <v>42887</v>
      </c>
      <c r="B25" s="71"/>
      <c r="C25" s="71"/>
    </row>
    <row r="26" spans="1:3" x14ac:dyDescent="0.2">
      <c r="A26" s="23">
        <f>+'2- impo investigadas - OMÁN'!A26</f>
        <v>42917</v>
      </c>
      <c r="B26" s="71"/>
      <c r="C26" s="71"/>
    </row>
    <row r="27" spans="1:3" x14ac:dyDescent="0.2">
      <c r="A27" s="23">
        <f>+'2- impo investigadas - OMÁN'!A27</f>
        <v>42948</v>
      </c>
      <c r="B27" s="71"/>
      <c r="C27" s="71"/>
    </row>
    <row r="28" spans="1:3" x14ac:dyDescent="0.2">
      <c r="A28" s="23">
        <f>+'2- impo investigadas - OMÁN'!A28</f>
        <v>42979</v>
      </c>
      <c r="B28" s="71"/>
      <c r="C28" s="71"/>
    </row>
    <row r="29" spans="1:3" x14ac:dyDescent="0.2">
      <c r="A29" s="23">
        <f>+'2- impo investigadas - OMÁN'!A29</f>
        <v>43009</v>
      </c>
      <c r="B29" s="71"/>
      <c r="C29" s="71"/>
    </row>
    <row r="30" spans="1:3" x14ac:dyDescent="0.2">
      <c r="A30" s="23">
        <f>+'2- impo investigadas - OMÁN'!A30</f>
        <v>43040</v>
      </c>
      <c r="B30" s="71"/>
      <c r="C30" s="71"/>
    </row>
    <row r="31" spans="1:3" ht="13.5" thickBot="1" x14ac:dyDescent="0.25">
      <c r="A31" s="27">
        <f>+'2- impo investigadas - OMÁN'!A31</f>
        <v>43070</v>
      </c>
      <c r="B31" s="72"/>
      <c r="C31" s="72"/>
    </row>
    <row r="32" spans="1:3" x14ac:dyDescent="0.2">
      <c r="A32" s="19">
        <f>+'2- impo investigadas - OMÁN'!A32</f>
        <v>43101</v>
      </c>
      <c r="B32" s="70"/>
      <c r="C32" s="70"/>
    </row>
    <row r="33" spans="1:5" x14ac:dyDescent="0.2">
      <c r="A33" s="23">
        <f>+'2- impo investigadas - OMÁN'!A33</f>
        <v>43132</v>
      </c>
      <c r="B33" s="71"/>
      <c r="C33" s="71"/>
    </row>
    <row r="34" spans="1:5" x14ac:dyDescent="0.2">
      <c r="A34" s="23">
        <f>+'2- impo investigadas - OMÁN'!A34</f>
        <v>43160</v>
      </c>
      <c r="B34" s="71"/>
      <c r="C34" s="71"/>
    </row>
    <row r="35" spans="1:5" x14ac:dyDescent="0.2">
      <c r="A35" s="23">
        <f>+'2- impo investigadas - OMÁN'!A35</f>
        <v>43191</v>
      </c>
      <c r="B35" s="71"/>
      <c r="C35" s="71"/>
    </row>
    <row r="36" spans="1:5" x14ac:dyDescent="0.2">
      <c r="A36" s="23">
        <f>+'2- impo investigadas - OMÁN'!A36</f>
        <v>43221</v>
      </c>
      <c r="B36" s="71"/>
      <c r="C36" s="71"/>
    </row>
    <row r="37" spans="1:5" x14ac:dyDescent="0.2">
      <c r="A37" s="23">
        <f>+'2- impo investigadas - OMÁN'!A37</f>
        <v>43252</v>
      </c>
      <c r="B37" s="71"/>
      <c r="C37" s="71"/>
    </row>
    <row r="38" spans="1:5" x14ac:dyDescent="0.2">
      <c r="A38" s="23">
        <f>+'2- impo investigadas - OMÁN'!A38</f>
        <v>43282</v>
      </c>
      <c r="B38" s="71"/>
      <c r="C38" s="71"/>
    </row>
    <row r="39" spans="1:5" x14ac:dyDescent="0.2">
      <c r="A39" s="23">
        <f>+'2- impo investigadas - OMÁN'!A39</f>
        <v>43313</v>
      </c>
      <c r="B39" s="71"/>
      <c r="C39" s="71"/>
    </row>
    <row r="40" spans="1:5" x14ac:dyDescent="0.2">
      <c r="A40" s="23">
        <f>+'2- impo investigadas - OMÁN'!A40</f>
        <v>43344</v>
      </c>
      <c r="B40" s="71"/>
      <c r="C40" s="71"/>
    </row>
    <row r="41" spans="1:5" x14ac:dyDescent="0.2">
      <c r="A41" s="23">
        <f>+'2- impo investigadas - OMÁN'!A41</f>
        <v>43374</v>
      </c>
      <c r="B41" s="71"/>
      <c r="C41" s="71"/>
    </row>
    <row r="42" spans="1:5" x14ac:dyDescent="0.2">
      <c r="A42" s="23">
        <f>+'2- impo investigadas - OMÁN'!A42</f>
        <v>43405</v>
      </c>
      <c r="B42" s="71"/>
      <c r="C42" s="71"/>
      <c r="D42" s="1"/>
      <c r="E42" s="1"/>
    </row>
    <row r="43" spans="1:5" ht="13.5" thickBot="1" x14ac:dyDescent="0.25">
      <c r="A43" s="65">
        <f>+'2- impo investigadas - OMÁN'!A43</f>
        <v>43435</v>
      </c>
      <c r="B43" s="123"/>
      <c r="C43" s="72"/>
      <c r="D43" s="1"/>
      <c r="E43" s="1"/>
    </row>
    <row r="44" spans="1:5" x14ac:dyDescent="0.2">
      <c r="A44" s="19">
        <v>43466</v>
      </c>
      <c r="B44" s="21"/>
      <c r="C44" s="21"/>
      <c r="D44" s="38"/>
      <c r="E44" s="37"/>
    </row>
    <row r="45" spans="1:5" x14ac:dyDescent="0.2">
      <c r="A45" s="23">
        <v>43497</v>
      </c>
      <c r="B45" s="25"/>
      <c r="C45" s="25"/>
      <c r="D45" s="38"/>
      <c r="E45" s="37"/>
    </row>
    <row r="46" spans="1:5" ht="13.5" thickBot="1" x14ac:dyDescent="0.25">
      <c r="A46" s="27">
        <v>43525</v>
      </c>
      <c r="B46" s="28"/>
      <c r="C46" s="28"/>
      <c r="D46" s="38"/>
      <c r="E46" s="37"/>
    </row>
    <row r="47" spans="1:5" ht="13.5" thickBot="1" x14ac:dyDescent="0.25">
      <c r="A47" s="36"/>
      <c r="B47" s="73"/>
      <c r="C47" s="73"/>
      <c r="D47" s="1"/>
      <c r="E47" s="1"/>
    </row>
    <row r="48" spans="1:5" x14ac:dyDescent="0.2">
      <c r="A48" s="39">
        <f>+'2- impo investigadas - OMÁN'!A48</f>
        <v>2016</v>
      </c>
      <c r="B48" s="287"/>
      <c r="C48" s="70"/>
    </row>
    <row r="49" spans="1:5" x14ac:dyDescent="0.2">
      <c r="A49" s="40">
        <f>+'2- impo investigadas - OMÁN'!A49</f>
        <v>2017</v>
      </c>
      <c r="B49" s="124"/>
      <c r="C49" s="71"/>
    </row>
    <row r="50" spans="1:5" ht="13.5" thickBot="1" x14ac:dyDescent="0.25">
      <c r="A50" s="41">
        <f>+'2- impo investigadas - OMÁN'!A50</f>
        <v>2018</v>
      </c>
      <c r="B50" s="125"/>
      <c r="C50" s="72"/>
      <c r="D50" s="1"/>
      <c r="E50" s="1"/>
    </row>
    <row r="51" spans="1:5" ht="13.5" thickBot="1" x14ac:dyDescent="0.25">
      <c r="A51" s="36"/>
      <c r="B51" s="73"/>
      <c r="C51" s="73"/>
      <c r="D51" s="1"/>
      <c r="E51" s="1"/>
    </row>
    <row r="52" spans="1:5" x14ac:dyDescent="0.2">
      <c r="A52" s="143" t="str">
        <f>+'2- impo investigadas - OMÁN'!A52</f>
        <v>ene-mar 2018</v>
      </c>
      <c r="B52" s="70"/>
      <c r="C52" s="70"/>
    </row>
    <row r="53" spans="1:5" ht="13.5" thickBot="1" x14ac:dyDescent="0.25">
      <c r="A53" s="144" t="str">
        <f>+'2- impo investigadas - OMÁN'!A53</f>
        <v>ene-mar 2019</v>
      </c>
      <c r="B53" s="72"/>
      <c r="C53" s="72"/>
    </row>
    <row r="54" spans="1:5" x14ac:dyDescent="0.2">
      <c r="A54" s="74"/>
      <c r="B54" s="7"/>
      <c r="C54" s="7"/>
    </row>
    <row r="55" spans="1:5" x14ac:dyDescent="0.2">
      <c r="A55" s="74"/>
      <c r="B55" s="7"/>
      <c r="C55" s="7"/>
    </row>
    <row r="56" spans="1:5" hidden="1" x14ac:dyDescent="0.2">
      <c r="A56" s="7"/>
      <c r="B56" s="7"/>
      <c r="C56" s="7"/>
    </row>
    <row r="57" spans="1:5" hidden="1" x14ac:dyDescent="0.2">
      <c r="A57" s="7"/>
      <c r="B57" s="7"/>
      <c r="C57" s="7"/>
    </row>
    <row r="58" spans="1:5" hidden="1" x14ac:dyDescent="0.2">
      <c r="A58" s="46" t="s">
        <v>51</v>
      </c>
      <c r="B58" s="46"/>
      <c r="C58" s="46"/>
    </row>
    <row r="59" spans="1:5" ht="13.5" hidden="1" thickBot="1" x14ac:dyDescent="0.25">
      <c r="A59" s="48"/>
      <c r="B59" s="48"/>
      <c r="C59" s="48"/>
    </row>
    <row r="60" spans="1:5" ht="13.5" hidden="1" thickBot="1" x14ac:dyDescent="0.25">
      <c r="A60" s="49" t="s">
        <v>49</v>
      </c>
      <c r="B60" s="51" t="s">
        <v>52</v>
      </c>
      <c r="C60" s="76" t="s">
        <v>55</v>
      </c>
    </row>
    <row r="61" spans="1:5" hidden="1" x14ac:dyDescent="0.2">
      <c r="A61" s="52">
        <f>+A48</f>
        <v>2016</v>
      </c>
      <c r="B61" s="53">
        <f>+B48-SUM(B8:B19)</f>
        <v>0</v>
      </c>
      <c r="C61" s="54">
        <f>+C48-SUM(C8:C19)</f>
        <v>0</v>
      </c>
    </row>
    <row r="62" spans="1:5" hidden="1" x14ac:dyDescent="0.2">
      <c r="A62" s="55">
        <f>+A49</f>
        <v>2017</v>
      </c>
      <c r="B62" s="56">
        <f>+B49-SUM(B20:B31)</f>
        <v>0</v>
      </c>
      <c r="C62" s="57">
        <f>+C49-SUM(C20:C31)</f>
        <v>0</v>
      </c>
    </row>
    <row r="63" spans="1:5" ht="13.5" hidden="1" thickBot="1" x14ac:dyDescent="0.25">
      <c r="A63" s="58">
        <f>+A50</f>
        <v>2018</v>
      </c>
      <c r="B63" s="59">
        <f>+B50-SUM(B32:B43)</f>
        <v>0</v>
      </c>
      <c r="C63" s="75">
        <f>+C50-SUM(C32:C43)</f>
        <v>0</v>
      </c>
    </row>
    <row r="64" spans="1:5" hidden="1" x14ac:dyDescent="0.2">
      <c r="A64" s="52" t="str">
        <f>+A52</f>
        <v>ene-mar 2018</v>
      </c>
      <c r="B64" s="61" t="e">
        <f>+B52-(SUM(B32:INDEX(B32:B43,#REF!)))</f>
        <v>#REF!</v>
      </c>
      <c r="C64" s="61" t="e">
        <f>+C52-(SUM(C32:INDEX(C32:C43,#REF!)))</f>
        <v>#REF!</v>
      </c>
    </row>
    <row r="65" spans="1:3" ht="13.5" hidden="1" thickBot="1" x14ac:dyDescent="0.25">
      <c r="A65" s="58" t="str">
        <f>+A53</f>
        <v>ene-mar 2019</v>
      </c>
      <c r="B65" s="62" t="e">
        <f>+B53-(SUM(B44:INDEX(B44:B47,#REF!)))</f>
        <v>#REF!</v>
      </c>
      <c r="C65" s="62" t="e">
        <f>+C53-(SUM(C44:INDEX(C44:C47,#REF!)))</f>
        <v>#REF!</v>
      </c>
    </row>
    <row r="66" spans="1:3" hidden="1" x14ac:dyDescent="0.2"/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orientation="portrait" r:id="rId1"/>
  <headerFooter alignWithMargins="0">
    <oddHeader>&amp;R2019 - Año de la Exportación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66"/>
  <sheetViews>
    <sheetView showGridLines="0" zoomScale="75" workbookViewId="0">
      <selection activeCell="C26" sqref="C26"/>
    </sheetView>
  </sheetViews>
  <sheetFormatPr baseColWidth="10" defaultRowHeight="12.75" x14ac:dyDescent="0.2"/>
  <cols>
    <col min="1" max="1" width="15.85546875" style="7" customWidth="1"/>
    <col min="2" max="3" width="14.5703125" style="7" customWidth="1"/>
    <col min="4" max="11" width="13.85546875" style="7" customWidth="1"/>
    <col min="12" max="16384" width="11.42578125" style="7"/>
  </cols>
  <sheetData>
    <row r="1" spans="1:11" x14ac:dyDescent="0.2">
      <c r="A1" s="100" t="s">
        <v>69</v>
      </c>
      <c r="B1" s="5"/>
      <c r="C1" s="5"/>
      <c r="D1" s="88"/>
      <c r="E1" s="88"/>
      <c r="F1" s="77"/>
      <c r="G1" s="77"/>
      <c r="H1" s="77"/>
      <c r="I1" s="77"/>
      <c r="J1" s="77"/>
      <c r="K1" s="77"/>
    </row>
    <row r="2" spans="1:11" x14ac:dyDescent="0.2">
      <c r="A2" s="5" t="s">
        <v>59</v>
      </c>
      <c r="B2" s="5"/>
      <c r="C2" s="5"/>
      <c r="D2" s="77"/>
      <c r="E2" s="77"/>
      <c r="F2" s="77"/>
      <c r="G2" s="77"/>
      <c r="H2" s="77"/>
      <c r="I2" s="77"/>
      <c r="J2" s="77"/>
      <c r="K2" s="77"/>
    </row>
    <row r="3" spans="1:11" x14ac:dyDescent="0.2">
      <c r="A3" s="142" t="s">
        <v>71</v>
      </c>
      <c r="B3" s="146"/>
      <c r="C3" s="146"/>
      <c r="D3" s="147"/>
      <c r="E3" s="147"/>
      <c r="F3" s="147"/>
      <c r="G3" s="147"/>
      <c r="H3" s="147"/>
      <c r="I3" s="147"/>
      <c r="J3" s="147"/>
      <c r="K3" s="147"/>
    </row>
    <row r="4" spans="1:11" x14ac:dyDescent="0.2">
      <c r="A4" s="142" t="s">
        <v>74</v>
      </c>
      <c r="B4" s="142"/>
      <c r="C4" s="142"/>
      <c r="D4" s="147"/>
      <c r="E4" s="147"/>
      <c r="F4" s="147"/>
      <c r="G4" s="147"/>
      <c r="H4" s="147"/>
      <c r="I4" s="147"/>
      <c r="J4" s="147"/>
      <c r="K4" s="147"/>
    </row>
    <row r="5" spans="1:11" ht="13.5" thickBot="1" x14ac:dyDescent="0.25">
      <c r="D5" s="38"/>
      <c r="E5" s="77"/>
      <c r="F5" s="77"/>
      <c r="G5" s="77"/>
      <c r="H5" s="77"/>
      <c r="I5" s="77"/>
      <c r="J5" s="77"/>
      <c r="K5" s="77"/>
    </row>
    <row r="6" spans="1:11" x14ac:dyDescent="0.2">
      <c r="A6" s="17" t="s">
        <v>48</v>
      </c>
      <c r="B6" s="89" t="s">
        <v>60</v>
      </c>
      <c r="C6" s="90"/>
      <c r="D6" s="89" t="s">
        <v>60</v>
      </c>
      <c r="E6" s="90"/>
      <c r="F6" s="89" t="s">
        <v>60</v>
      </c>
      <c r="G6" s="90"/>
      <c r="H6" s="89" t="s">
        <v>60</v>
      </c>
      <c r="I6" s="90"/>
      <c r="J6" s="89" t="s">
        <v>62</v>
      </c>
      <c r="K6" s="90"/>
    </row>
    <row r="7" spans="1:11" ht="13.5" thickBot="1" x14ac:dyDescent="0.25">
      <c r="A7" s="91" t="s">
        <v>49</v>
      </c>
      <c r="B7" s="79" t="s">
        <v>94</v>
      </c>
      <c r="C7" s="80" t="s">
        <v>61</v>
      </c>
      <c r="D7" s="92" t="s">
        <v>94</v>
      </c>
      <c r="E7" s="93" t="s">
        <v>61</v>
      </c>
      <c r="F7" s="92" t="s">
        <v>94</v>
      </c>
      <c r="G7" s="93" t="s">
        <v>61</v>
      </c>
      <c r="H7" s="92" t="s">
        <v>94</v>
      </c>
      <c r="I7" s="93" t="s">
        <v>61</v>
      </c>
      <c r="J7" s="92" t="s">
        <v>94</v>
      </c>
      <c r="K7" s="93" t="s">
        <v>61</v>
      </c>
    </row>
    <row r="8" spans="1:11" x14ac:dyDescent="0.2">
      <c r="A8" s="19">
        <f>+'2- impo investigadas - OMÁN'!A8</f>
        <v>42370</v>
      </c>
      <c r="B8" s="19"/>
      <c r="C8" s="19"/>
      <c r="D8" s="20"/>
      <c r="E8" s="21"/>
      <c r="F8" s="20"/>
      <c r="G8" s="21"/>
      <c r="H8" s="20"/>
      <c r="I8" s="21"/>
      <c r="J8" s="20"/>
      <c r="K8" s="21"/>
    </row>
    <row r="9" spans="1:11" x14ac:dyDescent="0.2">
      <c r="A9" s="23">
        <f>+'2- impo investigadas - OMÁN'!A9</f>
        <v>42401</v>
      </c>
      <c r="B9" s="23"/>
      <c r="C9" s="23"/>
      <c r="D9" s="24"/>
      <c r="E9" s="25"/>
      <c r="F9" s="24"/>
      <c r="G9" s="25"/>
      <c r="H9" s="24"/>
      <c r="I9" s="25"/>
      <c r="J9" s="24"/>
      <c r="K9" s="25"/>
    </row>
    <row r="10" spans="1:11" x14ac:dyDescent="0.2">
      <c r="A10" s="23">
        <f>+'2- impo investigadas - OMÁN'!A10</f>
        <v>42430</v>
      </c>
      <c r="B10" s="23"/>
      <c r="C10" s="23"/>
      <c r="D10" s="24"/>
      <c r="E10" s="25"/>
      <c r="F10" s="24"/>
      <c r="G10" s="25"/>
      <c r="H10" s="24"/>
      <c r="I10" s="25"/>
      <c r="J10" s="24"/>
      <c r="K10" s="25"/>
    </row>
    <row r="11" spans="1:11" x14ac:dyDescent="0.2">
      <c r="A11" s="23">
        <f>+'2- impo investigadas - OMÁN'!A11</f>
        <v>42461</v>
      </c>
      <c r="B11" s="23"/>
      <c r="C11" s="23"/>
      <c r="D11" s="24"/>
      <c r="E11" s="25"/>
      <c r="F11" s="24"/>
      <c r="G11" s="25"/>
      <c r="H11" s="24"/>
      <c r="I11" s="25"/>
      <c r="J11" s="24"/>
      <c r="K11" s="25"/>
    </row>
    <row r="12" spans="1:11" x14ac:dyDescent="0.2">
      <c r="A12" s="23">
        <f>+'2- impo investigadas - OMÁN'!A12</f>
        <v>42491</v>
      </c>
      <c r="B12" s="23"/>
      <c r="C12" s="23"/>
      <c r="D12" s="25"/>
      <c r="E12" s="25"/>
      <c r="F12" s="25"/>
      <c r="G12" s="25"/>
      <c r="H12" s="25"/>
      <c r="I12" s="25"/>
      <c r="J12" s="25"/>
      <c r="K12" s="25"/>
    </row>
    <row r="13" spans="1:11" x14ac:dyDescent="0.2">
      <c r="A13" s="23">
        <f>+'2- impo investigadas - OMÁN'!A13</f>
        <v>42522</v>
      </c>
      <c r="B13" s="23"/>
      <c r="C13" s="23"/>
      <c r="D13" s="24"/>
      <c r="E13" s="25"/>
      <c r="F13" s="24"/>
      <c r="G13" s="25"/>
      <c r="H13" s="24"/>
      <c r="I13" s="25"/>
      <c r="J13" s="24"/>
      <c r="K13" s="25"/>
    </row>
    <row r="14" spans="1:11" x14ac:dyDescent="0.2">
      <c r="A14" s="23">
        <f>+'2- impo investigadas - OMÁN'!A14</f>
        <v>42552</v>
      </c>
      <c r="B14" s="23"/>
      <c r="C14" s="23"/>
      <c r="D14" s="25"/>
      <c r="E14" s="25"/>
      <c r="F14" s="25"/>
      <c r="G14" s="25"/>
      <c r="H14" s="25"/>
      <c r="I14" s="25"/>
      <c r="J14" s="25"/>
      <c r="K14" s="25"/>
    </row>
    <row r="15" spans="1:11" x14ac:dyDescent="0.2">
      <c r="A15" s="23">
        <f>+'2- impo investigadas - OMÁN'!A15</f>
        <v>42583</v>
      </c>
      <c r="B15" s="23"/>
      <c r="C15" s="23"/>
      <c r="D15" s="25"/>
      <c r="E15" s="25"/>
      <c r="F15" s="25"/>
      <c r="G15" s="25"/>
      <c r="H15" s="25"/>
      <c r="I15" s="25"/>
      <c r="J15" s="25"/>
      <c r="K15" s="25"/>
    </row>
    <row r="16" spans="1:11" x14ac:dyDescent="0.2">
      <c r="A16" s="23">
        <f>+'2- impo investigadas - OMÁN'!A16</f>
        <v>42614</v>
      </c>
      <c r="B16" s="23"/>
      <c r="C16" s="23"/>
      <c r="D16" s="25"/>
      <c r="E16" s="25"/>
      <c r="F16" s="25"/>
      <c r="G16" s="25"/>
      <c r="H16" s="25"/>
      <c r="I16" s="25"/>
      <c r="J16" s="25"/>
      <c r="K16" s="25"/>
    </row>
    <row r="17" spans="1:11" x14ac:dyDescent="0.2">
      <c r="A17" s="23">
        <f>+'2- impo investigadas - OMÁN'!A17</f>
        <v>42644</v>
      </c>
      <c r="B17" s="23"/>
      <c r="C17" s="23"/>
      <c r="D17" s="25"/>
      <c r="E17" s="25"/>
      <c r="F17" s="25"/>
      <c r="G17" s="25"/>
      <c r="H17" s="25"/>
      <c r="I17" s="25"/>
      <c r="J17" s="25"/>
      <c r="K17" s="25"/>
    </row>
    <row r="18" spans="1:11" x14ac:dyDescent="0.2">
      <c r="A18" s="23">
        <f>+'2- impo investigadas - OMÁN'!A18</f>
        <v>42675</v>
      </c>
      <c r="B18" s="23"/>
      <c r="C18" s="23"/>
      <c r="D18" s="25"/>
      <c r="E18" s="25"/>
      <c r="F18" s="25"/>
      <c r="G18" s="25"/>
      <c r="H18" s="25"/>
      <c r="I18" s="25"/>
      <c r="J18" s="25"/>
      <c r="K18" s="25"/>
    </row>
    <row r="19" spans="1:11" ht="13.5" thickBot="1" x14ac:dyDescent="0.25">
      <c r="A19" s="27">
        <f>+'2- impo investigadas - OMÁN'!A19</f>
        <v>42705</v>
      </c>
      <c r="B19" s="27"/>
      <c r="C19" s="27"/>
      <c r="D19" s="28"/>
      <c r="E19" s="28"/>
      <c r="F19" s="28"/>
      <c r="G19" s="28"/>
      <c r="H19" s="28"/>
      <c r="I19" s="28"/>
      <c r="J19" s="28"/>
      <c r="K19" s="28"/>
    </row>
    <row r="20" spans="1:11" x14ac:dyDescent="0.2">
      <c r="A20" s="19">
        <f>+'2- impo investigadas - OMÁN'!A20</f>
        <v>42736</v>
      </c>
      <c r="B20" s="19"/>
      <c r="C20" s="19"/>
      <c r="D20" s="21"/>
      <c r="E20" s="21"/>
      <c r="F20" s="21"/>
      <c r="G20" s="21"/>
      <c r="H20" s="21"/>
      <c r="I20" s="21"/>
      <c r="J20" s="21"/>
      <c r="K20" s="21"/>
    </row>
    <row r="21" spans="1:11" x14ac:dyDescent="0.2">
      <c r="A21" s="23">
        <f>+'2- impo investigadas - OMÁN'!A21</f>
        <v>42767</v>
      </c>
      <c r="B21" s="23"/>
      <c r="C21" s="23"/>
      <c r="D21" s="25"/>
      <c r="E21" s="25"/>
      <c r="F21" s="25"/>
      <c r="G21" s="25"/>
      <c r="H21" s="25"/>
      <c r="I21" s="25"/>
      <c r="J21" s="25"/>
      <c r="K21" s="25"/>
    </row>
    <row r="22" spans="1:11" x14ac:dyDescent="0.2">
      <c r="A22" s="23">
        <f>+'2- impo investigadas - OMÁN'!A22</f>
        <v>42795</v>
      </c>
      <c r="B22" s="23"/>
      <c r="C22" s="23"/>
      <c r="D22" s="25"/>
      <c r="E22" s="25"/>
      <c r="F22" s="25"/>
      <c r="G22" s="25"/>
      <c r="H22" s="25"/>
      <c r="I22" s="25"/>
      <c r="J22" s="25"/>
      <c r="K22" s="25"/>
    </row>
    <row r="23" spans="1:11" x14ac:dyDescent="0.2">
      <c r="A23" s="23">
        <f>+'2- impo investigadas - OMÁN'!A23</f>
        <v>42826</v>
      </c>
      <c r="B23" s="23"/>
      <c r="C23" s="23"/>
      <c r="D23" s="25"/>
      <c r="E23" s="25"/>
      <c r="F23" s="25"/>
      <c r="G23" s="25"/>
      <c r="H23" s="25"/>
      <c r="I23" s="25"/>
      <c r="J23" s="25"/>
      <c r="K23" s="25"/>
    </row>
    <row r="24" spans="1:11" x14ac:dyDescent="0.2">
      <c r="A24" s="23">
        <f>+'2- impo investigadas - OMÁN'!A24</f>
        <v>42856</v>
      </c>
      <c r="B24" s="23"/>
      <c r="C24" s="23"/>
      <c r="D24" s="25"/>
      <c r="E24" s="25"/>
      <c r="F24" s="25"/>
      <c r="G24" s="25"/>
      <c r="H24" s="25"/>
      <c r="I24" s="25"/>
      <c r="J24" s="25"/>
      <c r="K24" s="25"/>
    </row>
    <row r="25" spans="1:11" x14ac:dyDescent="0.2">
      <c r="A25" s="23">
        <f>+'2- impo investigadas - OMÁN'!A25</f>
        <v>42887</v>
      </c>
      <c r="B25" s="23"/>
      <c r="C25" s="23"/>
      <c r="D25" s="25"/>
      <c r="E25" s="25"/>
      <c r="F25" s="25"/>
      <c r="G25" s="25"/>
      <c r="H25" s="25"/>
      <c r="I25" s="25"/>
      <c r="J25" s="25"/>
      <c r="K25" s="25"/>
    </row>
    <row r="26" spans="1:11" x14ac:dyDescent="0.2">
      <c r="A26" s="23">
        <f>+'2- impo investigadas - OMÁN'!A26</f>
        <v>42917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</row>
    <row r="27" spans="1:11" x14ac:dyDescent="0.2">
      <c r="A27" s="23">
        <f>+'2- impo investigadas - OMÁN'!A27</f>
        <v>42948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</row>
    <row r="28" spans="1:11" x14ac:dyDescent="0.2">
      <c r="A28" s="23">
        <f>+'2- impo investigadas - OMÁN'!A28</f>
        <v>42979</v>
      </c>
      <c r="B28" s="23"/>
      <c r="C28" s="23"/>
      <c r="D28" s="25"/>
      <c r="E28" s="25"/>
      <c r="F28" s="25"/>
      <c r="G28" s="25"/>
      <c r="H28" s="25"/>
      <c r="I28" s="25"/>
      <c r="J28" s="25"/>
      <c r="K28" s="25"/>
    </row>
    <row r="29" spans="1:11" x14ac:dyDescent="0.2">
      <c r="A29" s="23">
        <f>+'2- impo investigadas - OMÁN'!A29</f>
        <v>43009</v>
      </c>
      <c r="B29" s="23"/>
      <c r="C29" s="23"/>
      <c r="D29" s="25"/>
      <c r="E29" s="25"/>
      <c r="F29" s="25"/>
      <c r="G29" s="25"/>
      <c r="H29" s="25"/>
      <c r="I29" s="25"/>
      <c r="J29" s="25"/>
      <c r="K29" s="25"/>
    </row>
    <row r="30" spans="1:11" x14ac:dyDescent="0.2">
      <c r="A30" s="23">
        <f>+'2- impo investigadas - OMÁN'!A30</f>
        <v>43040</v>
      </c>
      <c r="B30" s="23"/>
      <c r="C30" s="23"/>
      <c r="D30" s="25"/>
      <c r="E30" s="25"/>
      <c r="F30" s="25"/>
      <c r="G30" s="25"/>
      <c r="H30" s="25"/>
      <c r="I30" s="25"/>
      <c r="J30" s="25"/>
      <c r="K30" s="25"/>
    </row>
    <row r="31" spans="1:11" ht="13.5" thickBot="1" x14ac:dyDescent="0.25">
      <c r="A31" s="27">
        <f>+'2- impo investigadas - OMÁN'!A31</f>
        <v>43070</v>
      </c>
      <c r="B31" s="27"/>
      <c r="C31" s="27"/>
      <c r="D31" s="28"/>
      <c r="E31" s="28"/>
      <c r="F31" s="28"/>
      <c r="G31" s="28"/>
      <c r="H31" s="28"/>
      <c r="I31" s="28"/>
      <c r="J31" s="28"/>
      <c r="K31" s="28"/>
    </row>
    <row r="32" spans="1:11" x14ac:dyDescent="0.2">
      <c r="A32" s="19">
        <f>+'2- impo investigadas - OMÁN'!A32</f>
        <v>43101</v>
      </c>
      <c r="B32" s="19"/>
      <c r="C32" s="19"/>
      <c r="D32" s="21"/>
      <c r="E32" s="21"/>
      <c r="F32" s="21"/>
      <c r="G32" s="21"/>
      <c r="H32" s="21"/>
      <c r="I32" s="21"/>
      <c r="J32" s="21"/>
      <c r="K32" s="21"/>
    </row>
    <row r="33" spans="1:11" x14ac:dyDescent="0.2">
      <c r="A33" s="23">
        <f>+'2- impo investigadas - OMÁN'!A33</f>
        <v>43132</v>
      </c>
      <c r="B33" s="23"/>
      <c r="C33" s="23"/>
      <c r="D33" s="25"/>
      <c r="E33" s="25"/>
      <c r="F33" s="25"/>
      <c r="G33" s="25"/>
      <c r="H33" s="25"/>
      <c r="I33" s="25"/>
      <c r="J33" s="25"/>
      <c r="K33" s="25"/>
    </row>
    <row r="34" spans="1:11" x14ac:dyDescent="0.2">
      <c r="A34" s="23">
        <f>+'2- impo investigadas - OMÁN'!A34</f>
        <v>43160</v>
      </c>
      <c r="B34" s="23"/>
      <c r="C34" s="23"/>
      <c r="D34" s="25"/>
      <c r="E34" s="25"/>
      <c r="F34" s="25"/>
      <c r="G34" s="25"/>
      <c r="H34" s="25"/>
      <c r="I34" s="25"/>
      <c r="J34" s="25"/>
      <c r="K34" s="25"/>
    </row>
    <row r="35" spans="1:11" x14ac:dyDescent="0.2">
      <c r="A35" s="23">
        <f>+'2- impo investigadas - OMÁN'!A35</f>
        <v>43191</v>
      </c>
      <c r="B35" s="23"/>
      <c r="C35" s="23"/>
      <c r="D35" s="25"/>
      <c r="E35" s="25"/>
      <c r="F35" s="25"/>
      <c r="G35" s="25"/>
      <c r="H35" s="25"/>
      <c r="I35" s="25"/>
      <c r="J35" s="25"/>
      <c r="K35" s="25"/>
    </row>
    <row r="36" spans="1:11" x14ac:dyDescent="0.2">
      <c r="A36" s="23">
        <f>+'2- impo investigadas - OMÁN'!A36</f>
        <v>43221</v>
      </c>
      <c r="B36" s="23"/>
      <c r="C36" s="23"/>
      <c r="D36" s="25"/>
      <c r="E36" s="25"/>
      <c r="F36" s="25"/>
      <c r="G36" s="25"/>
      <c r="H36" s="25"/>
      <c r="I36" s="25"/>
      <c r="J36" s="25"/>
      <c r="K36" s="25"/>
    </row>
    <row r="37" spans="1:11" x14ac:dyDescent="0.2">
      <c r="A37" s="23">
        <f>+'2- impo investigadas - OMÁN'!A37</f>
        <v>43252</v>
      </c>
      <c r="B37" s="23"/>
      <c r="C37" s="23"/>
      <c r="D37" s="25"/>
      <c r="E37" s="25"/>
      <c r="F37" s="25"/>
      <c r="G37" s="25"/>
      <c r="H37" s="25"/>
      <c r="I37" s="25"/>
      <c r="J37" s="25"/>
      <c r="K37" s="25"/>
    </row>
    <row r="38" spans="1:11" x14ac:dyDescent="0.2">
      <c r="A38" s="23">
        <f>+'2- impo investigadas - OMÁN'!A38</f>
        <v>43282</v>
      </c>
      <c r="B38" s="23"/>
      <c r="C38" s="23"/>
      <c r="D38" s="25"/>
      <c r="E38" s="25"/>
      <c r="F38" s="25"/>
      <c r="G38" s="25"/>
      <c r="H38" s="25"/>
      <c r="I38" s="25"/>
      <c r="J38" s="25"/>
      <c r="K38" s="25"/>
    </row>
    <row r="39" spans="1:11" x14ac:dyDescent="0.2">
      <c r="A39" s="23">
        <f>+'2- impo investigadas - OMÁN'!A39</f>
        <v>43313</v>
      </c>
      <c r="B39" s="23"/>
      <c r="C39" s="23"/>
      <c r="D39" s="25"/>
      <c r="E39" s="25"/>
      <c r="F39" s="25"/>
      <c r="G39" s="25"/>
      <c r="H39" s="25"/>
      <c r="I39" s="25"/>
      <c r="J39" s="25"/>
      <c r="K39" s="25"/>
    </row>
    <row r="40" spans="1:11" x14ac:dyDescent="0.2">
      <c r="A40" s="23">
        <f>+'2- impo investigadas - OMÁN'!A40</f>
        <v>43344</v>
      </c>
      <c r="B40" s="23"/>
      <c r="C40" s="23"/>
      <c r="D40" s="25"/>
      <c r="E40" s="25"/>
      <c r="F40" s="25"/>
      <c r="G40" s="25"/>
      <c r="H40" s="25"/>
      <c r="I40" s="25"/>
      <c r="J40" s="25"/>
      <c r="K40" s="25"/>
    </row>
    <row r="41" spans="1:11" x14ac:dyDescent="0.2">
      <c r="A41" s="23">
        <f>+'2- impo investigadas - OMÁN'!A41</f>
        <v>43374</v>
      </c>
      <c r="B41" s="23"/>
      <c r="C41" s="23"/>
      <c r="D41" s="25"/>
      <c r="E41" s="25"/>
      <c r="F41" s="25"/>
      <c r="G41" s="25"/>
      <c r="H41" s="25"/>
      <c r="I41" s="25"/>
      <c r="J41" s="25"/>
      <c r="K41" s="25"/>
    </row>
    <row r="42" spans="1:11" x14ac:dyDescent="0.2">
      <c r="A42" s="23">
        <f>+'2- impo investigadas - OMÁN'!A42</f>
        <v>43405</v>
      </c>
      <c r="B42" s="23"/>
      <c r="C42" s="23"/>
      <c r="D42" s="25"/>
      <c r="E42" s="25"/>
      <c r="F42" s="25"/>
      <c r="G42" s="25"/>
      <c r="H42" s="25"/>
      <c r="I42" s="25"/>
      <c r="J42" s="25"/>
      <c r="K42" s="25"/>
    </row>
    <row r="43" spans="1:11" ht="13.5" thickBot="1" x14ac:dyDescent="0.25">
      <c r="A43" s="65">
        <f>+'2- impo investigadas - OMÁN'!A43</f>
        <v>43435</v>
      </c>
      <c r="B43" s="65"/>
      <c r="C43" s="65"/>
      <c r="D43" s="81"/>
      <c r="E43" s="81"/>
      <c r="F43" s="81"/>
      <c r="G43" s="81"/>
      <c r="H43" s="81"/>
      <c r="I43" s="81"/>
      <c r="J43" s="81"/>
      <c r="K43" s="81"/>
    </row>
    <row r="44" spans="1:11" x14ac:dyDescent="0.2">
      <c r="A44" s="19">
        <v>43466</v>
      </c>
      <c r="B44" s="32"/>
      <c r="C44" s="21"/>
      <c r="D44" s="21"/>
      <c r="E44" s="21"/>
      <c r="F44" s="21"/>
      <c r="G44" s="21"/>
      <c r="H44" s="21"/>
      <c r="I44" s="21"/>
      <c r="J44" s="21"/>
      <c r="K44" s="21"/>
    </row>
    <row r="45" spans="1:11" x14ac:dyDescent="0.2">
      <c r="A45" s="23">
        <v>43497</v>
      </c>
      <c r="B45" s="33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3.5" thickBot="1" x14ac:dyDescent="0.25">
      <c r="A46" s="27">
        <v>43525</v>
      </c>
      <c r="B46" s="34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3.5" thickBot="1" x14ac:dyDescent="0.25"/>
    <row r="48" spans="1:11" x14ac:dyDescent="0.2">
      <c r="A48" s="39">
        <f>+'2- impo investigadas - OMÁN'!A48</f>
        <v>2016</v>
      </c>
      <c r="B48" s="285"/>
      <c r="C48" s="286"/>
      <c r="D48" s="285"/>
      <c r="E48" s="286"/>
      <c r="F48" s="285"/>
      <c r="G48" s="286"/>
      <c r="H48" s="285"/>
      <c r="I48" s="286"/>
      <c r="J48" s="285"/>
      <c r="K48" s="286"/>
    </row>
    <row r="49" spans="1:11" x14ac:dyDescent="0.2">
      <c r="A49" s="40">
        <f>+'2- impo investigadas - OMÁN'!A49</f>
        <v>2017</v>
      </c>
      <c r="B49" s="122"/>
      <c r="C49" s="63"/>
      <c r="D49" s="122"/>
      <c r="E49" s="63"/>
      <c r="F49" s="122"/>
      <c r="G49" s="63"/>
      <c r="H49" s="122"/>
      <c r="I49" s="63"/>
      <c r="J49" s="122"/>
      <c r="K49" s="63"/>
    </row>
    <row r="50" spans="1:11" ht="13.5" thickBot="1" x14ac:dyDescent="0.25">
      <c r="A50" s="41">
        <f>+'2- impo investigadas - OMÁN'!A50</f>
        <v>2018</v>
      </c>
      <c r="B50" s="126"/>
      <c r="C50" s="64"/>
      <c r="D50" s="126"/>
      <c r="E50" s="64"/>
      <c r="F50" s="126"/>
      <c r="G50" s="64"/>
      <c r="H50" s="126"/>
      <c r="I50" s="64"/>
      <c r="J50" s="126"/>
      <c r="K50" s="64"/>
    </row>
    <row r="51" spans="1:11" ht="13.5" thickBot="1" x14ac:dyDescent="0.25">
      <c r="A51" s="36"/>
      <c r="B51" s="94"/>
      <c r="C51" s="94"/>
      <c r="D51" s="95"/>
      <c r="E51" s="95"/>
      <c r="F51" s="95"/>
      <c r="G51" s="95"/>
      <c r="H51" s="95"/>
      <c r="I51" s="95"/>
      <c r="J51" s="95"/>
      <c r="K51" s="95"/>
    </row>
    <row r="52" spans="1:11" x14ac:dyDescent="0.2">
      <c r="A52" s="143" t="str">
        <f>+'2- impo investigadas - OMÁN'!A52</f>
        <v>ene-mar 2018</v>
      </c>
      <c r="B52" s="96"/>
      <c r="C52" s="96"/>
      <c r="D52" s="97"/>
      <c r="E52" s="97"/>
      <c r="F52" s="97"/>
      <c r="G52" s="97"/>
      <c r="H52" s="97"/>
      <c r="I52" s="97"/>
      <c r="J52" s="97"/>
      <c r="K52" s="97"/>
    </row>
    <row r="53" spans="1:11" ht="13.5" thickBot="1" x14ac:dyDescent="0.25">
      <c r="A53" s="144" t="str">
        <f>+'2- impo investigadas - OMÁN'!A53</f>
        <v>ene-mar 2019</v>
      </c>
      <c r="B53" s="98"/>
      <c r="C53" s="98"/>
      <c r="D53" s="99"/>
      <c r="E53" s="99"/>
      <c r="F53" s="99"/>
      <c r="G53" s="99"/>
      <c r="H53" s="99"/>
      <c r="I53" s="99"/>
      <c r="J53" s="99"/>
      <c r="K53" s="99"/>
    </row>
    <row r="54" spans="1:11" ht="13.5" thickBot="1" x14ac:dyDescent="0.25">
      <c r="A54" s="82"/>
      <c r="B54" s="82"/>
      <c r="C54" s="82"/>
    </row>
    <row r="55" spans="1:11" ht="13.5" thickBot="1" x14ac:dyDescent="0.25">
      <c r="A55" s="78" t="s">
        <v>63</v>
      </c>
      <c r="C55" s="48"/>
      <c r="D55" s="48"/>
      <c r="E55" s="13" t="s">
        <v>64</v>
      </c>
      <c r="F55" s="48"/>
      <c r="H55" s="48"/>
    </row>
    <row r="56" spans="1:11" hidden="1" x14ac:dyDescent="0.2"/>
    <row r="57" spans="1:11" hidden="1" x14ac:dyDescent="0.2"/>
    <row r="58" spans="1:11" hidden="1" x14ac:dyDescent="0.2">
      <c r="A58" s="46" t="s">
        <v>51</v>
      </c>
      <c r="B58" s="46"/>
      <c r="C58" s="46"/>
      <c r="D58" s="47"/>
      <c r="E58" s="48"/>
    </row>
    <row r="59" spans="1:11" ht="13.5" hidden="1" thickBot="1" x14ac:dyDescent="0.25">
      <c r="A59" s="48"/>
      <c r="B59" s="48"/>
      <c r="C59" s="48"/>
      <c r="D59" s="48"/>
      <c r="E59" s="48"/>
    </row>
    <row r="60" spans="1:11" ht="13.5" hidden="1" thickBot="1" x14ac:dyDescent="0.25">
      <c r="A60" s="49" t="s">
        <v>49</v>
      </c>
      <c r="B60" s="68" t="s">
        <v>52</v>
      </c>
      <c r="C60" s="69" t="s">
        <v>55</v>
      </c>
      <c r="D60" s="68" t="s">
        <v>52</v>
      </c>
      <c r="E60" s="69" t="s">
        <v>55</v>
      </c>
      <c r="F60" s="68" t="s">
        <v>52</v>
      </c>
      <c r="G60" s="69" t="s">
        <v>55</v>
      </c>
      <c r="H60" s="68" t="s">
        <v>52</v>
      </c>
      <c r="I60" s="69" t="s">
        <v>55</v>
      </c>
      <c r="J60" s="68" t="s">
        <v>52</v>
      </c>
      <c r="K60" s="69" t="s">
        <v>55</v>
      </c>
    </row>
    <row r="61" spans="1:11" hidden="1" x14ac:dyDescent="0.2">
      <c r="A61" s="52">
        <f>+A48</f>
        <v>2016</v>
      </c>
      <c r="B61" s="53">
        <f t="shared" ref="B61:K61" si="0">+B48-SUM(B8:B19)</f>
        <v>0</v>
      </c>
      <c r="C61" s="53">
        <f t="shared" si="0"/>
        <v>0</v>
      </c>
      <c r="D61" s="53">
        <f t="shared" si="0"/>
        <v>0</v>
      </c>
      <c r="E61" s="53">
        <f t="shared" si="0"/>
        <v>0</v>
      </c>
      <c r="F61" s="53">
        <f t="shared" si="0"/>
        <v>0</v>
      </c>
      <c r="G61" s="53">
        <f t="shared" si="0"/>
        <v>0</v>
      </c>
      <c r="H61" s="53">
        <f t="shared" si="0"/>
        <v>0</v>
      </c>
      <c r="I61" s="53">
        <f t="shared" si="0"/>
        <v>0</v>
      </c>
      <c r="J61" s="53">
        <f t="shared" si="0"/>
        <v>0</v>
      </c>
      <c r="K61" s="54">
        <f t="shared" si="0"/>
        <v>0</v>
      </c>
    </row>
    <row r="62" spans="1:11" hidden="1" x14ac:dyDescent="0.2">
      <c r="A62" s="55">
        <f>+A49</f>
        <v>2017</v>
      </c>
      <c r="B62" s="56">
        <f t="shared" ref="B62:K62" si="1">+B49-SUM(B20:B31)</f>
        <v>0</v>
      </c>
      <c r="C62" s="56">
        <f t="shared" si="1"/>
        <v>0</v>
      </c>
      <c r="D62" s="56">
        <f t="shared" si="1"/>
        <v>0</v>
      </c>
      <c r="E62" s="56">
        <f t="shared" si="1"/>
        <v>0</v>
      </c>
      <c r="F62" s="56">
        <f t="shared" si="1"/>
        <v>0</v>
      </c>
      <c r="G62" s="56">
        <f t="shared" si="1"/>
        <v>0</v>
      </c>
      <c r="H62" s="56">
        <f t="shared" si="1"/>
        <v>0</v>
      </c>
      <c r="I62" s="56">
        <f t="shared" si="1"/>
        <v>0</v>
      </c>
      <c r="J62" s="56">
        <f t="shared" si="1"/>
        <v>0</v>
      </c>
      <c r="K62" s="57">
        <f t="shared" si="1"/>
        <v>0</v>
      </c>
    </row>
    <row r="63" spans="1:11" ht="13.5" hidden="1" thickBot="1" x14ac:dyDescent="0.25">
      <c r="A63" s="58">
        <f>+A50</f>
        <v>2018</v>
      </c>
      <c r="B63" s="59">
        <f t="shared" ref="B63:K63" si="2">+B50-SUM(B32:B43)</f>
        <v>0</v>
      </c>
      <c r="C63" s="59">
        <f t="shared" si="2"/>
        <v>0</v>
      </c>
      <c r="D63" s="59">
        <f t="shared" si="2"/>
        <v>0</v>
      </c>
      <c r="E63" s="59">
        <f t="shared" si="2"/>
        <v>0</v>
      </c>
      <c r="F63" s="59">
        <f t="shared" si="2"/>
        <v>0</v>
      </c>
      <c r="G63" s="59">
        <f t="shared" si="2"/>
        <v>0</v>
      </c>
      <c r="H63" s="59">
        <f t="shared" si="2"/>
        <v>0</v>
      </c>
      <c r="I63" s="59">
        <f t="shared" si="2"/>
        <v>0</v>
      </c>
      <c r="J63" s="59">
        <f t="shared" si="2"/>
        <v>0</v>
      </c>
      <c r="K63" s="60">
        <f t="shared" si="2"/>
        <v>0</v>
      </c>
    </row>
    <row r="64" spans="1:11" hidden="1" x14ac:dyDescent="0.2">
      <c r="A64" s="52" t="str">
        <f>+A52</f>
        <v>ene-mar 2018</v>
      </c>
      <c r="B64" s="61" t="e">
        <f>+B52-(SUM(B32:INDEX(B32:B43,#REF!)))</f>
        <v>#REF!</v>
      </c>
      <c r="C64" s="61" t="e">
        <f>+C52-(SUM(C32:INDEX(C32:C43,#REF!)))</f>
        <v>#REF!</v>
      </c>
      <c r="D64" s="61" t="e">
        <f>+D52-(SUM(D32:INDEX(D32:D43,#REF!)))</f>
        <v>#REF!</v>
      </c>
      <c r="E64" s="61" t="e">
        <f>+E52-(SUM(E32:INDEX(E32:E43,#REF!)))</f>
        <v>#REF!</v>
      </c>
      <c r="F64" s="61" t="e">
        <f>+F52-(SUM(F32:INDEX(F32:F43,#REF!)))</f>
        <v>#REF!</v>
      </c>
      <c r="G64" s="61" t="e">
        <f>+G52-(SUM(G32:INDEX(G32:G43,#REF!)))</f>
        <v>#REF!</v>
      </c>
      <c r="H64" s="61" t="e">
        <f>+H52-(SUM(H32:INDEX(H32:H43,#REF!)))</f>
        <v>#REF!</v>
      </c>
      <c r="I64" s="61" t="e">
        <f>+I52-(SUM(I32:INDEX(I32:I43,#REF!)))</f>
        <v>#REF!</v>
      </c>
      <c r="J64" s="61" t="e">
        <f>+J52-(SUM(J32:INDEX(J32:J43,#REF!)))</f>
        <v>#REF!</v>
      </c>
      <c r="K64" s="61" t="e">
        <f>+K52-(SUM(K32:INDEX(K32:K43,#REF!)))</f>
        <v>#REF!</v>
      </c>
    </row>
    <row r="65" spans="1:11" ht="13.5" hidden="1" thickBot="1" x14ac:dyDescent="0.25">
      <c r="A65" s="58" t="str">
        <f>+A53</f>
        <v>ene-mar 2019</v>
      </c>
      <c r="B65" s="62" t="e">
        <f>+B53-(SUM(B44:INDEX(B44:B47,#REF!)))</f>
        <v>#REF!</v>
      </c>
      <c r="C65" s="62" t="e">
        <f>+C53-(SUM(C44:INDEX(C44:C47,#REF!)))</f>
        <v>#REF!</v>
      </c>
      <c r="D65" s="62" t="e">
        <f>+D53-(SUM(D44:INDEX(D44:D47,#REF!)))</f>
        <v>#REF!</v>
      </c>
      <c r="E65" s="62" t="e">
        <f>+E53-(SUM(E44:INDEX(E44:E47,#REF!)))</f>
        <v>#REF!</v>
      </c>
      <c r="F65" s="62" t="e">
        <f>+F53-(SUM(F44:INDEX(F44:F47,#REF!)))</f>
        <v>#REF!</v>
      </c>
      <c r="G65" s="62" t="e">
        <f>+G53-(SUM(G44:INDEX(G44:G47,#REF!)))</f>
        <v>#REF!</v>
      </c>
      <c r="H65" s="62" t="e">
        <f>+H53-(SUM(H44:INDEX(H44:H47,#REF!)))</f>
        <v>#REF!</v>
      </c>
      <c r="I65" s="62" t="e">
        <f>+I53-(SUM(I44:INDEX(I44:I47,#REF!)))</f>
        <v>#REF!</v>
      </c>
      <c r="J65" s="62" t="e">
        <f>+J53-(SUM(J44:INDEX(J44:J47,#REF!)))</f>
        <v>#REF!</v>
      </c>
      <c r="K65" s="62" t="e">
        <f>+K53-(SUM(K44:INDEX(K44:K47,#REF!)))</f>
        <v>#REF!</v>
      </c>
    </row>
    <row r="66" spans="1:11" hidden="1" x14ac:dyDescent="0.2"/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51181102362204722"/>
  <pageSetup paperSize="9" scale="69" orientation="landscape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anexo</vt:lpstr>
      <vt:lpstr>1.modelos prod.invest. </vt:lpstr>
      <vt:lpstr>2- impo investigadas - OMÁN</vt:lpstr>
      <vt:lpstr>3- impo no inv</vt:lpstr>
      <vt:lpstr>3- impo no inv1</vt:lpstr>
      <vt:lpstr>4-costos OMÁN</vt:lpstr>
      <vt:lpstr>5-costos Otros</vt:lpstr>
      <vt:lpstr>6- Compras internas</vt:lpstr>
      <vt:lpstr>7- reventa</vt:lpstr>
      <vt:lpstr>8 existencias</vt:lpstr>
      <vt:lpstr>9 - Precios internacionales</vt:lpstr>
      <vt:lpstr>10.costos preforma </vt:lpstr>
      <vt:lpstr>'1.modelos prod.invest. '!Área_de_impresión</vt:lpstr>
      <vt:lpstr>'10.costos preforma '!Área_de_impresión</vt:lpstr>
      <vt:lpstr>'2- impo investigadas - OMÁN'!Área_de_impresión</vt:lpstr>
      <vt:lpstr>'3- impo no inv1'!Área_de_impresión</vt:lpstr>
      <vt:lpstr>'4-costos OMÁN'!Área_de_impresión</vt:lpstr>
      <vt:lpstr>'5-costos Otros'!Área_de_impresión</vt:lpstr>
      <vt:lpstr>'6- Compras internas'!Área_de_impresión</vt:lpstr>
      <vt:lpstr>'7- reventa'!Área_de_impresión</vt:lpstr>
      <vt:lpstr>'8 existencias'!Área_de_impresión</vt:lpstr>
      <vt:lpstr>'9 - Precios internacionales'!Área_de_impresión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Virginia Fraga</cp:lastModifiedBy>
  <cp:lastPrinted>2019-04-24T14:07:56Z</cp:lastPrinted>
  <dcterms:created xsi:type="dcterms:W3CDTF">2000-08-29T18:35:56Z</dcterms:created>
  <dcterms:modified xsi:type="dcterms:W3CDTF">2019-04-24T14:08:52Z</dcterms:modified>
</cp:coreProperties>
</file>