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Agustinbruno 1/Google Drive (abruno.hacienda@gmail.com)/Subsecretaría de Presupuesto/Varios/"/>
    </mc:Choice>
  </mc:AlternateContent>
  <xr:revisionPtr revIDLastSave="0" documentId="8_{0E151158-9CB0-2C40-873E-C18571ECD97E}" xr6:coauthVersionLast="36" xr6:coauthVersionMax="36" xr10:uidLastSave="{00000000-0000-0000-0000-000000000000}"/>
  <bookViews>
    <workbookView xWindow="0" yWindow="460" windowWidth="28800" windowHeight="15660" xr2:uid="{00000000-000D-0000-FFFF-FFFF00000000}"/>
  </bookViews>
  <sheets>
    <sheet name="Jul2019" sheetId="2" r:id="rId1"/>
    <sheet name="Mensual2019" sheetId="1" r:id="rId2"/>
  </sheets>
  <definedNames>
    <definedName name="_xlnm.Print_Area" localSheetId="0">'Jul2019'!$C$116:$Q$122</definedName>
    <definedName name="_xlnm.Print_Area" localSheetId="1">Mensual2019!$B$27:$G$78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2" l="1"/>
  <c r="H5" i="2"/>
  <c r="K82" i="1"/>
  <c r="N78" i="1"/>
  <c r="I77" i="2"/>
  <c r="J73" i="2"/>
  <c r="N72" i="1"/>
  <c r="N71" i="1"/>
  <c r="N70" i="1"/>
  <c r="J69" i="2"/>
  <c r="N68" i="1"/>
  <c r="N67" i="1"/>
  <c r="I67" i="2"/>
  <c r="N65" i="1"/>
  <c r="J65" i="2"/>
  <c r="I63" i="2"/>
  <c r="N61" i="1"/>
  <c r="J61" i="2"/>
  <c r="N60" i="1"/>
  <c r="N59" i="1"/>
  <c r="I59" i="2"/>
  <c r="N58" i="1"/>
  <c r="N57" i="1"/>
  <c r="J57" i="2"/>
  <c r="I55" i="2"/>
  <c r="N52" i="1"/>
  <c r="J52" i="2"/>
  <c r="N51" i="1"/>
  <c r="N50" i="1"/>
  <c r="I50" i="2"/>
  <c r="N48" i="1"/>
  <c r="J48" i="2"/>
  <c r="N47" i="1"/>
  <c r="N46" i="1"/>
  <c r="I46" i="2"/>
  <c r="N45" i="1"/>
  <c r="N44" i="1"/>
  <c r="J44" i="2"/>
  <c r="I42" i="2"/>
  <c r="N41" i="1"/>
  <c r="N40" i="1"/>
  <c r="N38" i="1"/>
  <c r="N37" i="1"/>
  <c r="N36" i="1"/>
  <c r="N34" i="1"/>
  <c r="I34" i="2"/>
  <c r="N33" i="1"/>
  <c r="N32" i="1"/>
  <c r="N30" i="1"/>
  <c r="I30" i="2"/>
  <c r="N29" i="1"/>
  <c r="N28" i="1"/>
  <c r="N27" i="1"/>
  <c r="N25" i="1"/>
  <c r="I25" i="2"/>
  <c r="N24" i="1"/>
  <c r="N23" i="1"/>
  <c r="N21" i="1"/>
  <c r="I21" i="2"/>
  <c r="N20" i="1"/>
  <c r="N19" i="1"/>
  <c r="N17" i="1"/>
  <c r="N16" i="1"/>
  <c r="N15" i="1"/>
  <c r="N13" i="1"/>
  <c r="N12" i="1"/>
  <c r="N11" i="1"/>
  <c r="N10" i="1"/>
  <c r="N9" i="1"/>
  <c r="N8" i="1"/>
  <c r="N7" i="1"/>
  <c r="I73" i="2" l="1"/>
  <c r="I69" i="2"/>
  <c r="N8" i="2"/>
  <c r="O8" i="2"/>
  <c r="O9" i="2"/>
  <c r="N9" i="2"/>
  <c r="N12" i="2"/>
  <c r="O12" i="2"/>
  <c r="N16" i="2"/>
  <c r="O16" i="2"/>
  <c r="O20" i="2"/>
  <c r="N20" i="2"/>
  <c r="O22" i="2"/>
  <c r="N22" i="2"/>
  <c r="O26" i="2"/>
  <c r="N26" i="2"/>
  <c r="O29" i="2"/>
  <c r="N29" i="2"/>
  <c r="O31" i="2"/>
  <c r="N31" i="2"/>
  <c r="N34" i="2"/>
  <c r="O34" i="2"/>
  <c r="O41" i="2"/>
  <c r="N41" i="2"/>
  <c r="O45" i="2"/>
  <c r="N45" i="2"/>
  <c r="O53" i="2"/>
  <c r="N53" i="2"/>
  <c r="O58" i="2"/>
  <c r="N58" i="2"/>
  <c r="O66" i="2"/>
  <c r="N66" i="2"/>
  <c r="O68" i="2"/>
  <c r="N68" i="2"/>
  <c r="N73" i="2"/>
  <c r="O73" i="2"/>
  <c r="N10" i="2"/>
  <c r="O10" i="2"/>
  <c r="N14" i="2"/>
  <c r="O14" i="2"/>
  <c r="N18" i="2"/>
  <c r="O18" i="2"/>
  <c r="N21" i="2"/>
  <c r="O21" i="2"/>
  <c r="N25" i="2"/>
  <c r="O25" i="2"/>
  <c r="N30" i="2"/>
  <c r="O30" i="2"/>
  <c r="O35" i="2"/>
  <c r="N35" i="2"/>
  <c r="O13" i="2"/>
  <c r="N13" i="2"/>
  <c r="O17" i="2"/>
  <c r="N17" i="2"/>
  <c r="O24" i="2"/>
  <c r="N24" i="2"/>
  <c r="O33" i="2"/>
  <c r="N33" i="2"/>
  <c r="O49" i="2"/>
  <c r="N49" i="2"/>
  <c r="O62" i="2"/>
  <c r="N62" i="2"/>
  <c r="O79" i="2"/>
  <c r="N79" i="2"/>
  <c r="N38" i="2"/>
  <c r="O38" i="2"/>
  <c r="O39" i="2"/>
  <c r="N39" i="2"/>
  <c r="I41" i="2"/>
  <c r="J41" i="2"/>
  <c r="O47" i="2"/>
  <c r="N47" i="2"/>
  <c r="I56" i="2"/>
  <c r="J56" i="2"/>
  <c r="O60" i="2"/>
  <c r="N60" i="2"/>
  <c r="I64" i="2"/>
  <c r="J64" i="2"/>
  <c r="N6" i="1"/>
  <c r="J15" i="2"/>
  <c r="I15" i="2"/>
  <c r="J16" i="2"/>
  <c r="I16" i="2"/>
  <c r="O51" i="2"/>
  <c r="N51" i="2"/>
  <c r="N61" i="2"/>
  <c r="O61" i="2"/>
  <c r="O72" i="2"/>
  <c r="N72" i="2"/>
  <c r="J11" i="2"/>
  <c r="I11" i="2"/>
  <c r="J12" i="2"/>
  <c r="I12" i="2"/>
  <c r="J17" i="2"/>
  <c r="I17" i="2"/>
  <c r="N18" i="1"/>
  <c r="I22" i="2"/>
  <c r="J22" i="2"/>
  <c r="J28" i="2"/>
  <c r="I28" i="2"/>
  <c r="I29" i="2"/>
  <c r="J29" i="2"/>
  <c r="N35" i="1"/>
  <c r="I37" i="2"/>
  <c r="J37" i="2"/>
  <c r="I38" i="2"/>
  <c r="J38" i="2"/>
  <c r="I39" i="2"/>
  <c r="J39" i="2"/>
  <c r="N39" i="1"/>
  <c r="I47" i="2"/>
  <c r="J47" i="2"/>
  <c r="I49" i="2"/>
  <c r="J49" i="2"/>
  <c r="N54" i="1"/>
  <c r="N55" i="1"/>
  <c r="N56" i="1"/>
  <c r="I60" i="2"/>
  <c r="J60" i="2"/>
  <c r="N62" i="1"/>
  <c r="N63" i="1"/>
  <c r="N64" i="1"/>
  <c r="N74" i="1"/>
  <c r="N76" i="1"/>
  <c r="J9" i="2"/>
  <c r="I9" i="2"/>
  <c r="O11" i="2"/>
  <c r="N11" i="2"/>
  <c r="J14" i="2"/>
  <c r="I14" i="2"/>
  <c r="J19" i="2"/>
  <c r="I20" i="2"/>
  <c r="J20" i="2"/>
  <c r="N28" i="2"/>
  <c r="O28" i="2"/>
  <c r="I31" i="2"/>
  <c r="J31" i="2"/>
  <c r="J36" i="2"/>
  <c r="I36" i="2"/>
  <c r="O37" i="2"/>
  <c r="N37" i="2"/>
  <c r="J40" i="2"/>
  <c r="I40" i="2"/>
  <c r="N46" i="2"/>
  <c r="O46" i="2"/>
  <c r="N48" i="2"/>
  <c r="O48" i="2"/>
  <c r="N59" i="2"/>
  <c r="O59" i="2"/>
  <c r="I66" i="2"/>
  <c r="J66" i="2"/>
  <c r="N69" i="2"/>
  <c r="O69" i="2"/>
  <c r="I75" i="2"/>
  <c r="J75" i="2"/>
  <c r="I79" i="2"/>
  <c r="J79" i="2"/>
  <c r="J10" i="2"/>
  <c r="I10" i="2"/>
  <c r="N22" i="1"/>
  <c r="I26" i="2"/>
  <c r="J26" i="2"/>
  <c r="J32" i="2"/>
  <c r="I32" i="2"/>
  <c r="I33" i="2"/>
  <c r="J33" i="2"/>
  <c r="I43" i="2"/>
  <c r="J43" i="2"/>
  <c r="I45" i="2"/>
  <c r="J45" i="2"/>
  <c r="N49" i="1"/>
  <c r="N52" i="2"/>
  <c r="O52" i="2"/>
  <c r="I58" i="2"/>
  <c r="J58" i="2"/>
  <c r="I68" i="2"/>
  <c r="J68" i="2"/>
  <c r="N69" i="1"/>
  <c r="N71" i="2"/>
  <c r="O71" i="2"/>
  <c r="J7" i="2"/>
  <c r="I7" i="2"/>
  <c r="J8" i="2"/>
  <c r="I8" i="2"/>
  <c r="J13" i="2"/>
  <c r="I13" i="2"/>
  <c r="N14" i="1"/>
  <c r="J18" i="2"/>
  <c r="I18" i="2"/>
  <c r="J23" i="2"/>
  <c r="I23" i="2"/>
  <c r="I24" i="2"/>
  <c r="J24" i="2"/>
  <c r="N31" i="1"/>
  <c r="I35" i="2"/>
  <c r="J35" i="2"/>
  <c r="N42" i="2"/>
  <c r="O42" i="2"/>
  <c r="N42" i="1"/>
  <c r="N43" i="1"/>
  <c r="I51" i="2"/>
  <c r="J51" i="2"/>
  <c r="I53" i="2"/>
  <c r="J53" i="2"/>
  <c r="I62" i="2"/>
  <c r="J62" i="2"/>
  <c r="N66" i="1"/>
  <c r="I70" i="2"/>
  <c r="J70" i="2"/>
  <c r="I71" i="2"/>
  <c r="J71" i="2"/>
  <c r="I72" i="2"/>
  <c r="J72" i="2"/>
  <c r="J21" i="2"/>
  <c r="J25" i="2"/>
  <c r="J30" i="2"/>
  <c r="J34" i="2"/>
  <c r="J42" i="2"/>
  <c r="J46" i="2"/>
  <c r="J50" i="2"/>
  <c r="J55" i="2"/>
  <c r="J59" i="2"/>
  <c r="J63" i="2"/>
  <c r="J67" i="2"/>
  <c r="J77" i="2"/>
  <c r="I44" i="2"/>
  <c r="I48" i="2"/>
  <c r="I52" i="2"/>
  <c r="I57" i="2"/>
  <c r="I61" i="2"/>
  <c r="I65" i="2"/>
  <c r="N32" i="2" l="1"/>
  <c r="O32" i="2"/>
  <c r="O70" i="2"/>
  <c r="N70" i="2"/>
  <c r="O75" i="2"/>
  <c r="N75" i="2"/>
  <c r="O43" i="2"/>
  <c r="N43" i="2"/>
  <c r="O15" i="2"/>
  <c r="N15" i="2"/>
  <c r="N50" i="2"/>
  <c r="O50" i="2"/>
  <c r="N77" i="2"/>
  <c r="O77" i="2"/>
  <c r="O64" i="2"/>
  <c r="N64" i="2"/>
  <c r="N57" i="2"/>
  <c r="O57" i="2"/>
  <c r="N67" i="2"/>
  <c r="O67" i="2"/>
  <c r="O56" i="2"/>
  <c r="N56" i="2"/>
  <c r="N19" i="2"/>
  <c r="O19" i="2"/>
  <c r="N55" i="2"/>
  <c r="O55" i="2"/>
  <c r="N36" i="2"/>
  <c r="O36" i="2"/>
  <c r="N63" i="2"/>
  <c r="O63" i="2"/>
  <c r="N44" i="2"/>
  <c r="O44" i="2"/>
  <c r="N23" i="2"/>
  <c r="O23" i="2"/>
  <c r="N65" i="2"/>
  <c r="O65" i="2"/>
  <c r="N40" i="2"/>
  <c r="O40" i="2"/>
  <c r="O7" i="2"/>
  <c r="N7" i="2"/>
</calcChain>
</file>

<file path=xl/sharedStrings.xml><?xml version="1.0" encoding="utf-8"?>
<sst xmlns="http://schemas.openxmlformats.org/spreadsheetml/2006/main" count="177" uniqueCount="95">
  <si>
    <t>INFORME MENSUAL DE INGRESOS Y GASTOS DEL SECTOR</t>
  </si>
  <si>
    <t>PÚBLICO NACIONAL NO FINANCIERO</t>
  </si>
  <si>
    <t>Base caja- En millones de pesos</t>
  </si>
  <si>
    <t>TOTAL ANUAL</t>
  </si>
  <si>
    <t>SECTOR PÚB.</t>
  </si>
  <si>
    <t>NACIONAL</t>
  </si>
  <si>
    <t>INGRESOS TOTALES</t>
  </si>
  <si>
    <t>Tributarios</t>
  </si>
  <si>
    <t>IVA neto de reintegros</t>
  </si>
  <si>
    <t>Ganancias</t>
  </si>
  <si>
    <t>Aportes y contribuciones a la seguriad social</t>
  </si>
  <si>
    <t>Débitos y créditos</t>
  </si>
  <si>
    <t>Bienes personales</t>
  </si>
  <si>
    <t>Impuestos internos</t>
  </si>
  <si>
    <t>Combustibles</t>
  </si>
  <si>
    <t>Derechos de exportación</t>
  </si>
  <si>
    <t>Derechos de importación</t>
  </si>
  <si>
    <t>Resto tributarios</t>
  </si>
  <si>
    <t>FGS cobradas al sector privado y público financiero</t>
  </si>
  <si>
    <t>Resto rentas de la propiedad</t>
  </si>
  <si>
    <t>Otros ingresos corrientes</t>
  </si>
  <si>
    <t>Ingresos no tributarios</t>
  </si>
  <si>
    <t>Transferencias corrientes</t>
  </si>
  <si>
    <t>Resto ingresos corrientes</t>
  </si>
  <si>
    <t>Ingresos de capital</t>
  </si>
  <si>
    <t>GASTOS PRIMARIOS</t>
  </si>
  <si>
    <t>Gastos corrientes primarios</t>
  </si>
  <si>
    <t>Prestaciones sociales</t>
  </si>
  <si>
    <t>Jubilaciones y pensiones contributivas</t>
  </si>
  <si>
    <t>Asignación Universal para Protección Social</t>
  </si>
  <si>
    <t>Asignaciones Familiares Activos, Pasivos y otras</t>
  </si>
  <si>
    <t>Pensiones no contributivas</t>
  </si>
  <si>
    <t>Prestaciones del INSSJP</t>
  </si>
  <si>
    <r>
      <t xml:space="preserve">Otros programas (Proyectos Productivos Comunitarios,  otros) </t>
    </r>
    <r>
      <rPr>
        <b/>
        <sz val="10"/>
        <color indexed="63"/>
        <rFont val="Calibri"/>
        <family val="2"/>
      </rPr>
      <t>(3)</t>
    </r>
  </si>
  <si>
    <t>Subsidios económicos</t>
  </si>
  <si>
    <t>Energía</t>
  </si>
  <si>
    <t>Transporte</t>
  </si>
  <si>
    <t>Otras funciones</t>
  </si>
  <si>
    <t>Gastos de funcionamiento y otros</t>
  </si>
  <si>
    <t>Salarios</t>
  </si>
  <si>
    <t>Otros gastos de funcionamiento</t>
  </si>
  <si>
    <t>Transferencias corrientes a provincias</t>
  </si>
  <si>
    <t>Educación</t>
  </si>
  <si>
    <t>Seguridad Social</t>
  </si>
  <si>
    <t>Desarrollo Social</t>
  </si>
  <si>
    <t>Salud</t>
  </si>
  <si>
    <t>Otras transferencias</t>
  </si>
  <si>
    <t>Otros gastos corrientes</t>
  </si>
  <si>
    <t>Transferencias a universidades</t>
  </si>
  <si>
    <t>Resultado Operativo de Empresas Públicas</t>
  </si>
  <si>
    <r>
      <t xml:space="preserve">Resto  </t>
    </r>
    <r>
      <rPr>
        <b/>
        <sz val="10"/>
        <color theme="1" tint="0.34998626667073579"/>
        <rFont val="Calibri"/>
        <family val="2"/>
        <scheme val="minor"/>
      </rPr>
      <t xml:space="preserve"> (4)</t>
    </r>
  </si>
  <si>
    <t>Gastos de capital</t>
  </si>
  <si>
    <t>Nación</t>
  </si>
  <si>
    <t>Transferencias a provincias</t>
  </si>
  <si>
    <t>Vivienda</t>
  </si>
  <si>
    <t>Agua potable y alcantarillado</t>
  </si>
  <si>
    <t>Otros</t>
  </si>
  <si>
    <t>RESULTADO PRIMARIO</t>
  </si>
  <si>
    <t>RESULTADO FINANCIERO</t>
  </si>
  <si>
    <t>Ajustadores acuerdo FMI (1): ejecución del gasto social abarcado y del gasto de capital con fuente externa</t>
  </si>
  <si>
    <r>
      <t xml:space="preserve">Gasto social </t>
    </r>
    <r>
      <rPr>
        <b/>
        <sz val="10"/>
        <rFont val="Arial"/>
        <family val="2"/>
      </rPr>
      <t>(2)</t>
    </r>
  </si>
  <si>
    <t>Gasto de capital con financiamiento externo</t>
  </si>
  <si>
    <t>- las líneas de base para el ajustador gasto de capital con financiamiento externo ascienden, en forma acumulada, a $ 10.000 millones en marzo, $ 14.700 millones en junio, $ 21.000 millones en septiembre y $ 29.417 millones en diciembre</t>
  </si>
  <si>
    <t>INFORME MENSUAL DE INGRESOS Y GASTOS DEL SECTOR PÚBLICO NACIONAL NO FINANCIERO</t>
  </si>
  <si>
    <t>Dato mensual</t>
  </si>
  <si>
    <t>Variación anual</t>
  </si>
  <si>
    <t>Acumulado anual</t>
  </si>
  <si>
    <t>%</t>
  </si>
  <si>
    <t>$</t>
  </si>
  <si>
    <t>2019</t>
  </si>
  <si>
    <t>2018</t>
  </si>
  <si>
    <t>Rentas de la propiedad (1)</t>
  </si>
  <si>
    <r>
      <t xml:space="preserve">Nación </t>
    </r>
    <r>
      <rPr>
        <b/>
        <sz val="10"/>
        <color theme="1" tint="0.34998626667073579"/>
        <rFont val="Calibri"/>
        <family val="2"/>
        <scheme val="minor"/>
      </rPr>
      <t xml:space="preserve"> (5)</t>
    </r>
  </si>
  <si>
    <r>
      <t xml:space="preserve">Nación </t>
    </r>
    <r>
      <rPr>
        <b/>
        <sz val="10"/>
        <color theme="1" tint="0.34998626667073579"/>
        <rFont val="Calibri"/>
        <family val="2"/>
        <scheme val="minor"/>
      </rPr>
      <t xml:space="preserve"> (6)</t>
    </r>
  </si>
  <si>
    <t xml:space="preserve">Intereses (2) </t>
  </si>
  <si>
    <r>
      <rPr>
        <b/>
        <sz val="10"/>
        <rFont val="Arial"/>
        <family val="2"/>
      </rPr>
      <t xml:space="preserve">(1) </t>
    </r>
    <r>
      <rPr>
        <sz val="10"/>
        <rFont val="Arial"/>
        <family val="2"/>
      </rPr>
      <t>Excluye las siguientes rentas de la propiedad:</t>
    </r>
  </si>
  <si>
    <t>- las generadas por el BCRA por: $77.245 en ene-jul/19.</t>
  </si>
  <si>
    <t>- las generadas por activos del Sector Público no Financiero (SPNF) en posesión del FGS por: $18.354 M. en jul/19, $10.738 M. en jul/18, $87.903 M. en ene-jul/19 y $42.343 M. en ene-jul/18.</t>
  </si>
  <si>
    <t>- las generadas por activos del SPNF en posesión de organismos del SPNF excluyendo el FGS por: $193 M. en jul/19, $1.709 M. en jul/18, $12.910 M. en ene-jul/19 y $22.730 M. en ene-jul/18.</t>
  </si>
  <si>
    <r>
      <rPr>
        <b/>
        <sz val="10"/>
        <rFont val="Calibri"/>
        <family val="2"/>
      </rPr>
      <t xml:space="preserve">(2) </t>
    </r>
    <r>
      <rPr>
        <sz val="10"/>
        <rFont val="Calibri"/>
        <family val="2"/>
      </rPr>
      <t>Excluye intereses pagados Intra-Sector Público Nacional por: $18.547 M. en jul/19, $12.447 M. en jul/18, $100.813 M. en ene-jul/19 y $65.073 M. en ene-jul/18.</t>
    </r>
  </si>
  <si>
    <r>
      <rPr>
        <b/>
        <sz val="10"/>
        <rFont val="Calibri"/>
        <family val="2"/>
      </rPr>
      <t xml:space="preserve">(3) y (4) </t>
    </r>
    <r>
      <rPr>
        <sz val="10"/>
        <rFont val="Calibri"/>
        <family val="2"/>
      </rPr>
      <t xml:space="preserve"> A partir de enero de 2019 los gastos derivados de los Programas "Incluir Salud" y "Asistencia Financiera a Agentes del Seguro de Salud" </t>
    </r>
  </si>
  <si>
    <t>se incluyen en "Otros programas sociales". Estos programas alcanzaron $3.650 M en jul/19 y $2.088 en jul/18, $18.101 en ene-jul/19 y $13.703 M. en ene-jul/18.</t>
  </si>
  <si>
    <r>
      <rPr>
        <b/>
        <sz val="10"/>
        <rFont val="Calibri"/>
        <family val="2"/>
      </rPr>
      <t xml:space="preserve">(5) y (6) </t>
    </r>
    <r>
      <rPr>
        <sz val="10"/>
        <rFont val="Calibri"/>
        <family val="2"/>
      </rPr>
      <t xml:space="preserve"> A partir de abril de 2019 los gastos de capital correspondientes a los Fondos Fiduciarios "Programa Crédito Argentino del Bicentenario para la Vivienda Única Familiar - PROCREAR" y </t>
    </r>
  </si>
  <si>
    <t xml:space="preserve">"para la Vivienda Social" se incluyen en "Vivienda-Nación". </t>
  </si>
  <si>
    <t>Ajustadores acuerdo FMI (7): ejecución del gasto social abarcado y del gasto de capital con fuente externa</t>
  </si>
  <si>
    <r>
      <t xml:space="preserve">Gasto social </t>
    </r>
    <r>
      <rPr>
        <b/>
        <sz val="10"/>
        <rFont val="Arial"/>
        <family val="2"/>
      </rPr>
      <t>(8)</t>
    </r>
  </si>
  <si>
    <t>Intereses</t>
  </si>
  <si>
    <t>Rentas de la propiedad</t>
  </si>
  <si>
    <t>Otros programas (Proyectos Productivos Comunitarios,  otros)</t>
  </si>
  <si>
    <t xml:space="preserve">Resto </t>
  </si>
  <si>
    <r>
      <rPr>
        <b/>
        <sz val="10"/>
        <rFont val="Calibri  "/>
      </rPr>
      <t xml:space="preserve">(1) </t>
    </r>
    <r>
      <rPr>
        <sz val="10"/>
        <rFont val="Calibri  "/>
      </rPr>
      <t>Los ajustadores contenidos en el acuerdo con el FMI consisten en los montos en los cuales pueden reducirse las metas trimestrales del resultado primario. Dichos montos surgen de comparar la ejecución de ciertas líneas del gasto con líneas de base establecidas en el acuerdo.</t>
    </r>
  </si>
  <si>
    <r>
      <rPr>
        <b/>
        <sz val="10"/>
        <rFont val="Calibri  "/>
      </rPr>
      <t xml:space="preserve">(2) </t>
    </r>
    <r>
      <rPr>
        <sz val="10"/>
        <rFont val="Calibri  "/>
      </rPr>
      <t>El ajustador social contiene a la Asignación Universal por Hijo, Políticas Alimentarias, Emergencia Social, Cobertura Universal de Salud - Medicamentos, Prevención y Control de Enfermedades Inmunoprevenibles, Programa Hogares con Garrafas (Ley N°26.020), Formulación e implementación de políticas públicas de la mujer, Promoción y asistencia a espacios de primera infancia, Acciones para la Promoción y Protección Integral de los Derechos de Niños, Niñas y Adolescentes, Atención de la Madre y el Niño, Desarrollo de la Salud Sexual y la Procreación Responsable, Formación de Recursos Humanos, Gestión y Asignación de Becas a Estudiantes (Act. 40 - PROGRESAR), Monotributo Social y Seguro de Desempleo.</t>
    </r>
  </si>
  <si>
    <r>
      <rPr>
        <b/>
        <sz val="10"/>
        <rFont val="Calibri   "/>
      </rPr>
      <t xml:space="preserve">(7) </t>
    </r>
    <r>
      <rPr>
        <sz val="10"/>
        <rFont val="Calibri   "/>
      </rPr>
      <t>Los ajustadores contenidos en el acuerdo con el FMI consisten en los montos en los cuales pueden reducirse las metas trimestrales del resultado primario. Dichos montos surgen de comparar la ejecución de ciertas líneas del gasto con líneas de base establecidas en el acuerdo.</t>
    </r>
  </si>
  <si>
    <r>
      <rPr>
        <b/>
        <sz val="10"/>
        <rFont val="Calibri   "/>
      </rPr>
      <t xml:space="preserve">(8) </t>
    </r>
    <r>
      <rPr>
        <sz val="10"/>
        <rFont val="Calibri   "/>
      </rPr>
      <t>El ajustador social contiene a la Asignación Universal por Hijo, Políticas Alimentarias, Emergencia Social, Cobertura Universal de Salud - Medicamentos, Prevención y Control de Enfermedades Inmunoprevenibles, Programa Hogares con Garrafas (Ley N°26.020), Formulación e implementación de políticas públicas de la mujer, Promoción y asistencia a espacios de primera infancia, Acciones para la Promoción y Protección Integral de los Derechos de Niños, Niñas y Adolescentes, Atención de la Madre y el Niño, Desarrollo de la Salud Sexual y la Procreación Responsable, Formación de Recursos Humanos, Gestión y Asignación de Becas a Estudiantes (Act. 40 - PROGRESAR), Monotributo Social y Seguro de Desempleo.</t>
    </r>
  </si>
  <si>
    <t>- las líneas de base para el ajustador social ascienden, en forma acumulada, a $ 33.201 millones en marzo, $ 68.568 millones en junio, $ 133.988 millones en septiembre y $ 198.586 millones en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</si>
</sst>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__"/>
    <numFmt numFmtId="165" formatCode="0.0"/>
    <numFmt numFmtId="166" formatCode="#,##0.0____"/>
    <numFmt numFmtId="167" formatCode="0.0______"/>
    <numFmt numFmtId="168" formatCode="0.0%"/>
    <numFmt numFmtId="169" formatCode="#,##0.0__"/>
  </numFmts>
  <fonts count="75">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10"/>
      <color theme="1"/>
      <name val="Open Sans"/>
      <family val="2"/>
    </font>
    <font>
      <b/>
      <sz val="10"/>
      <color theme="1"/>
      <name val="Open Sans"/>
      <family val="2"/>
    </font>
    <font>
      <sz val="12"/>
      <color theme="1"/>
      <name val="Open Sans"/>
      <family val="2"/>
    </font>
    <font>
      <b/>
      <sz val="12"/>
      <color theme="1"/>
      <name val="Calibri"/>
      <family val="2"/>
      <scheme val="minor"/>
    </font>
    <font>
      <sz val="11"/>
      <color theme="1"/>
      <name val="Open Sans"/>
      <family val="2"/>
    </font>
    <font>
      <sz val="9"/>
      <color theme="1"/>
      <name val="Open Sans"/>
      <family val="2"/>
    </font>
    <font>
      <b/>
      <sz val="12"/>
      <color theme="1"/>
      <name val="Open Sans"/>
      <family val="2"/>
    </font>
    <font>
      <b/>
      <sz val="9"/>
      <color theme="1"/>
      <name val="Open Sans"/>
      <family val="2"/>
    </font>
    <font>
      <b/>
      <sz val="11"/>
      <color theme="1"/>
      <name val="Open Sans"/>
      <family val="2"/>
    </font>
    <font>
      <sz val="12"/>
      <color theme="1" tint="0.34998626667073579"/>
      <name val="Open Sans"/>
      <family val="2"/>
    </font>
    <font>
      <sz val="10"/>
      <color theme="1" tint="0.34998626667073579"/>
      <name val="Calibri"/>
      <family val="2"/>
      <scheme val="minor"/>
    </font>
    <font>
      <sz val="9"/>
      <color theme="1" tint="0.34998626667073579"/>
      <name val="Open Sans"/>
      <family val="2"/>
    </font>
    <font>
      <sz val="10"/>
      <color theme="1" tint="0.34998626667073579"/>
      <name val="Open Sans"/>
      <family val="2"/>
    </font>
    <font>
      <sz val="12"/>
      <color theme="1" tint="0.499984740745262"/>
      <name val="Open Sans"/>
      <family val="2"/>
    </font>
    <font>
      <sz val="9"/>
      <color theme="1" tint="0.499984740745262"/>
      <name val="Open Sans"/>
      <family val="2"/>
    </font>
    <font>
      <sz val="10"/>
      <color theme="1" tint="0.499984740745262"/>
      <name val="Open Sans"/>
      <family val="2"/>
    </font>
    <font>
      <sz val="11"/>
      <color theme="1" tint="0.499984740745262"/>
      <name val="Open Sans"/>
      <family val="2"/>
    </font>
    <font>
      <sz val="12"/>
      <name val="Calibri"/>
      <family val="2"/>
      <scheme val="minor"/>
    </font>
    <font>
      <sz val="11"/>
      <name val="Calibri"/>
      <family val="2"/>
      <scheme val="minor"/>
    </font>
    <font>
      <b/>
      <sz val="10"/>
      <color indexed="63"/>
      <name val="Calibri"/>
      <family val="2"/>
    </font>
    <font>
      <sz val="11"/>
      <color theme="1" tint="0.34998626667073579"/>
      <name val="Open Sans"/>
      <family val="2"/>
    </font>
    <font>
      <sz val="10"/>
      <color rgb="FFFF0000"/>
      <name val="Calibri"/>
      <family val="2"/>
      <scheme val="minor"/>
    </font>
    <font>
      <sz val="9"/>
      <color rgb="FFFF0000"/>
      <name val="Open Sans"/>
      <family val="2"/>
    </font>
    <font>
      <u/>
      <sz val="10"/>
      <color theme="1" tint="0.34998626667073579"/>
      <name val="Open Sans"/>
      <family val="2"/>
    </font>
    <font>
      <b/>
      <sz val="10"/>
      <color theme="1" tint="0.34998626667073579"/>
      <name val="Calibri"/>
      <family val="2"/>
      <scheme val="minor"/>
    </font>
    <font>
      <b/>
      <sz val="12"/>
      <color rgb="FFFF0000"/>
      <name val="Calibri"/>
      <family val="2"/>
      <scheme val="minor"/>
    </font>
    <font>
      <b/>
      <sz val="10"/>
      <name val="Arial"/>
      <family val="2"/>
    </font>
    <font>
      <sz val="10"/>
      <name val="Arial"/>
      <family val="2"/>
    </font>
    <font>
      <sz val="10"/>
      <name val="Calibri"/>
      <family val="2"/>
      <scheme val="minor"/>
    </font>
    <font>
      <sz val="12"/>
      <color theme="1"/>
      <name val="Calibri"/>
      <family val="2"/>
      <scheme val="minor"/>
    </font>
    <font>
      <sz val="12"/>
      <color rgb="FFFF0000"/>
      <name val="Calibri"/>
      <family val="2"/>
      <scheme val="minor"/>
    </font>
    <font>
      <sz val="9"/>
      <color theme="1"/>
      <name val="Calibri"/>
      <family val="2"/>
      <scheme val="minor"/>
    </font>
    <font>
      <sz val="10"/>
      <color theme="1"/>
      <name val="Calibri"/>
      <family val="2"/>
      <scheme val="minor"/>
    </font>
    <font>
      <b/>
      <sz val="12"/>
      <name val="Calibri"/>
      <family val="2"/>
      <scheme val="minor"/>
    </font>
    <font>
      <b/>
      <sz val="9"/>
      <color theme="1"/>
      <name val="Calibri"/>
      <family val="2"/>
      <scheme val="minor"/>
    </font>
    <font>
      <sz val="9"/>
      <name val="Calibri"/>
      <family val="2"/>
      <scheme val="minor"/>
    </font>
    <font>
      <sz val="12"/>
      <color theme="1" tint="0.34998626667073579"/>
      <name val="Calibri"/>
      <family val="2"/>
      <scheme val="minor"/>
    </font>
    <font>
      <b/>
      <sz val="11"/>
      <color theme="1" tint="0.34998626667073579"/>
      <name val="Calibri"/>
      <family val="2"/>
      <scheme val="minor"/>
    </font>
    <font>
      <sz val="11"/>
      <color theme="1" tint="0.34998626667073579"/>
      <name val="Calibri"/>
      <family val="2"/>
      <scheme val="minor"/>
    </font>
    <font>
      <sz val="9"/>
      <color theme="1" tint="0.34998626667073579"/>
      <name val="Calibri"/>
      <family val="2"/>
      <scheme val="minor"/>
    </font>
    <font>
      <sz val="12"/>
      <name val="Open Sans"/>
      <family val="2"/>
    </font>
    <font>
      <b/>
      <sz val="10"/>
      <color theme="1"/>
      <name val="Calibri"/>
      <family val="2"/>
      <scheme val="minor"/>
    </font>
    <font>
      <b/>
      <sz val="10"/>
      <name val="Calibri"/>
      <family val="2"/>
      <scheme val="minor"/>
    </font>
    <font>
      <b/>
      <sz val="10"/>
      <color rgb="FFFF0000"/>
      <name val="Calibri"/>
      <family val="2"/>
      <scheme val="minor"/>
    </font>
    <font>
      <sz val="9"/>
      <color rgb="FFFF0000"/>
      <name val="Calibri"/>
      <family val="2"/>
      <scheme val="minor"/>
    </font>
    <font>
      <sz val="10"/>
      <name val="Calibri"/>
      <family val="2"/>
    </font>
    <font>
      <b/>
      <sz val="10"/>
      <name val="Calibri"/>
      <family val="2"/>
    </font>
    <font>
      <sz val="10"/>
      <color rgb="FFFF0000"/>
      <name val="Arial"/>
      <family val="2"/>
    </font>
    <font>
      <b/>
      <sz val="12"/>
      <name val="Open Sans"/>
      <family val="2"/>
    </font>
    <font>
      <b/>
      <sz val="11"/>
      <name val="Open Sans"/>
      <family val="2"/>
    </font>
    <font>
      <b/>
      <sz val="9"/>
      <name val="Open Sans"/>
      <family val="2"/>
    </font>
    <font>
      <b/>
      <sz val="10"/>
      <name val="Open Sans"/>
      <family val="2"/>
    </font>
    <font>
      <sz val="11"/>
      <name val="Open Sans"/>
      <family val="2"/>
    </font>
    <font>
      <sz val="9"/>
      <name val="Open Sans"/>
      <family val="2"/>
    </font>
    <font>
      <sz val="10"/>
      <name val="Open Sans"/>
      <family val="2"/>
    </font>
    <font>
      <sz val="12"/>
      <color rgb="FFFF0000"/>
      <name val="Open Sans"/>
      <family val="2"/>
    </font>
    <font>
      <sz val="11"/>
      <color rgb="FFFF0000"/>
      <name val="Open Sans"/>
      <family val="2"/>
    </font>
    <font>
      <sz val="10"/>
      <color rgb="FFFF0000"/>
      <name val="Open Sans"/>
      <family val="2"/>
    </font>
    <font>
      <sz val="11"/>
      <color theme="1"/>
      <name val="Segoe UI"/>
      <family val="2"/>
    </font>
    <font>
      <sz val="11"/>
      <name val="Segoe UI"/>
      <family val="2"/>
    </font>
    <font>
      <sz val="10"/>
      <name val="Calibri  "/>
    </font>
    <font>
      <b/>
      <sz val="10"/>
      <name val="Calibri  "/>
    </font>
    <font>
      <sz val="12"/>
      <color theme="1"/>
      <name val="Calibri  "/>
    </font>
    <font>
      <sz val="11"/>
      <color theme="1"/>
      <name val="Calibri  "/>
    </font>
    <font>
      <sz val="9"/>
      <color theme="1"/>
      <name val="Calibri  "/>
    </font>
    <font>
      <sz val="10"/>
      <color theme="1"/>
      <name val="Calibri  "/>
    </font>
    <font>
      <b/>
      <sz val="10"/>
      <color theme="1"/>
      <name val="Calibri  "/>
    </font>
    <font>
      <sz val="10"/>
      <name val="Calibri   "/>
    </font>
    <font>
      <b/>
      <sz val="10"/>
      <name val="Calibri   "/>
    </font>
    <font>
      <sz val="12"/>
      <name val="Calibri   "/>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indexed="9"/>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172">
    <xf numFmtId="0" fontId="0" fillId="0" borderId="0" xfId="0"/>
    <xf numFmtId="0" fontId="5" fillId="2" borderId="0" xfId="0" applyFont="1" applyFill="1" applyAlignment="1">
      <alignment vertical="center"/>
    </xf>
    <xf numFmtId="0" fontId="6" fillId="2" borderId="0" xfId="0" applyFont="1" applyFill="1" applyAlignment="1">
      <alignment horizontal="center" vertical="center"/>
    </xf>
    <xf numFmtId="0" fontId="7" fillId="0" borderId="0" xfId="0" applyFont="1" applyFill="1" applyAlignment="1">
      <alignment vertical="center"/>
    </xf>
    <xf numFmtId="0" fontId="7" fillId="2" borderId="0" xfId="0" applyFont="1" applyFill="1" applyAlignment="1">
      <alignment vertical="center"/>
    </xf>
    <xf numFmtId="17" fontId="8" fillId="2" borderId="0" xfId="0" applyNumberFormat="1" applyFon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vertical="center"/>
    </xf>
    <xf numFmtId="0" fontId="5" fillId="0" borderId="0" xfId="0" applyFont="1" applyFill="1" applyAlignment="1">
      <alignment horizontal="center" vertical="center"/>
    </xf>
    <xf numFmtId="0" fontId="11" fillId="2" borderId="0" xfId="0" applyFont="1" applyFill="1" applyAlignment="1">
      <alignment vertical="center"/>
    </xf>
    <xf numFmtId="0" fontId="12" fillId="2" borderId="0" xfId="0" applyFont="1" applyFill="1" applyAlignment="1">
      <alignment vertical="center"/>
    </xf>
    <xf numFmtId="0" fontId="8" fillId="3" borderId="0" xfId="0" applyFont="1" applyFill="1" applyAlignment="1">
      <alignment vertical="center"/>
    </xf>
    <xf numFmtId="0" fontId="11" fillId="3" borderId="0" xfId="0" applyFont="1" applyFill="1" applyAlignment="1">
      <alignment vertical="center"/>
    </xf>
    <xf numFmtId="0" fontId="13" fillId="3" borderId="0" xfId="0" applyFont="1" applyFill="1" applyAlignment="1">
      <alignment vertical="center"/>
    </xf>
    <xf numFmtId="0" fontId="12" fillId="3" borderId="0" xfId="0" applyFont="1" applyFill="1" applyAlignment="1">
      <alignment vertical="center"/>
    </xf>
    <xf numFmtId="0" fontId="6" fillId="3" borderId="0" xfId="0" applyFont="1" applyFill="1" applyAlignment="1">
      <alignment vertical="center"/>
    </xf>
    <xf numFmtId="164" fontId="8" fillId="3" borderId="0" xfId="0" applyNumberFormat="1" applyFont="1" applyFill="1" applyAlignment="1">
      <alignment horizontal="center" vertical="center"/>
    </xf>
    <xf numFmtId="0" fontId="11" fillId="0" borderId="0" xfId="0" applyFont="1" applyFill="1" applyAlignment="1">
      <alignment vertical="center"/>
    </xf>
    <xf numFmtId="165" fontId="11" fillId="0" borderId="0" xfId="0" applyNumberFormat="1" applyFont="1" applyFill="1" applyAlignment="1">
      <alignment vertical="center"/>
    </xf>
    <xf numFmtId="0" fontId="3" fillId="4" borderId="0" xfId="0" applyFont="1" applyFill="1" applyAlignment="1">
      <alignment vertical="center"/>
    </xf>
    <xf numFmtId="0" fontId="9" fillId="4" borderId="0" xfId="0" applyFont="1" applyFill="1" applyAlignment="1">
      <alignment vertical="center"/>
    </xf>
    <xf numFmtId="0" fontId="10" fillId="4" borderId="0" xfId="0" applyFont="1" applyFill="1" applyAlignment="1">
      <alignment vertical="center"/>
    </xf>
    <xf numFmtId="0" fontId="5" fillId="4" borderId="0" xfId="0" applyFont="1" applyFill="1" applyAlignment="1">
      <alignment vertical="center"/>
    </xf>
    <xf numFmtId="164" fontId="3" fillId="4" borderId="0" xfId="0" applyNumberFormat="1" applyFont="1" applyFill="1" applyAlignment="1">
      <alignment horizontal="center" vertical="center"/>
    </xf>
    <xf numFmtId="0" fontId="14" fillId="2" borderId="0" xfId="0" applyFont="1" applyFill="1" applyAlignment="1">
      <alignment vertical="center"/>
    </xf>
    <xf numFmtId="0" fontId="15" fillId="2" borderId="0" xfId="0" applyFont="1" applyFill="1" applyAlignment="1">
      <alignment vertical="center"/>
    </xf>
    <xf numFmtId="0" fontId="16" fillId="2" borderId="0" xfId="0" applyFont="1" applyFill="1" applyAlignment="1">
      <alignment vertical="center"/>
    </xf>
    <xf numFmtId="0" fontId="17" fillId="2" borderId="0" xfId="0" applyFont="1" applyFill="1" applyAlignment="1">
      <alignment vertical="center"/>
    </xf>
    <xf numFmtId="164" fontId="15" fillId="2" borderId="0" xfId="0" applyNumberFormat="1" applyFont="1" applyFill="1" applyAlignment="1">
      <alignment horizontal="center" vertical="center"/>
    </xf>
    <xf numFmtId="0" fontId="14" fillId="0" borderId="0" xfId="0" applyFont="1" applyFill="1" applyAlignment="1">
      <alignment vertical="center"/>
    </xf>
    <xf numFmtId="0" fontId="7" fillId="4" borderId="0" xfId="0" applyFont="1" applyFill="1" applyAlignment="1">
      <alignment vertical="center"/>
    </xf>
    <xf numFmtId="0" fontId="18" fillId="2" borderId="0" xfId="0" applyFont="1" applyFill="1" applyAlignment="1">
      <alignment vertical="center"/>
    </xf>
    <xf numFmtId="0" fontId="19" fillId="2" borderId="0" xfId="0" applyFont="1" applyFill="1" applyAlignment="1">
      <alignment vertical="center"/>
    </xf>
    <xf numFmtId="0" fontId="20" fillId="2" borderId="0" xfId="0" applyFont="1" applyFill="1" applyAlignment="1">
      <alignment vertical="center"/>
    </xf>
    <xf numFmtId="0" fontId="18" fillId="0" borderId="0" xfId="0" applyFont="1" applyFill="1" applyAlignment="1">
      <alignment vertical="center"/>
    </xf>
    <xf numFmtId="0" fontId="21" fillId="2" borderId="0" xfId="0" applyFont="1" applyFill="1" applyAlignment="1">
      <alignment vertical="center"/>
    </xf>
    <xf numFmtId="166" fontId="5" fillId="2" borderId="0" xfId="0" applyNumberFormat="1" applyFont="1" applyFill="1" applyAlignment="1">
      <alignment vertical="center"/>
    </xf>
    <xf numFmtId="167" fontId="11" fillId="0" borderId="0" xfId="0" applyNumberFormat="1" applyFont="1" applyFill="1" applyAlignment="1">
      <alignment vertical="center"/>
    </xf>
    <xf numFmtId="0" fontId="11" fillId="4" borderId="0" xfId="0" applyFont="1" applyFill="1" applyAlignment="1">
      <alignment vertical="center"/>
    </xf>
    <xf numFmtId="0" fontId="13" fillId="4" borderId="0" xfId="0" applyFont="1" applyFill="1" applyAlignment="1">
      <alignment vertical="center"/>
    </xf>
    <xf numFmtId="0" fontId="12" fillId="4" borderId="0" xfId="0" applyFont="1" applyFill="1" applyAlignment="1">
      <alignment vertical="center"/>
    </xf>
    <xf numFmtId="0" fontId="6" fillId="4" borderId="0" xfId="0" applyFont="1" applyFill="1" applyAlignment="1">
      <alignment vertical="center"/>
    </xf>
    <xf numFmtId="0" fontId="22" fillId="2" borderId="0" xfId="0" applyFont="1" applyFill="1" applyAlignment="1">
      <alignment vertical="center"/>
    </xf>
    <xf numFmtId="164" fontId="23" fillId="2" borderId="0" xfId="0" applyNumberFormat="1" applyFont="1" applyFill="1" applyAlignment="1">
      <alignment horizontal="center" vertical="center"/>
    </xf>
    <xf numFmtId="0" fontId="17" fillId="0" borderId="0" xfId="0" applyFont="1" applyFill="1" applyAlignment="1">
      <alignment vertical="center"/>
    </xf>
    <xf numFmtId="0" fontId="25" fillId="2" borderId="0" xfId="0" applyFont="1" applyFill="1" applyAlignment="1">
      <alignment vertical="center"/>
    </xf>
    <xf numFmtId="0" fontId="26" fillId="2" borderId="0" xfId="0" applyFont="1" applyFill="1" applyAlignment="1">
      <alignment vertical="center"/>
    </xf>
    <xf numFmtId="0" fontId="27" fillId="2" borderId="0" xfId="0" applyFont="1" applyFill="1" applyAlignment="1">
      <alignment vertical="center"/>
    </xf>
    <xf numFmtId="0" fontId="28" fillId="2" borderId="0" xfId="0" applyFont="1" applyFill="1" applyAlignment="1">
      <alignment vertical="center"/>
    </xf>
    <xf numFmtId="0" fontId="28" fillId="0" borderId="0" xfId="0" applyFont="1" applyFill="1" applyAlignment="1">
      <alignment vertical="center"/>
    </xf>
    <xf numFmtId="0" fontId="10" fillId="0" borderId="0" xfId="0" applyFont="1" applyFill="1" applyAlignment="1">
      <alignment vertical="center"/>
    </xf>
    <xf numFmtId="0" fontId="5" fillId="0" borderId="0" xfId="0" applyFont="1" applyFill="1" applyAlignment="1">
      <alignment vertical="center"/>
    </xf>
    <xf numFmtId="166" fontId="17" fillId="2" borderId="0" xfId="0" applyNumberFormat="1" applyFont="1" applyFill="1" applyAlignment="1">
      <alignment vertical="center"/>
    </xf>
    <xf numFmtId="0" fontId="8" fillId="5" borderId="0" xfId="0" applyFont="1" applyFill="1" applyAlignment="1">
      <alignment vertical="center"/>
    </xf>
    <xf numFmtId="0" fontId="11" fillId="5" borderId="0" xfId="0" applyFont="1" applyFill="1" applyAlignment="1">
      <alignment vertical="center"/>
    </xf>
    <xf numFmtId="0" fontId="13" fillId="5" borderId="0" xfId="0" applyFont="1" applyFill="1" applyAlignment="1">
      <alignment vertical="center"/>
    </xf>
    <xf numFmtId="0" fontId="12" fillId="5" borderId="0" xfId="0" applyFont="1" applyFill="1" applyAlignment="1">
      <alignment vertical="center"/>
    </xf>
    <xf numFmtId="0" fontId="6" fillId="5" borderId="0" xfId="0" applyFont="1" applyFill="1" applyAlignment="1">
      <alignment vertical="center"/>
    </xf>
    <xf numFmtId="164" fontId="8" fillId="5" borderId="0" xfId="0" applyNumberFormat="1" applyFont="1" applyFill="1" applyAlignment="1">
      <alignment horizontal="center" vertical="center"/>
    </xf>
    <xf numFmtId="164" fontId="7" fillId="0" borderId="0" xfId="0" applyNumberFormat="1" applyFont="1" applyFill="1" applyAlignment="1">
      <alignment vertical="center"/>
    </xf>
    <xf numFmtId="165" fontId="33" fillId="6" borderId="0" xfId="0" applyNumberFormat="1" applyFont="1" applyFill="1" applyBorder="1" applyAlignment="1">
      <alignment horizontal="left" vertical="center"/>
    </xf>
    <xf numFmtId="0" fontId="34" fillId="2" borderId="0" xfId="0" applyFont="1" applyFill="1" applyAlignment="1">
      <alignment vertical="center"/>
    </xf>
    <xf numFmtId="0" fontId="34" fillId="2" borderId="0" xfId="0" applyFont="1" applyFill="1" applyAlignment="1">
      <alignment horizontal="center" vertical="center"/>
    </xf>
    <xf numFmtId="0" fontId="22" fillId="0" borderId="0" xfId="0" applyFont="1" applyFill="1" applyAlignment="1">
      <alignment horizontal="center" vertical="center"/>
    </xf>
    <xf numFmtId="0" fontId="35" fillId="2" borderId="0" xfId="0" applyFont="1" applyFill="1" applyAlignment="1">
      <alignment horizontal="center" vertical="center"/>
    </xf>
    <xf numFmtId="0" fontId="0" fillId="2" borderId="0" xfId="0" applyFont="1" applyFill="1" applyAlignment="1">
      <alignment vertical="center"/>
    </xf>
    <xf numFmtId="0" fontId="36" fillId="2" borderId="0" xfId="0" applyFont="1" applyFill="1" applyAlignment="1">
      <alignment vertical="center"/>
    </xf>
    <xf numFmtId="0" fontId="37" fillId="2" borderId="0" xfId="0" applyFont="1" applyFill="1" applyAlignment="1">
      <alignment vertical="center"/>
    </xf>
    <xf numFmtId="17" fontId="8" fillId="2" borderId="0" xfId="0" quotePrefix="1" applyNumberFormat="1" applyFont="1" applyFill="1" applyAlignment="1">
      <alignment horizontal="center" vertical="center"/>
    </xf>
    <xf numFmtId="17" fontId="38" fillId="2" borderId="0" xfId="0" quotePrefix="1" applyNumberFormat="1" applyFont="1" applyFill="1" applyAlignment="1">
      <alignment horizontal="center" vertical="center"/>
    </xf>
    <xf numFmtId="0" fontId="8" fillId="2" borderId="0" xfId="0" applyFont="1" applyFill="1" applyAlignment="1">
      <alignment vertical="center"/>
    </xf>
    <xf numFmtId="0" fontId="39" fillId="2" borderId="0" xfId="0" applyFont="1" applyFill="1" applyAlignment="1">
      <alignment vertical="center"/>
    </xf>
    <xf numFmtId="17" fontId="38" fillId="2" borderId="0" xfId="0" applyNumberFormat="1" applyFont="1" applyFill="1" applyAlignment="1">
      <alignment horizontal="center" vertical="center"/>
    </xf>
    <xf numFmtId="17" fontId="8" fillId="0" borderId="0" xfId="0" applyNumberFormat="1" applyFont="1" applyFill="1" applyAlignment="1">
      <alignment horizontal="center" vertical="center"/>
    </xf>
    <xf numFmtId="168" fontId="8" fillId="3" borderId="0" xfId="1" applyNumberFormat="1" applyFont="1" applyFill="1" applyAlignment="1">
      <alignment horizontal="center" vertical="center"/>
    </xf>
    <xf numFmtId="167" fontId="8" fillId="2" borderId="0" xfId="0" applyNumberFormat="1" applyFont="1" applyFill="1" applyAlignment="1">
      <alignment horizontal="center" vertical="center"/>
    </xf>
    <xf numFmtId="164" fontId="8" fillId="2" borderId="0" xfId="0" applyNumberFormat="1" applyFont="1" applyFill="1" applyAlignment="1">
      <alignment vertical="center"/>
    </xf>
    <xf numFmtId="168" fontId="3" fillId="4" borderId="0" xfId="1" applyNumberFormat="1" applyFont="1" applyFill="1" applyAlignment="1">
      <alignment horizontal="center" vertical="center"/>
    </xf>
    <xf numFmtId="167" fontId="3" fillId="2" borderId="0" xfId="0" applyNumberFormat="1" applyFont="1" applyFill="1" applyAlignment="1">
      <alignment horizontal="center" vertical="center"/>
    </xf>
    <xf numFmtId="164" fontId="3" fillId="2" borderId="0" xfId="0" applyNumberFormat="1" applyFont="1" applyFill="1" applyAlignment="1">
      <alignment vertical="center"/>
    </xf>
    <xf numFmtId="0" fontId="3" fillId="2" borderId="0" xfId="0" applyFont="1" applyFill="1" applyAlignment="1">
      <alignment vertical="center"/>
    </xf>
    <xf numFmtId="168" fontId="15" fillId="2" borderId="0" xfId="1" applyNumberFormat="1" applyFont="1" applyFill="1" applyAlignment="1">
      <alignment horizontal="center" vertical="center"/>
    </xf>
    <xf numFmtId="167" fontId="15" fillId="2" borderId="0" xfId="0" applyNumberFormat="1" applyFont="1" applyFill="1" applyAlignment="1">
      <alignment horizontal="center" vertical="center"/>
    </xf>
    <xf numFmtId="164" fontId="37" fillId="2" borderId="0" xfId="0" applyNumberFormat="1" applyFont="1" applyFill="1" applyAlignment="1">
      <alignment horizontal="center" vertical="center"/>
    </xf>
    <xf numFmtId="167" fontId="37" fillId="2" borderId="0" xfId="0" applyNumberFormat="1" applyFont="1" applyFill="1" applyAlignment="1">
      <alignment horizontal="center" vertical="center"/>
    </xf>
    <xf numFmtId="0" fontId="23" fillId="2" borderId="0" xfId="0" applyFont="1" applyFill="1" applyAlignment="1">
      <alignment vertical="center"/>
    </xf>
    <xf numFmtId="0" fontId="40" fillId="2" borderId="0" xfId="0" applyFont="1" applyFill="1" applyAlignment="1">
      <alignment vertical="center"/>
    </xf>
    <xf numFmtId="0" fontId="33" fillId="2" borderId="0" xfId="0" applyFont="1" applyFill="1" applyAlignment="1">
      <alignment vertical="center"/>
    </xf>
    <xf numFmtId="168" fontId="23" fillId="2" borderId="0" xfId="1" applyNumberFormat="1" applyFont="1" applyFill="1" applyAlignment="1">
      <alignment horizontal="center" vertical="center"/>
    </xf>
    <xf numFmtId="167" fontId="23" fillId="2" borderId="0" xfId="0" applyNumberFormat="1" applyFont="1" applyFill="1" applyAlignment="1">
      <alignment horizontal="center" vertical="center"/>
    </xf>
    <xf numFmtId="0" fontId="41" fillId="2" borderId="0" xfId="0" applyFont="1" applyFill="1" applyAlignment="1">
      <alignment vertical="center"/>
    </xf>
    <xf numFmtId="0" fontId="42" fillId="2" borderId="0" xfId="0" applyFont="1" applyFill="1" applyAlignment="1">
      <alignment vertical="center"/>
    </xf>
    <xf numFmtId="164" fontId="15" fillId="2" borderId="0" xfId="0" applyNumberFormat="1" applyFont="1" applyFill="1" applyAlignment="1">
      <alignment vertical="center"/>
    </xf>
    <xf numFmtId="169" fontId="15" fillId="2" borderId="0" xfId="0" applyNumberFormat="1" applyFont="1" applyFill="1" applyAlignment="1">
      <alignment vertical="center"/>
    </xf>
    <xf numFmtId="164" fontId="22" fillId="2" borderId="0" xfId="0" applyNumberFormat="1" applyFont="1" applyFill="1" applyAlignment="1">
      <alignment vertical="center"/>
    </xf>
    <xf numFmtId="0" fontId="43" fillId="2" borderId="0" xfId="0" applyFont="1" applyFill="1" applyAlignment="1">
      <alignment vertical="center"/>
    </xf>
    <xf numFmtId="0" fontId="44" fillId="2" borderId="0" xfId="0" applyFont="1" applyFill="1" applyAlignment="1">
      <alignment vertical="center"/>
    </xf>
    <xf numFmtId="169" fontId="34" fillId="2" borderId="0" xfId="0" applyNumberFormat="1" applyFont="1" applyFill="1" applyAlignment="1">
      <alignment vertical="center"/>
    </xf>
    <xf numFmtId="0" fontId="45" fillId="2" borderId="0" xfId="0" applyFont="1" applyFill="1" applyAlignment="1">
      <alignment vertical="center"/>
    </xf>
    <xf numFmtId="164" fontId="34" fillId="2" borderId="0" xfId="0" applyNumberFormat="1" applyFont="1" applyFill="1" applyAlignment="1">
      <alignment vertical="center"/>
    </xf>
    <xf numFmtId="164" fontId="46" fillId="2" borderId="0" xfId="0" applyNumberFormat="1" applyFont="1" applyFill="1" applyAlignment="1">
      <alignment horizontal="center" vertical="center"/>
    </xf>
    <xf numFmtId="164" fontId="47" fillId="2" borderId="0" xfId="0" applyNumberFormat="1" applyFont="1" applyFill="1" applyAlignment="1">
      <alignment horizontal="center" vertical="center"/>
    </xf>
    <xf numFmtId="0" fontId="46" fillId="2" borderId="0" xfId="0" applyFont="1" applyFill="1" applyAlignment="1">
      <alignment horizontal="center" vertical="center"/>
    </xf>
    <xf numFmtId="164" fontId="48" fillId="2" borderId="0" xfId="0" applyNumberFormat="1" applyFont="1" applyFill="1" applyAlignment="1">
      <alignment horizontal="center" vertical="center"/>
    </xf>
    <xf numFmtId="49" fontId="33" fillId="6" borderId="0" xfId="0" applyNumberFormat="1" applyFont="1" applyFill="1" applyBorder="1" applyAlignment="1">
      <alignment vertical="center"/>
    </xf>
    <xf numFmtId="164" fontId="33" fillId="2" borderId="0" xfId="0" applyNumberFormat="1" applyFont="1" applyFill="1" applyAlignment="1">
      <alignment vertical="center"/>
    </xf>
    <xf numFmtId="0" fontId="35" fillId="2" borderId="0" xfId="0" applyFont="1" applyFill="1" applyAlignment="1">
      <alignment vertical="center"/>
    </xf>
    <xf numFmtId="49" fontId="33" fillId="6" borderId="0" xfId="0" quotePrefix="1" applyNumberFormat="1" applyFont="1" applyFill="1" applyBorder="1" applyAlignment="1">
      <alignment vertical="center"/>
    </xf>
    <xf numFmtId="165" fontId="33" fillId="0" borderId="0" xfId="0" quotePrefix="1" applyNumberFormat="1" applyFont="1" applyFill="1" applyBorder="1" applyAlignment="1">
      <alignment horizontal="left" vertical="center"/>
    </xf>
    <xf numFmtId="49" fontId="33" fillId="0" borderId="0" xfId="0" quotePrefix="1" applyNumberFormat="1" applyFont="1" applyFill="1" applyBorder="1" applyAlignment="1">
      <alignment horizontal="left" vertical="center"/>
    </xf>
    <xf numFmtId="165" fontId="26" fillId="6" borderId="0" xfId="0" applyNumberFormat="1" applyFont="1" applyFill="1" applyBorder="1" applyAlignment="1">
      <alignment horizontal="left" vertical="center"/>
    </xf>
    <xf numFmtId="49" fontId="26" fillId="6" borderId="0" xfId="0" applyNumberFormat="1" applyFont="1" applyFill="1" applyBorder="1" applyAlignment="1">
      <alignment vertical="center"/>
    </xf>
    <xf numFmtId="0" fontId="2" fillId="2" borderId="0" xfId="0" applyFont="1" applyFill="1" applyAlignment="1">
      <alignment vertical="center"/>
    </xf>
    <xf numFmtId="0" fontId="49" fillId="2" borderId="0" xfId="0" applyFont="1" applyFill="1" applyAlignment="1">
      <alignment vertical="center"/>
    </xf>
    <xf numFmtId="165" fontId="50" fillId="0" borderId="0" xfId="0" applyNumberFormat="1" applyFont="1" applyFill="1" applyBorder="1" applyAlignment="1">
      <alignment horizontal="left" vertical="center"/>
    </xf>
    <xf numFmtId="165" fontId="52" fillId="2" borderId="0" xfId="0" applyNumberFormat="1" applyFont="1" applyFill="1" applyBorder="1" applyAlignment="1">
      <alignment horizontal="left" vertical="center"/>
    </xf>
    <xf numFmtId="165" fontId="33" fillId="2" borderId="0" xfId="0" applyNumberFormat="1" applyFont="1" applyFill="1" applyBorder="1" applyAlignment="1">
      <alignment horizontal="left" vertical="center"/>
    </xf>
    <xf numFmtId="9" fontId="33" fillId="2" borderId="0" xfId="1" applyFont="1" applyFill="1" applyAlignment="1">
      <alignment vertical="center"/>
    </xf>
    <xf numFmtId="165" fontId="33" fillId="0" borderId="0" xfId="0" applyNumberFormat="1" applyFont="1" applyFill="1" applyBorder="1" applyAlignment="1">
      <alignment horizontal="left" vertical="center"/>
    </xf>
    <xf numFmtId="165" fontId="50" fillId="2" borderId="0" xfId="0" applyNumberFormat="1" applyFont="1" applyFill="1" applyBorder="1" applyAlignment="1">
      <alignment horizontal="left" vertical="center"/>
    </xf>
    <xf numFmtId="164" fontId="26" fillId="2" borderId="0" xfId="0" applyNumberFormat="1" applyFont="1" applyFill="1" applyAlignment="1">
      <alignment vertical="center"/>
    </xf>
    <xf numFmtId="9" fontId="26" fillId="2" borderId="0" xfId="1" applyFont="1" applyFill="1" applyAlignment="1">
      <alignment vertical="center"/>
    </xf>
    <xf numFmtId="164" fontId="2" fillId="2" borderId="0" xfId="0" applyNumberFormat="1" applyFont="1" applyFill="1" applyAlignment="1">
      <alignment horizontal="center" vertical="center"/>
    </xf>
    <xf numFmtId="2" fontId="35" fillId="2" borderId="0" xfId="0" applyNumberFormat="1" applyFont="1" applyFill="1" applyAlignment="1">
      <alignment vertical="center"/>
    </xf>
    <xf numFmtId="49" fontId="52" fillId="2" borderId="0" xfId="0" applyNumberFormat="1" applyFont="1" applyFill="1" applyBorder="1" applyAlignment="1">
      <alignment vertical="center"/>
    </xf>
    <xf numFmtId="0" fontId="38" fillId="5" borderId="0" xfId="0" applyFont="1" applyFill="1" applyAlignment="1">
      <alignment vertical="center"/>
    </xf>
    <xf numFmtId="0" fontId="53" fillId="5" borderId="0" xfId="0" applyFont="1" applyFill="1" applyAlignment="1">
      <alignment vertical="center"/>
    </xf>
    <xf numFmtId="0" fontId="54" fillId="5" borderId="0" xfId="0" applyFont="1" applyFill="1" applyAlignment="1">
      <alignment vertical="center"/>
    </xf>
    <xf numFmtId="0" fontId="55" fillId="5" borderId="0" xfId="0" applyFont="1" applyFill="1" applyAlignment="1">
      <alignment vertical="center"/>
    </xf>
    <xf numFmtId="0" fontId="56" fillId="5" borderId="0" xfId="0" applyFont="1" applyFill="1" applyAlignment="1">
      <alignment vertical="center"/>
    </xf>
    <xf numFmtId="164" fontId="38" fillId="5" borderId="0" xfId="0" applyNumberFormat="1" applyFont="1" applyFill="1" applyAlignment="1">
      <alignment horizontal="center" vertical="center"/>
    </xf>
    <xf numFmtId="0" fontId="45" fillId="0" borderId="0" xfId="0" applyFont="1" applyFill="1" applyAlignment="1">
      <alignment vertical="center"/>
    </xf>
    <xf numFmtId="164" fontId="30" fillId="5" borderId="0" xfId="0" applyNumberFormat="1" applyFont="1" applyFill="1" applyAlignment="1">
      <alignment horizontal="center" vertical="center"/>
    </xf>
    <xf numFmtId="0" fontId="57" fillId="2" borderId="0" xfId="0" applyFont="1" applyFill="1" applyAlignment="1">
      <alignment vertical="center"/>
    </xf>
    <xf numFmtId="0" fontId="58" fillId="2" borderId="0" xfId="0" applyFont="1" applyFill="1" applyAlignment="1">
      <alignment vertical="center"/>
    </xf>
    <xf numFmtId="0" fontId="59" fillId="2" borderId="0" xfId="0" applyFont="1" applyFill="1" applyAlignment="1">
      <alignment vertical="center"/>
    </xf>
    <xf numFmtId="165" fontId="53" fillId="0" borderId="0" xfId="0" applyNumberFormat="1" applyFont="1" applyFill="1" applyAlignment="1">
      <alignment vertical="center"/>
    </xf>
    <xf numFmtId="164" fontId="60" fillId="0" borderId="0" xfId="0" applyNumberFormat="1" applyFont="1" applyFill="1" applyAlignment="1">
      <alignment vertical="center"/>
    </xf>
    <xf numFmtId="164" fontId="45" fillId="2" borderId="0" xfId="0" applyNumberFormat="1" applyFont="1" applyFill="1" applyAlignment="1">
      <alignment vertical="center"/>
    </xf>
    <xf numFmtId="0" fontId="60" fillId="2" borderId="0" xfId="0" applyFont="1" applyFill="1" applyAlignment="1">
      <alignment vertical="center"/>
    </xf>
    <xf numFmtId="0" fontId="60" fillId="0" borderId="0" xfId="0" applyFont="1" applyFill="1" applyAlignment="1">
      <alignment vertical="center"/>
    </xf>
    <xf numFmtId="0" fontId="61" fillId="2" borderId="0" xfId="0" applyFont="1" applyFill="1" applyAlignment="1">
      <alignment vertical="center"/>
    </xf>
    <xf numFmtId="0" fontId="62" fillId="2" borderId="0" xfId="0" applyFont="1" applyFill="1" applyAlignment="1">
      <alignment vertical="center"/>
    </xf>
    <xf numFmtId="0" fontId="34" fillId="2" borderId="0" xfId="0" applyFont="1" applyFill="1" applyBorder="1" applyAlignment="1">
      <alignment vertical="center"/>
    </xf>
    <xf numFmtId="0" fontId="63" fillId="0" borderId="0" xfId="0" applyFont="1" applyBorder="1" applyAlignment="1">
      <alignment horizontal="left"/>
    </xf>
    <xf numFmtId="0" fontId="33" fillId="0" borderId="0" xfId="0" applyFont="1" applyFill="1" applyAlignment="1">
      <alignment vertical="center"/>
    </xf>
    <xf numFmtId="0" fontId="64" fillId="0" borderId="0" xfId="0" applyFont="1" applyBorder="1" applyAlignment="1">
      <alignment horizontal="left"/>
    </xf>
    <xf numFmtId="0" fontId="63" fillId="2" borderId="0" xfId="0" applyFont="1" applyFill="1" applyBorder="1" applyAlignment="1">
      <alignment horizontal="left"/>
    </xf>
    <xf numFmtId="0" fontId="34" fillId="0" borderId="0" xfId="0" applyFont="1" applyFill="1" applyAlignment="1">
      <alignment vertical="center"/>
    </xf>
    <xf numFmtId="0" fontId="0" fillId="0" borderId="0" xfId="0" applyFont="1" applyFill="1" applyAlignment="1">
      <alignment vertical="center"/>
    </xf>
    <xf numFmtId="0" fontId="36" fillId="0" borderId="0" xfId="0" applyFont="1" applyFill="1" applyAlignment="1">
      <alignment vertical="center"/>
    </xf>
    <xf numFmtId="0" fontId="37" fillId="0" borderId="0" xfId="0" applyFont="1" applyFill="1" applyAlignment="1">
      <alignment vertical="center"/>
    </xf>
    <xf numFmtId="0" fontId="26" fillId="0" borderId="0" xfId="0" applyFont="1" applyFill="1" applyAlignment="1">
      <alignment vertical="center"/>
    </xf>
    <xf numFmtId="165" fontId="65" fillId="6" borderId="0" xfId="0" applyNumberFormat="1" applyFont="1" applyFill="1" applyBorder="1" applyAlignment="1">
      <alignment horizontal="left" vertical="center"/>
    </xf>
    <xf numFmtId="0" fontId="67" fillId="2" borderId="0" xfId="0" applyFont="1" applyFill="1" applyAlignment="1">
      <alignment vertical="center"/>
    </xf>
    <xf numFmtId="0" fontId="68" fillId="2" borderId="0" xfId="0" applyFont="1" applyFill="1" applyAlignment="1">
      <alignment vertical="center"/>
    </xf>
    <xf numFmtId="0" fontId="69" fillId="2" borderId="0" xfId="0" applyFont="1" applyFill="1" applyAlignment="1">
      <alignment vertical="center"/>
    </xf>
    <xf numFmtId="0" fontId="70" fillId="2" borderId="0" xfId="0" applyFont="1" applyFill="1" applyAlignment="1">
      <alignment vertical="center"/>
    </xf>
    <xf numFmtId="0" fontId="71" fillId="2" borderId="0" xfId="0" applyFont="1" applyFill="1" applyAlignment="1">
      <alignment horizontal="center" vertical="center"/>
    </xf>
    <xf numFmtId="165" fontId="11" fillId="5" borderId="0" xfId="0" applyNumberFormat="1" applyFont="1" applyFill="1" applyAlignment="1">
      <alignment vertical="center"/>
    </xf>
    <xf numFmtId="0" fontId="7" fillId="5" borderId="0" xfId="0" applyFont="1" applyFill="1" applyAlignment="1">
      <alignment vertical="center"/>
    </xf>
    <xf numFmtId="165" fontId="72" fillId="6" borderId="0" xfId="0" applyNumberFormat="1" applyFont="1" applyFill="1" applyBorder="1" applyAlignment="1">
      <alignment horizontal="left" vertical="center"/>
    </xf>
    <xf numFmtId="0" fontId="74" fillId="2" borderId="0" xfId="0" applyFont="1" applyFill="1" applyAlignment="1">
      <alignment vertical="center"/>
    </xf>
    <xf numFmtId="49" fontId="72" fillId="6" borderId="0" xfId="0" applyNumberFormat="1" applyFont="1" applyFill="1" applyBorder="1" applyAlignment="1">
      <alignment horizontal="left" vertical="center" wrapText="1"/>
    </xf>
    <xf numFmtId="0" fontId="4" fillId="2" borderId="0" xfId="0" applyFont="1" applyFill="1" applyAlignment="1">
      <alignment horizontal="center" vertical="center"/>
    </xf>
    <xf numFmtId="0" fontId="0" fillId="2" borderId="0" xfId="0" applyFont="1" applyFill="1" applyAlignment="1">
      <alignment horizontal="center" vertical="center"/>
    </xf>
    <xf numFmtId="0" fontId="37" fillId="2" borderId="0" xfId="0" applyFont="1" applyFill="1" applyAlignment="1">
      <alignment horizontal="center" vertical="center"/>
    </xf>
    <xf numFmtId="17" fontId="37" fillId="2" borderId="0" xfId="0" applyNumberFormat="1" applyFont="1" applyFill="1" applyAlignment="1">
      <alignment horizontal="center" vertical="center"/>
    </xf>
    <xf numFmtId="49" fontId="65" fillId="6" borderId="0" xfId="0" applyNumberFormat="1" applyFont="1" applyFill="1" applyBorder="1" applyAlignment="1">
      <alignment horizontal="left" vertical="top" wrapText="1"/>
    </xf>
    <xf numFmtId="49" fontId="65" fillId="6" borderId="0" xfId="0" applyNumberFormat="1" applyFont="1" applyFill="1" applyBorder="1" applyAlignment="1">
      <alignment horizontal="left" vertical="center" wrapText="1"/>
    </xf>
    <xf numFmtId="0" fontId="4" fillId="2" borderId="0" xfId="0" applyFont="1" applyFill="1" applyAlignment="1">
      <alignment horizontal="left" vertical="center"/>
    </xf>
    <xf numFmtId="0" fontId="0" fillId="2" borderId="0" xfId="0" applyFont="1" applyFill="1" applyAlignment="1">
      <alignment horizontal="lef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24"/>
  <sheetViews>
    <sheetView showGridLines="0" tabSelected="1" zoomScaleNormal="100" workbookViewId="0">
      <selection activeCell="G21" sqref="G21"/>
    </sheetView>
  </sheetViews>
  <sheetFormatPr baseColWidth="10" defaultColWidth="12.5" defaultRowHeight="16" outlineLevelRow="2"/>
  <cols>
    <col min="1" max="1" width="4.6640625" style="61" customWidth="1"/>
    <col min="2" max="3" width="4.5" style="61" customWidth="1"/>
    <col min="4" max="4" width="4" style="65" customWidth="1"/>
    <col min="5" max="5" width="2.5" style="66" customWidth="1"/>
    <col min="6" max="6" width="46.1640625" style="67" customWidth="1"/>
    <col min="7" max="7" width="12.1640625" style="67" customWidth="1"/>
    <col min="8" max="8" width="12.1640625" style="145" customWidth="1"/>
    <col min="9" max="10" width="12.1640625" style="67" customWidth="1"/>
    <col min="11" max="11" width="2.83203125" style="67" customWidth="1"/>
    <col min="12" max="12" width="12.1640625" style="67" customWidth="1"/>
    <col min="13" max="13" width="12.1640625" style="46" customWidth="1"/>
    <col min="14" max="15" width="12.1640625" style="67" customWidth="1"/>
    <col min="16" max="247" width="12.5" style="61"/>
    <col min="248" max="248" width="4.6640625" style="61" customWidth="1"/>
    <col min="249" max="250" width="4.5" style="61" customWidth="1"/>
    <col min="251" max="251" width="4" style="61" customWidth="1"/>
    <col min="252" max="252" width="2.5" style="61" customWidth="1"/>
    <col min="253" max="253" width="46.1640625" style="61" customWidth="1"/>
    <col min="254" max="255" width="12.5" style="61" customWidth="1"/>
    <col min="256" max="256" width="11.1640625" style="61" customWidth="1"/>
    <col min="257" max="257" width="12.1640625" style="61" customWidth="1"/>
    <col min="258" max="258" width="2.83203125" style="61" customWidth="1"/>
    <col min="259" max="260" width="12.5" style="61" customWidth="1"/>
    <col min="261" max="261" width="11.1640625" style="61" customWidth="1"/>
    <col min="262" max="262" width="12.83203125" style="61" customWidth="1"/>
    <col min="263" max="263" width="12.5" style="61" customWidth="1"/>
    <col min="264" max="503" width="12.5" style="61"/>
    <col min="504" max="504" width="4.6640625" style="61" customWidth="1"/>
    <col min="505" max="506" width="4.5" style="61" customWidth="1"/>
    <col min="507" max="507" width="4" style="61" customWidth="1"/>
    <col min="508" max="508" width="2.5" style="61" customWidth="1"/>
    <col min="509" max="509" width="46.1640625" style="61" customWidth="1"/>
    <col min="510" max="511" width="12.5" style="61" customWidth="1"/>
    <col min="512" max="512" width="11.1640625" style="61" customWidth="1"/>
    <col min="513" max="513" width="12.1640625" style="61" customWidth="1"/>
    <col min="514" max="514" width="2.83203125" style="61" customWidth="1"/>
    <col min="515" max="516" width="12.5" style="61" customWidth="1"/>
    <col min="517" max="517" width="11.1640625" style="61" customWidth="1"/>
    <col min="518" max="518" width="12.83203125" style="61" customWidth="1"/>
    <col min="519" max="519" width="12.5" style="61" customWidth="1"/>
    <col min="520" max="759" width="12.5" style="61"/>
    <col min="760" max="760" width="4.6640625" style="61" customWidth="1"/>
    <col min="761" max="762" width="4.5" style="61" customWidth="1"/>
    <col min="763" max="763" width="4" style="61" customWidth="1"/>
    <col min="764" max="764" width="2.5" style="61" customWidth="1"/>
    <col min="765" max="765" width="46.1640625" style="61" customWidth="1"/>
    <col min="766" max="767" width="12.5" style="61" customWidth="1"/>
    <col min="768" max="768" width="11.1640625" style="61" customWidth="1"/>
    <col min="769" max="769" width="12.1640625" style="61" customWidth="1"/>
    <col min="770" max="770" width="2.83203125" style="61" customWidth="1"/>
    <col min="771" max="772" width="12.5" style="61" customWidth="1"/>
    <col min="773" max="773" width="11.1640625" style="61" customWidth="1"/>
    <col min="774" max="774" width="12.83203125" style="61" customWidth="1"/>
    <col min="775" max="775" width="12.5" style="61" customWidth="1"/>
    <col min="776" max="1015" width="12.5" style="61"/>
    <col min="1016" max="1016" width="4.6640625" style="61" customWidth="1"/>
    <col min="1017" max="1018" width="4.5" style="61" customWidth="1"/>
    <col min="1019" max="1019" width="4" style="61" customWidth="1"/>
    <col min="1020" max="1020" width="2.5" style="61" customWidth="1"/>
    <col min="1021" max="1021" width="46.1640625" style="61" customWidth="1"/>
    <col min="1022" max="1023" width="12.5" style="61" customWidth="1"/>
    <col min="1024" max="1024" width="11.1640625" style="61" customWidth="1"/>
    <col min="1025" max="1025" width="12.1640625" style="61" customWidth="1"/>
    <col min="1026" max="1026" width="2.83203125" style="61" customWidth="1"/>
    <col min="1027" max="1028" width="12.5" style="61" customWidth="1"/>
    <col min="1029" max="1029" width="11.1640625" style="61" customWidth="1"/>
    <col min="1030" max="1030" width="12.83203125" style="61" customWidth="1"/>
    <col min="1031" max="1031" width="12.5" style="61" customWidth="1"/>
    <col min="1032" max="1271" width="12.5" style="61"/>
    <col min="1272" max="1272" width="4.6640625" style="61" customWidth="1"/>
    <col min="1273" max="1274" width="4.5" style="61" customWidth="1"/>
    <col min="1275" max="1275" width="4" style="61" customWidth="1"/>
    <col min="1276" max="1276" width="2.5" style="61" customWidth="1"/>
    <col min="1277" max="1277" width="46.1640625" style="61" customWidth="1"/>
    <col min="1278" max="1279" width="12.5" style="61" customWidth="1"/>
    <col min="1280" max="1280" width="11.1640625" style="61" customWidth="1"/>
    <col min="1281" max="1281" width="12.1640625" style="61" customWidth="1"/>
    <col min="1282" max="1282" width="2.83203125" style="61" customWidth="1"/>
    <col min="1283" max="1284" width="12.5" style="61" customWidth="1"/>
    <col min="1285" max="1285" width="11.1640625" style="61" customWidth="1"/>
    <col min="1286" max="1286" width="12.83203125" style="61" customWidth="1"/>
    <col min="1287" max="1287" width="12.5" style="61" customWidth="1"/>
    <col min="1288" max="1527" width="12.5" style="61"/>
    <col min="1528" max="1528" width="4.6640625" style="61" customWidth="1"/>
    <col min="1529" max="1530" width="4.5" style="61" customWidth="1"/>
    <col min="1531" max="1531" width="4" style="61" customWidth="1"/>
    <col min="1532" max="1532" width="2.5" style="61" customWidth="1"/>
    <col min="1533" max="1533" width="46.1640625" style="61" customWidth="1"/>
    <col min="1534" max="1535" width="12.5" style="61" customWidth="1"/>
    <col min="1536" max="1536" width="11.1640625" style="61" customWidth="1"/>
    <col min="1537" max="1537" width="12.1640625" style="61" customWidth="1"/>
    <col min="1538" max="1538" width="2.83203125" style="61" customWidth="1"/>
    <col min="1539" max="1540" width="12.5" style="61" customWidth="1"/>
    <col min="1541" max="1541" width="11.1640625" style="61" customWidth="1"/>
    <col min="1542" max="1542" width="12.83203125" style="61" customWidth="1"/>
    <col min="1543" max="1543" width="12.5" style="61" customWidth="1"/>
    <col min="1544" max="1783" width="12.5" style="61"/>
    <col min="1784" max="1784" width="4.6640625" style="61" customWidth="1"/>
    <col min="1785" max="1786" width="4.5" style="61" customWidth="1"/>
    <col min="1787" max="1787" width="4" style="61" customWidth="1"/>
    <col min="1788" max="1788" width="2.5" style="61" customWidth="1"/>
    <col min="1789" max="1789" width="46.1640625" style="61" customWidth="1"/>
    <col min="1790" max="1791" width="12.5" style="61" customWidth="1"/>
    <col min="1792" max="1792" width="11.1640625" style="61" customWidth="1"/>
    <col min="1793" max="1793" width="12.1640625" style="61" customWidth="1"/>
    <col min="1794" max="1794" width="2.83203125" style="61" customWidth="1"/>
    <col min="1795" max="1796" width="12.5" style="61" customWidth="1"/>
    <col min="1797" max="1797" width="11.1640625" style="61" customWidth="1"/>
    <col min="1798" max="1798" width="12.83203125" style="61" customWidth="1"/>
    <col min="1799" max="1799" width="12.5" style="61" customWidth="1"/>
    <col min="1800" max="2039" width="12.5" style="61"/>
    <col min="2040" max="2040" width="4.6640625" style="61" customWidth="1"/>
    <col min="2041" max="2042" width="4.5" style="61" customWidth="1"/>
    <col min="2043" max="2043" width="4" style="61" customWidth="1"/>
    <col min="2044" max="2044" width="2.5" style="61" customWidth="1"/>
    <col min="2045" max="2045" width="46.1640625" style="61" customWidth="1"/>
    <col min="2046" max="2047" width="12.5" style="61" customWidth="1"/>
    <col min="2048" max="2048" width="11.1640625" style="61" customWidth="1"/>
    <col min="2049" max="2049" width="12.1640625" style="61" customWidth="1"/>
    <col min="2050" max="2050" width="2.83203125" style="61" customWidth="1"/>
    <col min="2051" max="2052" width="12.5" style="61" customWidth="1"/>
    <col min="2053" max="2053" width="11.1640625" style="61" customWidth="1"/>
    <col min="2054" max="2054" width="12.83203125" style="61" customWidth="1"/>
    <col min="2055" max="2055" width="12.5" style="61" customWidth="1"/>
    <col min="2056" max="2295" width="12.5" style="61"/>
    <col min="2296" max="2296" width="4.6640625" style="61" customWidth="1"/>
    <col min="2297" max="2298" width="4.5" style="61" customWidth="1"/>
    <col min="2299" max="2299" width="4" style="61" customWidth="1"/>
    <col min="2300" max="2300" width="2.5" style="61" customWidth="1"/>
    <col min="2301" max="2301" width="46.1640625" style="61" customWidth="1"/>
    <col min="2302" max="2303" width="12.5" style="61" customWidth="1"/>
    <col min="2304" max="2304" width="11.1640625" style="61" customWidth="1"/>
    <col min="2305" max="2305" width="12.1640625" style="61" customWidth="1"/>
    <col min="2306" max="2306" width="2.83203125" style="61" customWidth="1"/>
    <col min="2307" max="2308" width="12.5" style="61" customWidth="1"/>
    <col min="2309" max="2309" width="11.1640625" style="61" customWidth="1"/>
    <col min="2310" max="2310" width="12.83203125" style="61" customWidth="1"/>
    <col min="2311" max="2311" width="12.5" style="61" customWidth="1"/>
    <col min="2312" max="2551" width="12.5" style="61"/>
    <col min="2552" max="2552" width="4.6640625" style="61" customWidth="1"/>
    <col min="2553" max="2554" width="4.5" style="61" customWidth="1"/>
    <col min="2555" max="2555" width="4" style="61" customWidth="1"/>
    <col min="2556" max="2556" width="2.5" style="61" customWidth="1"/>
    <col min="2557" max="2557" width="46.1640625" style="61" customWidth="1"/>
    <col min="2558" max="2559" width="12.5" style="61" customWidth="1"/>
    <col min="2560" max="2560" width="11.1640625" style="61" customWidth="1"/>
    <col min="2561" max="2561" width="12.1640625" style="61" customWidth="1"/>
    <col min="2562" max="2562" width="2.83203125" style="61" customWidth="1"/>
    <col min="2563" max="2564" width="12.5" style="61" customWidth="1"/>
    <col min="2565" max="2565" width="11.1640625" style="61" customWidth="1"/>
    <col min="2566" max="2566" width="12.83203125" style="61" customWidth="1"/>
    <col min="2567" max="2567" width="12.5" style="61" customWidth="1"/>
    <col min="2568" max="2807" width="12.5" style="61"/>
    <col min="2808" max="2808" width="4.6640625" style="61" customWidth="1"/>
    <col min="2809" max="2810" width="4.5" style="61" customWidth="1"/>
    <col min="2811" max="2811" width="4" style="61" customWidth="1"/>
    <col min="2812" max="2812" width="2.5" style="61" customWidth="1"/>
    <col min="2813" max="2813" width="46.1640625" style="61" customWidth="1"/>
    <col min="2814" max="2815" width="12.5" style="61" customWidth="1"/>
    <col min="2816" max="2816" width="11.1640625" style="61" customWidth="1"/>
    <col min="2817" max="2817" width="12.1640625" style="61" customWidth="1"/>
    <col min="2818" max="2818" width="2.83203125" style="61" customWidth="1"/>
    <col min="2819" max="2820" width="12.5" style="61" customWidth="1"/>
    <col min="2821" max="2821" width="11.1640625" style="61" customWidth="1"/>
    <col min="2822" max="2822" width="12.83203125" style="61" customWidth="1"/>
    <col min="2823" max="2823" width="12.5" style="61" customWidth="1"/>
    <col min="2824" max="3063" width="12.5" style="61"/>
    <col min="3064" max="3064" width="4.6640625" style="61" customWidth="1"/>
    <col min="3065" max="3066" width="4.5" style="61" customWidth="1"/>
    <col min="3067" max="3067" width="4" style="61" customWidth="1"/>
    <col min="3068" max="3068" width="2.5" style="61" customWidth="1"/>
    <col min="3069" max="3069" width="46.1640625" style="61" customWidth="1"/>
    <col min="3070" max="3071" width="12.5" style="61" customWidth="1"/>
    <col min="3072" max="3072" width="11.1640625" style="61" customWidth="1"/>
    <col min="3073" max="3073" width="12.1640625" style="61" customWidth="1"/>
    <col min="3074" max="3074" width="2.83203125" style="61" customWidth="1"/>
    <col min="3075" max="3076" width="12.5" style="61" customWidth="1"/>
    <col min="3077" max="3077" width="11.1640625" style="61" customWidth="1"/>
    <col min="3078" max="3078" width="12.83203125" style="61" customWidth="1"/>
    <col min="3079" max="3079" width="12.5" style="61" customWidth="1"/>
    <col min="3080" max="3319" width="12.5" style="61"/>
    <col min="3320" max="3320" width="4.6640625" style="61" customWidth="1"/>
    <col min="3321" max="3322" width="4.5" style="61" customWidth="1"/>
    <col min="3323" max="3323" width="4" style="61" customWidth="1"/>
    <col min="3324" max="3324" width="2.5" style="61" customWidth="1"/>
    <col min="3325" max="3325" width="46.1640625" style="61" customWidth="1"/>
    <col min="3326" max="3327" width="12.5" style="61" customWidth="1"/>
    <col min="3328" max="3328" width="11.1640625" style="61" customWidth="1"/>
    <col min="3329" max="3329" width="12.1640625" style="61" customWidth="1"/>
    <col min="3330" max="3330" width="2.83203125" style="61" customWidth="1"/>
    <col min="3331" max="3332" width="12.5" style="61" customWidth="1"/>
    <col min="3333" max="3333" width="11.1640625" style="61" customWidth="1"/>
    <col min="3334" max="3334" width="12.83203125" style="61" customWidth="1"/>
    <col min="3335" max="3335" width="12.5" style="61" customWidth="1"/>
    <col min="3336" max="3575" width="12.5" style="61"/>
    <col min="3576" max="3576" width="4.6640625" style="61" customWidth="1"/>
    <col min="3577" max="3578" width="4.5" style="61" customWidth="1"/>
    <col min="3579" max="3579" width="4" style="61" customWidth="1"/>
    <col min="3580" max="3580" width="2.5" style="61" customWidth="1"/>
    <col min="3581" max="3581" width="46.1640625" style="61" customWidth="1"/>
    <col min="3582" max="3583" width="12.5" style="61" customWidth="1"/>
    <col min="3584" max="3584" width="11.1640625" style="61" customWidth="1"/>
    <col min="3585" max="3585" width="12.1640625" style="61" customWidth="1"/>
    <col min="3586" max="3586" width="2.83203125" style="61" customWidth="1"/>
    <col min="3587" max="3588" width="12.5" style="61" customWidth="1"/>
    <col min="3589" max="3589" width="11.1640625" style="61" customWidth="1"/>
    <col min="3590" max="3590" width="12.83203125" style="61" customWidth="1"/>
    <col min="3591" max="3591" width="12.5" style="61" customWidth="1"/>
    <col min="3592" max="3831" width="12.5" style="61"/>
    <col min="3832" max="3832" width="4.6640625" style="61" customWidth="1"/>
    <col min="3833" max="3834" width="4.5" style="61" customWidth="1"/>
    <col min="3835" max="3835" width="4" style="61" customWidth="1"/>
    <col min="3836" max="3836" width="2.5" style="61" customWidth="1"/>
    <col min="3837" max="3837" width="46.1640625" style="61" customWidth="1"/>
    <col min="3838" max="3839" width="12.5" style="61" customWidth="1"/>
    <col min="3840" max="3840" width="11.1640625" style="61" customWidth="1"/>
    <col min="3841" max="3841" width="12.1640625" style="61" customWidth="1"/>
    <col min="3842" max="3842" width="2.83203125" style="61" customWidth="1"/>
    <col min="3843" max="3844" width="12.5" style="61" customWidth="1"/>
    <col min="3845" max="3845" width="11.1640625" style="61" customWidth="1"/>
    <col min="3846" max="3846" width="12.83203125" style="61" customWidth="1"/>
    <col min="3847" max="3847" width="12.5" style="61" customWidth="1"/>
    <col min="3848" max="4087" width="12.5" style="61"/>
    <col min="4088" max="4088" width="4.6640625" style="61" customWidth="1"/>
    <col min="4089" max="4090" width="4.5" style="61" customWidth="1"/>
    <col min="4091" max="4091" width="4" style="61" customWidth="1"/>
    <col min="4092" max="4092" width="2.5" style="61" customWidth="1"/>
    <col min="4093" max="4093" width="46.1640625" style="61" customWidth="1"/>
    <col min="4094" max="4095" width="12.5" style="61" customWidth="1"/>
    <col min="4096" max="4096" width="11.1640625" style="61" customWidth="1"/>
    <col min="4097" max="4097" width="12.1640625" style="61" customWidth="1"/>
    <col min="4098" max="4098" width="2.83203125" style="61" customWidth="1"/>
    <col min="4099" max="4100" width="12.5" style="61" customWidth="1"/>
    <col min="4101" max="4101" width="11.1640625" style="61" customWidth="1"/>
    <col min="4102" max="4102" width="12.83203125" style="61" customWidth="1"/>
    <col min="4103" max="4103" width="12.5" style="61" customWidth="1"/>
    <col min="4104" max="4343" width="12.5" style="61"/>
    <col min="4344" max="4344" width="4.6640625" style="61" customWidth="1"/>
    <col min="4345" max="4346" width="4.5" style="61" customWidth="1"/>
    <col min="4347" max="4347" width="4" style="61" customWidth="1"/>
    <col min="4348" max="4348" width="2.5" style="61" customWidth="1"/>
    <col min="4349" max="4349" width="46.1640625" style="61" customWidth="1"/>
    <col min="4350" max="4351" width="12.5" style="61" customWidth="1"/>
    <col min="4352" max="4352" width="11.1640625" style="61" customWidth="1"/>
    <col min="4353" max="4353" width="12.1640625" style="61" customWidth="1"/>
    <col min="4354" max="4354" width="2.83203125" style="61" customWidth="1"/>
    <col min="4355" max="4356" width="12.5" style="61" customWidth="1"/>
    <col min="4357" max="4357" width="11.1640625" style="61" customWidth="1"/>
    <col min="4358" max="4358" width="12.83203125" style="61" customWidth="1"/>
    <col min="4359" max="4359" width="12.5" style="61" customWidth="1"/>
    <col min="4360" max="4599" width="12.5" style="61"/>
    <col min="4600" max="4600" width="4.6640625" style="61" customWidth="1"/>
    <col min="4601" max="4602" width="4.5" style="61" customWidth="1"/>
    <col min="4603" max="4603" width="4" style="61" customWidth="1"/>
    <col min="4604" max="4604" width="2.5" style="61" customWidth="1"/>
    <col min="4605" max="4605" width="46.1640625" style="61" customWidth="1"/>
    <col min="4606" max="4607" width="12.5" style="61" customWidth="1"/>
    <col min="4608" max="4608" width="11.1640625" style="61" customWidth="1"/>
    <col min="4609" max="4609" width="12.1640625" style="61" customWidth="1"/>
    <col min="4610" max="4610" width="2.83203125" style="61" customWidth="1"/>
    <col min="4611" max="4612" width="12.5" style="61" customWidth="1"/>
    <col min="4613" max="4613" width="11.1640625" style="61" customWidth="1"/>
    <col min="4614" max="4614" width="12.83203125" style="61" customWidth="1"/>
    <col min="4615" max="4615" width="12.5" style="61" customWidth="1"/>
    <col min="4616" max="4855" width="12.5" style="61"/>
    <col min="4856" max="4856" width="4.6640625" style="61" customWidth="1"/>
    <col min="4857" max="4858" width="4.5" style="61" customWidth="1"/>
    <col min="4859" max="4859" width="4" style="61" customWidth="1"/>
    <col min="4860" max="4860" width="2.5" style="61" customWidth="1"/>
    <col min="4861" max="4861" width="46.1640625" style="61" customWidth="1"/>
    <col min="4862" max="4863" width="12.5" style="61" customWidth="1"/>
    <col min="4864" max="4864" width="11.1640625" style="61" customWidth="1"/>
    <col min="4865" max="4865" width="12.1640625" style="61" customWidth="1"/>
    <col min="4866" max="4866" width="2.83203125" style="61" customWidth="1"/>
    <col min="4867" max="4868" width="12.5" style="61" customWidth="1"/>
    <col min="4869" max="4869" width="11.1640625" style="61" customWidth="1"/>
    <col min="4870" max="4870" width="12.83203125" style="61" customWidth="1"/>
    <col min="4871" max="4871" width="12.5" style="61" customWidth="1"/>
    <col min="4872" max="5111" width="12.5" style="61"/>
    <col min="5112" max="5112" width="4.6640625" style="61" customWidth="1"/>
    <col min="5113" max="5114" width="4.5" style="61" customWidth="1"/>
    <col min="5115" max="5115" width="4" style="61" customWidth="1"/>
    <col min="5116" max="5116" width="2.5" style="61" customWidth="1"/>
    <col min="5117" max="5117" width="46.1640625" style="61" customWidth="1"/>
    <col min="5118" max="5119" width="12.5" style="61" customWidth="1"/>
    <col min="5120" max="5120" width="11.1640625" style="61" customWidth="1"/>
    <col min="5121" max="5121" width="12.1640625" style="61" customWidth="1"/>
    <col min="5122" max="5122" width="2.83203125" style="61" customWidth="1"/>
    <col min="5123" max="5124" width="12.5" style="61" customWidth="1"/>
    <col min="5125" max="5125" width="11.1640625" style="61" customWidth="1"/>
    <col min="5126" max="5126" width="12.83203125" style="61" customWidth="1"/>
    <col min="5127" max="5127" width="12.5" style="61" customWidth="1"/>
    <col min="5128" max="5367" width="12.5" style="61"/>
    <col min="5368" max="5368" width="4.6640625" style="61" customWidth="1"/>
    <col min="5369" max="5370" width="4.5" style="61" customWidth="1"/>
    <col min="5371" max="5371" width="4" style="61" customWidth="1"/>
    <col min="5372" max="5372" width="2.5" style="61" customWidth="1"/>
    <col min="5373" max="5373" width="46.1640625" style="61" customWidth="1"/>
    <col min="5374" max="5375" width="12.5" style="61" customWidth="1"/>
    <col min="5376" max="5376" width="11.1640625" style="61" customWidth="1"/>
    <col min="5377" max="5377" width="12.1640625" style="61" customWidth="1"/>
    <col min="5378" max="5378" width="2.83203125" style="61" customWidth="1"/>
    <col min="5379" max="5380" width="12.5" style="61" customWidth="1"/>
    <col min="5381" max="5381" width="11.1640625" style="61" customWidth="1"/>
    <col min="5382" max="5382" width="12.83203125" style="61" customWidth="1"/>
    <col min="5383" max="5383" width="12.5" style="61" customWidth="1"/>
    <col min="5384" max="5623" width="12.5" style="61"/>
    <col min="5624" max="5624" width="4.6640625" style="61" customWidth="1"/>
    <col min="5625" max="5626" width="4.5" style="61" customWidth="1"/>
    <col min="5627" max="5627" width="4" style="61" customWidth="1"/>
    <col min="5628" max="5628" width="2.5" style="61" customWidth="1"/>
    <col min="5629" max="5629" width="46.1640625" style="61" customWidth="1"/>
    <col min="5630" max="5631" width="12.5" style="61" customWidth="1"/>
    <col min="5632" max="5632" width="11.1640625" style="61" customWidth="1"/>
    <col min="5633" max="5633" width="12.1640625" style="61" customWidth="1"/>
    <col min="5634" max="5634" width="2.83203125" style="61" customWidth="1"/>
    <col min="5635" max="5636" width="12.5" style="61" customWidth="1"/>
    <col min="5637" max="5637" width="11.1640625" style="61" customWidth="1"/>
    <col min="5638" max="5638" width="12.83203125" style="61" customWidth="1"/>
    <col min="5639" max="5639" width="12.5" style="61" customWidth="1"/>
    <col min="5640" max="5879" width="12.5" style="61"/>
    <col min="5880" max="5880" width="4.6640625" style="61" customWidth="1"/>
    <col min="5881" max="5882" width="4.5" style="61" customWidth="1"/>
    <col min="5883" max="5883" width="4" style="61" customWidth="1"/>
    <col min="5884" max="5884" width="2.5" style="61" customWidth="1"/>
    <col min="5885" max="5885" width="46.1640625" style="61" customWidth="1"/>
    <col min="5886" max="5887" width="12.5" style="61" customWidth="1"/>
    <col min="5888" max="5888" width="11.1640625" style="61" customWidth="1"/>
    <col min="5889" max="5889" width="12.1640625" style="61" customWidth="1"/>
    <col min="5890" max="5890" width="2.83203125" style="61" customWidth="1"/>
    <col min="5891" max="5892" width="12.5" style="61" customWidth="1"/>
    <col min="5893" max="5893" width="11.1640625" style="61" customWidth="1"/>
    <col min="5894" max="5894" width="12.83203125" style="61" customWidth="1"/>
    <col min="5895" max="5895" width="12.5" style="61" customWidth="1"/>
    <col min="5896" max="6135" width="12.5" style="61"/>
    <col min="6136" max="6136" width="4.6640625" style="61" customWidth="1"/>
    <col min="6137" max="6138" width="4.5" style="61" customWidth="1"/>
    <col min="6139" max="6139" width="4" style="61" customWidth="1"/>
    <col min="6140" max="6140" width="2.5" style="61" customWidth="1"/>
    <col min="6141" max="6141" width="46.1640625" style="61" customWidth="1"/>
    <col min="6142" max="6143" width="12.5" style="61" customWidth="1"/>
    <col min="6144" max="6144" width="11.1640625" style="61" customWidth="1"/>
    <col min="6145" max="6145" width="12.1640625" style="61" customWidth="1"/>
    <col min="6146" max="6146" width="2.83203125" style="61" customWidth="1"/>
    <col min="6147" max="6148" width="12.5" style="61" customWidth="1"/>
    <col min="6149" max="6149" width="11.1640625" style="61" customWidth="1"/>
    <col min="6150" max="6150" width="12.83203125" style="61" customWidth="1"/>
    <col min="6151" max="6151" width="12.5" style="61" customWidth="1"/>
    <col min="6152" max="6391" width="12.5" style="61"/>
    <col min="6392" max="6392" width="4.6640625" style="61" customWidth="1"/>
    <col min="6393" max="6394" width="4.5" style="61" customWidth="1"/>
    <col min="6395" max="6395" width="4" style="61" customWidth="1"/>
    <col min="6396" max="6396" width="2.5" style="61" customWidth="1"/>
    <col min="6397" max="6397" width="46.1640625" style="61" customWidth="1"/>
    <col min="6398" max="6399" width="12.5" style="61" customWidth="1"/>
    <col min="6400" max="6400" width="11.1640625" style="61" customWidth="1"/>
    <col min="6401" max="6401" width="12.1640625" style="61" customWidth="1"/>
    <col min="6402" max="6402" width="2.83203125" style="61" customWidth="1"/>
    <col min="6403" max="6404" width="12.5" style="61" customWidth="1"/>
    <col min="6405" max="6405" width="11.1640625" style="61" customWidth="1"/>
    <col min="6406" max="6406" width="12.83203125" style="61" customWidth="1"/>
    <col min="6407" max="6407" width="12.5" style="61" customWidth="1"/>
    <col min="6408" max="6647" width="12.5" style="61"/>
    <col min="6648" max="6648" width="4.6640625" style="61" customWidth="1"/>
    <col min="6649" max="6650" width="4.5" style="61" customWidth="1"/>
    <col min="6651" max="6651" width="4" style="61" customWidth="1"/>
    <col min="6652" max="6652" width="2.5" style="61" customWidth="1"/>
    <col min="6653" max="6653" width="46.1640625" style="61" customWidth="1"/>
    <col min="6654" max="6655" width="12.5" style="61" customWidth="1"/>
    <col min="6656" max="6656" width="11.1640625" style="61" customWidth="1"/>
    <col min="6657" max="6657" width="12.1640625" style="61" customWidth="1"/>
    <col min="6658" max="6658" width="2.83203125" style="61" customWidth="1"/>
    <col min="6659" max="6660" width="12.5" style="61" customWidth="1"/>
    <col min="6661" max="6661" width="11.1640625" style="61" customWidth="1"/>
    <col min="6662" max="6662" width="12.83203125" style="61" customWidth="1"/>
    <col min="6663" max="6663" width="12.5" style="61" customWidth="1"/>
    <col min="6664" max="6903" width="12.5" style="61"/>
    <col min="6904" max="6904" width="4.6640625" style="61" customWidth="1"/>
    <col min="6905" max="6906" width="4.5" style="61" customWidth="1"/>
    <col min="6907" max="6907" width="4" style="61" customWidth="1"/>
    <col min="6908" max="6908" width="2.5" style="61" customWidth="1"/>
    <col min="6909" max="6909" width="46.1640625" style="61" customWidth="1"/>
    <col min="6910" max="6911" width="12.5" style="61" customWidth="1"/>
    <col min="6912" max="6912" width="11.1640625" style="61" customWidth="1"/>
    <col min="6913" max="6913" width="12.1640625" style="61" customWidth="1"/>
    <col min="6914" max="6914" width="2.83203125" style="61" customWidth="1"/>
    <col min="6915" max="6916" width="12.5" style="61" customWidth="1"/>
    <col min="6917" max="6917" width="11.1640625" style="61" customWidth="1"/>
    <col min="6918" max="6918" width="12.83203125" style="61" customWidth="1"/>
    <col min="6919" max="6919" width="12.5" style="61" customWidth="1"/>
    <col min="6920" max="7159" width="12.5" style="61"/>
    <col min="7160" max="7160" width="4.6640625" style="61" customWidth="1"/>
    <col min="7161" max="7162" width="4.5" style="61" customWidth="1"/>
    <col min="7163" max="7163" width="4" style="61" customWidth="1"/>
    <col min="7164" max="7164" width="2.5" style="61" customWidth="1"/>
    <col min="7165" max="7165" width="46.1640625" style="61" customWidth="1"/>
    <col min="7166" max="7167" width="12.5" style="61" customWidth="1"/>
    <col min="7168" max="7168" width="11.1640625" style="61" customWidth="1"/>
    <col min="7169" max="7169" width="12.1640625" style="61" customWidth="1"/>
    <col min="7170" max="7170" width="2.83203125" style="61" customWidth="1"/>
    <col min="7171" max="7172" width="12.5" style="61" customWidth="1"/>
    <col min="7173" max="7173" width="11.1640625" style="61" customWidth="1"/>
    <col min="7174" max="7174" width="12.83203125" style="61" customWidth="1"/>
    <col min="7175" max="7175" width="12.5" style="61" customWidth="1"/>
    <col min="7176" max="7415" width="12.5" style="61"/>
    <col min="7416" max="7416" width="4.6640625" style="61" customWidth="1"/>
    <col min="7417" max="7418" width="4.5" style="61" customWidth="1"/>
    <col min="7419" max="7419" width="4" style="61" customWidth="1"/>
    <col min="7420" max="7420" width="2.5" style="61" customWidth="1"/>
    <col min="7421" max="7421" width="46.1640625" style="61" customWidth="1"/>
    <col min="7422" max="7423" width="12.5" style="61" customWidth="1"/>
    <col min="7424" max="7424" width="11.1640625" style="61" customWidth="1"/>
    <col min="7425" max="7425" width="12.1640625" style="61" customWidth="1"/>
    <col min="7426" max="7426" width="2.83203125" style="61" customWidth="1"/>
    <col min="7427" max="7428" width="12.5" style="61" customWidth="1"/>
    <col min="7429" max="7429" width="11.1640625" style="61" customWidth="1"/>
    <col min="7430" max="7430" width="12.83203125" style="61" customWidth="1"/>
    <col min="7431" max="7431" width="12.5" style="61" customWidth="1"/>
    <col min="7432" max="7671" width="12.5" style="61"/>
    <col min="7672" max="7672" width="4.6640625" style="61" customWidth="1"/>
    <col min="7673" max="7674" width="4.5" style="61" customWidth="1"/>
    <col min="7675" max="7675" width="4" style="61" customWidth="1"/>
    <col min="7676" max="7676" width="2.5" style="61" customWidth="1"/>
    <col min="7677" max="7677" width="46.1640625" style="61" customWidth="1"/>
    <col min="7678" max="7679" width="12.5" style="61" customWidth="1"/>
    <col min="7680" max="7680" width="11.1640625" style="61" customWidth="1"/>
    <col min="7681" max="7681" width="12.1640625" style="61" customWidth="1"/>
    <col min="7682" max="7682" width="2.83203125" style="61" customWidth="1"/>
    <col min="7683" max="7684" width="12.5" style="61" customWidth="1"/>
    <col min="7685" max="7685" width="11.1640625" style="61" customWidth="1"/>
    <col min="7686" max="7686" width="12.83203125" style="61" customWidth="1"/>
    <col min="7687" max="7687" width="12.5" style="61" customWidth="1"/>
    <col min="7688" max="7927" width="12.5" style="61"/>
    <col min="7928" max="7928" width="4.6640625" style="61" customWidth="1"/>
    <col min="7929" max="7930" width="4.5" style="61" customWidth="1"/>
    <col min="7931" max="7931" width="4" style="61" customWidth="1"/>
    <col min="7932" max="7932" width="2.5" style="61" customWidth="1"/>
    <col min="7933" max="7933" width="46.1640625" style="61" customWidth="1"/>
    <col min="7934" max="7935" width="12.5" style="61" customWidth="1"/>
    <col min="7936" max="7936" width="11.1640625" style="61" customWidth="1"/>
    <col min="7937" max="7937" width="12.1640625" style="61" customWidth="1"/>
    <col min="7938" max="7938" width="2.83203125" style="61" customWidth="1"/>
    <col min="7939" max="7940" width="12.5" style="61" customWidth="1"/>
    <col min="7941" max="7941" width="11.1640625" style="61" customWidth="1"/>
    <col min="7942" max="7942" width="12.83203125" style="61" customWidth="1"/>
    <col min="7943" max="7943" width="12.5" style="61" customWidth="1"/>
    <col min="7944" max="8183" width="12.5" style="61"/>
    <col min="8184" max="8184" width="4.6640625" style="61" customWidth="1"/>
    <col min="8185" max="8186" width="4.5" style="61" customWidth="1"/>
    <col min="8187" max="8187" width="4" style="61" customWidth="1"/>
    <col min="8188" max="8188" width="2.5" style="61" customWidth="1"/>
    <col min="8189" max="8189" width="46.1640625" style="61" customWidth="1"/>
    <col min="8190" max="8191" width="12.5" style="61" customWidth="1"/>
    <col min="8192" max="8192" width="11.1640625" style="61" customWidth="1"/>
    <col min="8193" max="8193" width="12.1640625" style="61" customWidth="1"/>
    <col min="8194" max="8194" width="2.83203125" style="61" customWidth="1"/>
    <col min="8195" max="8196" width="12.5" style="61" customWidth="1"/>
    <col min="8197" max="8197" width="11.1640625" style="61" customWidth="1"/>
    <col min="8198" max="8198" width="12.83203125" style="61" customWidth="1"/>
    <col min="8199" max="8199" width="12.5" style="61" customWidth="1"/>
    <col min="8200" max="8439" width="12.5" style="61"/>
    <col min="8440" max="8440" width="4.6640625" style="61" customWidth="1"/>
    <col min="8441" max="8442" width="4.5" style="61" customWidth="1"/>
    <col min="8443" max="8443" width="4" style="61" customWidth="1"/>
    <col min="8444" max="8444" width="2.5" style="61" customWidth="1"/>
    <col min="8445" max="8445" width="46.1640625" style="61" customWidth="1"/>
    <col min="8446" max="8447" width="12.5" style="61" customWidth="1"/>
    <col min="8448" max="8448" width="11.1640625" style="61" customWidth="1"/>
    <col min="8449" max="8449" width="12.1640625" style="61" customWidth="1"/>
    <col min="8450" max="8450" width="2.83203125" style="61" customWidth="1"/>
    <col min="8451" max="8452" width="12.5" style="61" customWidth="1"/>
    <col min="8453" max="8453" width="11.1640625" style="61" customWidth="1"/>
    <col min="8454" max="8454" width="12.83203125" style="61" customWidth="1"/>
    <col min="8455" max="8455" width="12.5" style="61" customWidth="1"/>
    <col min="8456" max="8695" width="12.5" style="61"/>
    <col min="8696" max="8696" width="4.6640625" style="61" customWidth="1"/>
    <col min="8697" max="8698" width="4.5" style="61" customWidth="1"/>
    <col min="8699" max="8699" width="4" style="61" customWidth="1"/>
    <col min="8700" max="8700" width="2.5" style="61" customWidth="1"/>
    <col min="8701" max="8701" width="46.1640625" style="61" customWidth="1"/>
    <col min="8702" max="8703" width="12.5" style="61" customWidth="1"/>
    <col min="8704" max="8704" width="11.1640625" style="61" customWidth="1"/>
    <col min="8705" max="8705" width="12.1640625" style="61" customWidth="1"/>
    <col min="8706" max="8706" width="2.83203125" style="61" customWidth="1"/>
    <col min="8707" max="8708" width="12.5" style="61" customWidth="1"/>
    <col min="8709" max="8709" width="11.1640625" style="61" customWidth="1"/>
    <col min="8710" max="8710" width="12.83203125" style="61" customWidth="1"/>
    <col min="8711" max="8711" width="12.5" style="61" customWidth="1"/>
    <col min="8712" max="8951" width="12.5" style="61"/>
    <col min="8952" max="8952" width="4.6640625" style="61" customWidth="1"/>
    <col min="8953" max="8954" width="4.5" style="61" customWidth="1"/>
    <col min="8955" max="8955" width="4" style="61" customWidth="1"/>
    <col min="8956" max="8956" width="2.5" style="61" customWidth="1"/>
    <col min="8957" max="8957" width="46.1640625" style="61" customWidth="1"/>
    <col min="8958" max="8959" width="12.5" style="61" customWidth="1"/>
    <col min="8960" max="8960" width="11.1640625" style="61" customWidth="1"/>
    <col min="8961" max="8961" width="12.1640625" style="61" customWidth="1"/>
    <col min="8962" max="8962" width="2.83203125" style="61" customWidth="1"/>
    <col min="8963" max="8964" width="12.5" style="61" customWidth="1"/>
    <col min="8965" max="8965" width="11.1640625" style="61" customWidth="1"/>
    <col min="8966" max="8966" width="12.83203125" style="61" customWidth="1"/>
    <col min="8967" max="8967" width="12.5" style="61" customWidth="1"/>
    <col min="8968" max="9207" width="12.5" style="61"/>
    <col min="9208" max="9208" width="4.6640625" style="61" customWidth="1"/>
    <col min="9209" max="9210" width="4.5" style="61" customWidth="1"/>
    <col min="9211" max="9211" width="4" style="61" customWidth="1"/>
    <col min="9212" max="9212" width="2.5" style="61" customWidth="1"/>
    <col min="9213" max="9213" width="46.1640625" style="61" customWidth="1"/>
    <col min="9214" max="9215" width="12.5" style="61" customWidth="1"/>
    <col min="9216" max="9216" width="11.1640625" style="61" customWidth="1"/>
    <col min="9217" max="9217" width="12.1640625" style="61" customWidth="1"/>
    <col min="9218" max="9218" width="2.83203125" style="61" customWidth="1"/>
    <col min="9219" max="9220" width="12.5" style="61" customWidth="1"/>
    <col min="9221" max="9221" width="11.1640625" style="61" customWidth="1"/>
    <col min="9222" max="9222" width="12.83203125" style="61" customWidth="1"/>
    <col min="9223" max="9223" width="12.5" style="61" customWidth="1"/>
    <col min="9224" max="9463" width="12.5" style="61"/>
    <col min="9464" max="9464" width="4.6640625" style="61" customWidth="1"/>
    <col min="9465" max="9466" width="4.5" style="61" customWidth="1"/>
    <col min="9467" max="9467" width="4" style="61" customWidth="1"/>
    <col min="9468" max="9468" width="2.5" style="61" customWidth="1"/>
    <col min="9469" max="9469" width="46.1640625" style="61" customWidth="1"/>
    <col min="9470" max="9471" width="12.5" style="61" customWidth="1"/>
    <col min="9472" max="9472" width="11.1640625" style="61" customWidth="1"/>
    <col min="9473" max="9473" width="12.1640625" style="61" customWidth="1"/>
    <col min="9474" max="9474" width="2.83203125" style="61" customWidth="1"/>
    <col min="9475" max="9476" width="12.5" style="61" customWidth="1"/>
    <col min="9477" max="9477" width="11.1640625" style="61" customWidth="1"/>
    <col min="9478" max="9478" width="12.83203125" style="61" customWidth="1"/>
    <col min="9479" max="9479" width="12.5" style="61" customWidth="1"/>
    <col min="9480" max="9719" width="12.5" style="61"/>
    <col min="9720" max="9720" width="4.6640625" style="61" customWidth="1"/>
    <col min="9721" max="9722" width="4.5" style="61" customWidth="1"/>
    <col min="9723" max="9723" width="4" style="61" customWidth="1"/>
    <col min="9724" max="9724" width="2.5" style="61" customWidth="1"/>
    <col min="9725" max="9725" width="46.1640625" style="61" customWidth="1"/>
    <col min="9726" max="9727" width="12.5" style="61" customWidth="1"/>
    <col min="9728" max="9728" width="11.1640625" style="61" customWidth="1"/>
    <col min="9729" max="9729" width="12.1640625" style="61" customWidth="1"/>
    <col min="9730" max="9730" width="2.83203125" style="61" customWidth="1"/>
    <col min="9731" max="9732" width="12.5" style="61" customWidth="1"/>
    <col min="9733" max="9733" width="11.1640625" style="61" customWidth="1"/>
    <col min="9734" max="9734" width="12.83203125" style="61" customWidth="1"/>
    <col min="9735" max="9735" width="12.5" style="61" customWidth="1"/>
    <col min="9736" max="9975" width="12.5" style="61"/>
    <col min="9976" max="9976" width="4.6640625" style="61" customWidth="1"/>
    <col min="9977" max="9978" width="4.5" style="61" customWidth="1"/>
    <col min="9979" max="9979" width="4" style="61" customWidth="1"/>
    <col min="9980" max="9980" width="2.5" style="61" customWidth="1"/>
    <col min="9981" max="9981" width="46.1640625" style="61" customWidth="1"/>
    <col min="9982" max="9983" width="12.5" style="61" customWidth="1"/>
    <col min="9984" max="9984" width="11.1640625" style="61" customWidth="1"/>
    <col min="9985" max="9985" width="12.1640625" style="61" customWidth="1"/>
    <col min="9986" max="9986" width="2.83203125" style="61" customWidth="1"/>
    <col min="9987" max="9988" width="12.5" style="61" customWidth="1"/>
    <col min="9989" max="9989" width="11.1640625" style="61" customWidth="1"/>
    <col min="9990" max="9990" width="12.83203125" style="61" customWidth="1"/>
    <col min="9991" max="9991" width="12.5" style="61" customWidth="1"/>
    <col min="9992" max="10231" width="12.5" style="61"/>
    <col min="10232" max="10232" width="4.6640625" style="61" customWidth="1"/>
    <col min="10233" max="10234" width="4.5" style="61" customWidth="1"/>
    <col min="10235" max="10235" width="4" style="61" customWidth="1"/>
    <col min="10236" max="10236" width="2.5" style="61" customWidth="1"/>
    <col min="10237" max="10237" width="46.1640625" style="61" customWidth="1"/>
    <col min="10238" max="10239" width="12.5" style="61" customWidth="1"/>
    <col min="10240" max="10240" width="11.1640625" style="61" customWidth="1"/>
    <col min="10241" max="10241" width="12.1640625" style="61" customWidth="1"/>
    <col min="10242" max="10242" width="2.83203125" style="61" customWidth="1"/>
    <col min="10243" max="10244" width="12.5" style="61" customWidth="1"/>
    <col min="10245" max="10245" width="11.1640625" style="61" customWidth="1"/>
    <col min="10246" max="10246" width="12.83203125" style="61" customWidth="1"/>
    <col min="10247" max="10247" width="12.5" style="61" customWidth="1"/>
    <col min="10248" max="10487" width="12.5" style="61"/>
    <col min="10488" max="10488" width="4.6640625" style="61" customWidth="1"/>
    <col min="10489" max="10490" width="4.5" style="61" customWidth="1"/>
    <col min="10491" max="10491" width="4" style="61" customWidth="1"/>
    <col min="10492" max="10492" width="2.5" style="61" customWidth="1"/>
    <col min="10493" max="10493" width="46.1640625" style="61" customWidth="1"/>
    <col min="10494" max="10495" width="12.5" style="61" customWidth="1"/>
    <col min="10496" max="10496" width="11.1640625" style="61" customWidth="1"/>
    <col min="10497" max="10497" width="12.1640625" style="61" customWidth="1"/>
    <col min="10498" max="10498" width="2.83203125" style="61" customWidth="1"/>
    <col min="10499" max="10500" width="12.5" style="61" customWidth="1"/>
    <col min="10501" max="10501" width="11.1640625" style="61" customWidth="1"/>
    <col min="10502" max="10502" width="12.83203125" style="61" customWidth="1"/>
    <col min="10503" max="10503" width="12.5" style="61" customWidth="1"/>
    <col min="10504" max="10743" width="12.5" style="61"/>
    <col min="10744" max="10744" width="4.6640625" style="61" customWidth="1"/>
    <col min="10745" max="10746" width="4.5" style="61" customWidth="1"/>
    <col min="10747" max="10747" width="4" style="61" customWidth="1"/>
    <col min="10748" max="10748" width="2.5" style="61" customWidth="1"/>
    <col min="10749" max="10749" width="46.1640625" style="61" customWidth="1"/>
    <col min="10750" max="10751" width="12.5" style="61" customWidth="1"/>
    <col min="10752" max="10752" width="11.1640625" style="61" customWidth="1"/>
    <col min="10753" max="10753" width="12.1640625" style="61" customWidth="1"/>
    <col min="10754" max="10754" width="2.83203125" style="61" customWidth="1"/>
    <col min="10755" max="10756" width="12.5" style="61" customWidth="1"/>
    <col min="10757" max="10757" width="11.1640625" style="61" customWidth="1"/>
    <col min="10758" max="10758" width="12.83203125" style="61" customWidth="1"/>
    <col min="10759" max="10759" width="12.5" style="61" customWidth="1"/>
    <col min="10760" max="10999" width="12.5" style="61"/>
    <col min="11000" max="11000" width="4.6640625" style="61" customWidth="1"/>
    <col min="11001" max="11002" width="4.5" style="61" customWidth="1"/>
    <col min="11003" max="11003" width="4" style="61" customWidth="1"/>
    <col min="11004" max="11004" width="2.5" style="61" customWidth="1"/>
    <col min="11005" max="11005" width="46.1640625" style="61" customWidth="1"/>
    <col min="11006" max="11007" width="12.5" style="61" customWidth="1"/>
    <col min="11008" max="11008" width="11.1640625" style="61" customWidth="1"/>
    <col min="11009" max="11009" width="12.1640625" style="61" customWidth="1"/>
    <col min="11010" max="11010" width="2.83203125" style="61" customWidth="1"/>
    <col min="11011" max="11012" width="12.5" style="61" customWidth="1"/>
    <col min="11013" max="11013" width="11.1640625" style="61" customWidth="1"/>
    <col min="11014" max="11014" width="12.83203125" style="61" customWidth="1"/>
    <col min="11015" max="11015" width="12.5" style="61" customWidth="1"/>
    <col min="11016" max="11255" width="12.5" style="61"/>
    <col min="11256" max="11256" width="4.6640625" style="61" customWidth="1"/>
    <col min="11257" max="11258" width="4.5" style="61" customWidth="1"/>
    <col min="11259" max="11259" width="4" style="61" customWidth="1"/>
    <col min="11260" max="11260" width="2.5" style="61" customWidth="1"/>
    <col min="11261" max="11261" width="46.1640625" style="61" customWidth="1"/>
    <col min="11262" max="11263" width="12.5" style="61" customWidth="1"/>
    <col min="11264" max="11264" width="11.1640625" style="61" customWidth="1"/>
    <col min="11265" max="11265" width="12.1640625" style="61" customWidth="1"/>
    <col min="11266" max="11266" width="2.83203125" style="61" customWidth="1"/>
    <col min="11267" max="11268" width="12.5" style="61" customWidth="1"/>
    <col min="11269" max="11269" width="11.1640625" style="61" customWidth="1"/>
    <col min="11270" max="11270" width="12.83203125" style="61" customWidth="1"/>
    <col min="11271" max="11271" width="12.5" style="61" customWidth="1"/>
    <col min="11272" max="11511" width="12.5" style="61"/>
    <col min="11512" max="11512" width="4.6640625" style="61" customWidth="1"/>
    <col min="11513" max="11514" width="4.5" style="61" customWidth="1"/>
    <col min="11515" max="11515" width="4" style="61" customWidth="1"/>
    <col min="11516" max="11516" width="2.5" style="61" customWidth="1"/>
    <col min="11517" max="11517" width="46.1640625" style="61" customWidth="1"/>
    <col min="11518" max="11519" width="12.5" style="61" customWidth="1"/>
    <col min="11520" max="11520" width="11.1640625" style="61" customWidth="1"/>
    <col min="11521" max="11521" width="12.1640625" style="61" customWidth="1"/>
    <col min="11522" max="11522" width="2.83203125" style="61" customWidth="1"/>
    <col min="11523" max="11524" width="12.5" style="61" customWidth="1"/>
    <col min="11525" max="11525" width="11.1640625" style="61" customWidth="1"/>
    <col min="11526" max="11526" width="12.83203125" style="61" customWidth="1"/>
    <col min="11527" max="11527" width="12.5" style="61" customWidth="1"/>
    <col min="11528" max="11767" width="12.5" style="61"/>
    <col min="11768" max="11768" width="4.6640625" style="61" customWidth="1"/>
    <col min="11769" max="11770" width="4.5" style="61" customWidth="1"/>
    <col min="11771" max="11771" width="4" style="61" customWidth="1"/>
    <col min="11772" max="11772" width="2.5" style="61" customWidth="1"/>
    <col min="11773" max="11773" width="46.1640625" style="61" customWidth="1"/>
    <col min="11774" max="11775" width="12.5" style="61" customWidth="1"/>
    <col min="11776" max="11776" width="11.1640625" style="61" customWidth="1"/>
    <col min="11777" max="11777" width="12.1640625" style="61" customWidth="1"/>
    <col min="11778" max="11778" width="2.83203125" style="61" customWidth="1"/>
    <col min="11779" max="11780" width="12.5" style="61" customWidth="1"/>
    <col min="11781" max="11781" width="11.1640625" style="61" customWidth="1"/>
    <col min="11782" max="11782" width="12.83203125" style="61" customWidth="1"/>
    <col min="11783" max="11783" width="12.5" style="61" customWidth="1"/>
    <col min="11784" max="12023" width="12.5" style="61"/>
    <col min="12024" max="12024" width="4.6640625" style="61" customWidth="1"/>
    <col min="12025" max="12026" width="4.5" style="61" customWidth="1"/>
    <col min="12027" max="12027" width="4" style="61" customWidth="1"/>
    <col min="12028" max="12028" width="2.5" style="61" customWidth="1"/>
    <col min="12029" max="12029" width="46.1640625" style="61" customWidth="1"/>
    <col min="12030" max="12031" width="12.5" style="61" customWidth="1"/>
    <col min="12032" max="12032" width="11.1640625" style="61" customWidth="1"/>
    <col min="12033" max="12033" width="12.1640625" style="61" customWidth="1"/>
    <col min="12034" max="12034" width="2.83203125" style="61" customWidth="1"/>
    <col min="12035" max="12036" width="12.5" style="61" customWidth="1"/>
    <col min="12037" max="12037" width="11.1640625" style="61" customWidth="1"/>
    <col min="12038" max="12038" width="12.83203125" style="61" customWidth="1"/>
    <col min="12039" max="12039" width="12.5" style="61" customWidth="1"/>
    <col min="12040" max="12279" width="12.5" style="61"/>
    <col min="12280" max="12280" width="4.6640625" style="61" customWidth="1"/>
    <col min="12281" max="12282" width="4.5" style="61" customWidth="1"/>
    <col min="12283" max="12283" width="4" style="61" customWidth="1"/>
    <col min="12284" max="12284" width="2.5" style="61" customWidth="1"/>
    <col min="12285" max="12285" width="46.1640625" style="61" customWidth="1"/>
    <col min="12286" max="12287" width="12.5" style="61" customWidth="1"/>
    <col min="12288" max="12288" width="11.1640625" style="61" customWidth="1"/>
    <col min="12289" max="12289" width="12.1640625" style="61" customWidth="1"/>
    <col min="12290" max="12290" width="2.83203125" style="61" customWidth="1"/>
    <col min="12291" max="12292" width="12.5" style="61" customWidth="1"/>
    <col min="12293" max="12293" width="11.1640625" style="61" customWidth="1"/>
    <col min="12294" max="12294" width="12.83203125" style="61" customWidth="1"/>
    <col min="12295" max="12295" width="12.5" style="61" customWidth="1"/>
    <col min="12296" max="12535" width="12.5" style="61"/>
    <col min="12536" max="12536" width="4.6640625" style="61" customWidth="1"/>
    <col min="12537" max="12538" width="4.5" style="61" customWidth="1"/>
    <col min="12539" max="12539" width="4" style="61" customWidth="1"/>
    <col min="12540" max="12540" width="2.5" style="61" customWidth="1"/>
    <col min="12541" max="12541" width="46.1640625" style="61" customWidth="1"/>
    <col min="12542" max="12543" width="12.5" style="61" customWidth="1"/>
    <col min="12544" max="12544" width="11.1640625" style="61" customWidth="1"/>
    <col min="12545" max="12545" width="12.1640625" style="61" customWidth="1"/>
    <col min="12546" max="12546" width="2.83203125" style="61" customWidth="1"/>
    <col min="12547" max="12548" width="12.5" style="61" customWidth="1"/>
    <col min="12549" max="12549" width="11.1640625" style="61" customWidth="1"/>
    <col min="12550" max="12550" width="12.83203125" style="61" customWidth="1"/>
    <col min="12551" max="12551" width="12.5" style="61" customWidth="1"/>
    <col min="12552" max="12791" width="12.5" style="61"/>
    <col min="12792" max="12792" width="4.6640625" style="61" customWidth="1"/>
    <col min="12793" max="12794" width="4.5" style="61" customWidth="1"/>
    <col min="12795" max="12795" width="4" style="61" customWidth="1"/>
    <col min="12796" max="12796" width="2.5" style="61" customWidth="1"/>
    <col min="12797" max="12797" width="46.1640625" style="61" customWidth="1"/>
    <col min="12798" max="12799" width="12.5" style="61" customWidth="1"/>
    <col min="12800" max="12800" width="11.1640625" style="61" customWidth="1"/>
    <col min="12801" max="12801" width="12.1640625" style="61" customWidth="1"/>
    <col min="12802" max="12802" width="2.83203125" style="61" customWidth="1"/>
    <col min="12803" max="12804" width="12.5" style="61" customWidth="1"/>
    <col min="12805" max="12805" width="11.1640625" style="61" customWidth="1"/>
    <col min="12806" max="12806" width="12.83203125" style="61" customWidth="1"/>
    <col min="12807" max="12807" width="12.5" style="61" customWidth="1"/>
    <col min="12808" max="13047" width="12.5" style="61"/>
    <col min="13048" max="13048" width="4.6640625" style="61" customWidth="1"/>
    <col min="13049" max="13050" width="4.5" style="61" customWidth="1"/>
    <col min="13051" max="13051" width="4" style="61" customWidth="1"/>
    <col min="13052" max="13052" width="2.5" style="61" customWidth="1"/>
    <col min="13053" max="13053" width="46.1640625" style="61" customWidth="1"/>
    <col min="13054" max="13055" width="12.5" style="61" customWidth="1"/>
    <col min="13056" max="13056" width="11.1640625" style="61" customWidth="1"/>
    <col min="13057" max="13057" width="12.1640625" style="61" customWidth="1"/>
    <col min="13058" max="13058" width="2.83203125" style="61" customWidth="1"/>
    <col min="13059" max="13060" width="12.5" style="61" customWidth="1"/>
    <col min="13061" max="13061" width="11.1640625" style="61" customWidth="1"/>
    <col min="13062" max="13062" width="12.83203125" style="61" customWidth="1"/>
    <col min="13063" max="13063" width="12.5" style="61" customWidth="1"/>
    <col min="13064" max="13303" width="12.5" style="61"/>
    <col min="13304" max="13304" width="4.6640625" style="61" customWidth="1"/>
    <col min="13305" max="13306" width="4.5" style="61" customWidth="1"/>
    <col min="13307" max="13307" width="4" style="61" customWidth="1"/>
    <col min="13308" max="13308" width="2.5" style="61" customWidth="1"/>
    <col min="13309" max="13309" width="46.1640625" style="61" customWidth="1"/>
    <col min="13310" max="13311" width="12.5" style="61" customWidth="1"/>
    <col min="13312" max="13312" width="11.1640625" style="61" customWidth="1"/>
    <col min="13313" max="13313" width="12.1640625" style="61" customWidth="1"/>
    <col min="13314" max="13314" width="2.83203125" style="61" customWidth="1"/>
    <col min="13315" max="13316" width="12.5" style="61" customWidth="1"/>
    <col min="13317" max="13317" width="11.1640625" style="61" customWidth="1"/>
    <col min="13318" max="13318" width="12.83203125" style="61" customWidth="1"/>
    <col min="13319" max="13319" width="12.5" style="61" customWidth="1"/>
    <col min="13320" max="13559" width="12.5" style="61"/>
    <col min="13560" max="13560" width="4.6640625" style="61" customWidth="1"/>
    <col min="13561" max="13562" width="4.5" style="61" customWidth="1"/>
    <col min="13563" max="13563" width="4" style="61" customWidth="1"/>
    <col min="13564" max="13564" width="2.5" style="61" customWidth="1"/>
    <col min="13565" max="13565" width="46.1640625" style="61" customWidth="1"/>
    <col min="13566" max="13567" width="12.5" style="61" customWidth="1"/>
    <col min="13568" max="13568" width="11.1640625" style="61" customWidth="1"/>
    <col min="13569" max="13569" width="12.1640625" style="61" customWidth="1"/>
    <col min="13570" max="13570" width="2.83203125" style="61" customWidth="1"/>
    <col min="13571" max="13572" width="12.5" style="61" customWidth="1"/>
    <col min="13573" max="13573" width="11.1640625" style="61" customWidth="1"/>
    <col min="13574" max="13574" width="12.83203125" style="61" customWidth="1"/>
    <col min="13575" max="13575" width="12.5" style="61" customWidth="1"/>
    <col min="13576" max="13815" width="12.5" style="61"/>
    <col min="13816" max="13816" width="4.6640625" style="61" customWidth="1"/>
    <col min="13817" max="13818" width="4.5" style="61" customWidth="1"/>
    <col min="13819" max="13819" width="4" style="61" customWidth="1"/>
    <col min="13820" max="13820" width="2.5" style="61" customWidth="1"/>
    <col min="13821" max="13821" width="46.1640625" style="61" customWidth="1"/>
    <col min="13822" max="13823" width="12.5" style="61" customWidth="1"/>
    <col min="13824" max="13824" width="11.1640625" style="61" customWidth="1"/>
    <col min="13825" max="13825" width="12.1640625" style="61" customWidth="1"/>
    <col min="13826" max="13826" width="2.83203125" style="61" customWidth="1"/>
    <col min="13827" max="13828" width="12.5" style="61" customWidth="1"/>
    <col min="13829" max="13829" width="11.1640625" style="61" customWidth="1"/>
    <col min="13830" max="13830" width="12.83203125" style="61" customWidth="1"/>
    <col min="13831" max="13831" width="12.5" style="61" customWidth="1"/>
    <col min="13832" max="14071" width="12.5" style="61"/>
    <col min="14072" max="14072" width="4.6640625" style="61" customWidth="1"/>
    <col min="14073" max="14074" width="4.5" style="61" customWidth="1"/>
    <col min="14075" max="14075" width="4" style="61" customWidth="1"/>
    <col min="14076" max="14076" width="2.5" style="61" customWidth="1"/>
    <col min="14077" max="14077" width="46.1640625" style="61" customWidth="1"/>
    <col min="14078" max="14079" width="12.5" style="61" customWidth="1"/>
    <col min="14080" max="14080" width="11.1640625" style="61" customWidth="1"/>
    <col min="14081" max="14081" width="12.1640625" style="61" customWidth="1"/>
    <col min="14082" max="14082" width="2.83203125" style="61" customWidth="1"/>
    <col min="14083" max="14084" width="12.5" style="61" customWidth="1"/>
    <col min="14085" max="14085" width="11.1640625" style="61" customWidth="1"/>
    <col min="14086" max="14086" width="12.83203125" style="61" customWidth="1"/>
    <col min="14087" max="14087" width="12.5" style="61" customWidth="1"/>
    <col min="14088" max="14327" width="12.5" style="61"/>
    <col min="14328" max="14328" width="4.6640625" style="61" customWidth="1"/>
    <col min="14329" max="14330" width="4.5" style="61" customWidth="1"/>
    <col min="14331" max="14331" width="4" style="61" customWidth="1"/>
    <col min="14332" max="14332" width="2.5" style="61" customWidth="1"/>
    <col min="14333" max="14333" width="46.1640625" style="61" customWidth="1"/>
    <col min="14334" max="14335" width="12.5" style="61" customWidth="1"/>
    <col min="14336" max="14336" width="11.1640625" style="61" customWidth="1"/>
    <col min="14337" max="14337" width="12.1640625" style="61" customWidth="1"/>
    <col min="14338" max="14338" width="2.83203125" style="61" customWidth="1"/>
    <col min="14339" max="14340" width="12.5" style="61" customWidth="1"/>
    <col min="14341" max="14341" width="11.1640625" style="61" customWidth="1"/>
    <col min="14342" max="14342" width="12.83203125" style="61" customWidth="1"/>
    <col min="14343" max="14343" width="12.5" style="61" customWidth="1"/>
    <col min="14344" max="14583" width="12.5" style="61"/>
    <col min="14584" max="14584" width="4.6640625" style="61" customWidth="1"/>
    <col min="14585" max="14586" width="4.5" style="61" customWidth="1"/>
    <col min="14587" max="14587" width="4" style="61" customWidth="1"/>
    <col min="14588" max="14588" width="2.5" style="61" customWidth="1"/>
    <col min="14589" max="14589" width="46.1640625" style="61" customWidth="1"/>
    <col min="14590" max="14591" width="12.5" style="61" customWidth="1"/>
    <col min="14592" max="14592" width="11.1640625" style="61" customWidth="1"/>
    <col min="14593" max="14593" width="12.1640625" style="61" customWidth="1"/>
    <col min="14594" max="14594" width="2.83203125" style="61" customWidth="1"/>
    <col min="14595" max="14596" width="12.5" style="61" customWidth="1"/>
    <col min="14597" max="14597" width="11.1640625" style="61" customWidth="1"/>
    <col min="14598" max="14598" width="12.83203125" style="61" customWidth="1"/>
    <col min="14599" max="14599" width="12.5" style="61" customWidth="1"/>
    <col min="14600" max="14839" width="12.5" style="61"/>
    <col min="14840" max="14840" width="4.6640625" style="61" customWidth="1"/>
    <col min="14841" max="14842" width="4.5" style="61" customWidth="1"/>
    <col min="14843" max="14843" width="4" style="61" customWidth="1"/>
    <col min="14844" max="14844" width="2.5" style="61" customWidth="1"/>
    <col min="14845" max="14845" width="46.1640625" style="61" customWidth="1"/>
    <col min="14846" max="14847" width="12.5" style="61" customWidth="1"/>
    <col min="14848" max="14848" width="11.1640625" style="61" customWidth="1"/>
    <col min="14849" max="14849" width="12.1640625" style="61" customWidth="1"/>
    <col min="14850" max="14850" width="2.83203125" style="61" customWidth="1"/>
    <col min="14851" max="14852" width="12.5" style="61" customWidth="1"/>
    <col min="14853" max="14853" width="11.1640625" style="61" customWidth="1"/>
    <col min="14854" max="14854" width="12.83203125" style="61" customWidth="1"/>
    <col min="14855" max="14855" width="12.5" style="61" customWidth="1"/>
    <col min="14856" max="15095" width="12.5" style="61"/>
    <col min="15096" max="15096" width="4.6640625" style="61" customWidth="1"/>
    <col min="15097" max="15098" width="4.5" style="61" customWidth="1"/>
    <col min="15099" max="15099" width="4" style="61" customWidth="1"/>
    <col min="15100" max="15100" width="2.5" style="61" customWidth="1"/>
    <col min="15101" max="15101" width="46.1640625" style="61" customWidth="1"/>
    <col min="15102" max="15103" width="12.5" style="61" customWidth="1"/>
    <col min="15104" max="15104" width="11.1640625" style="61" customWidth="1"/>
    <col min="15105" max="15105" width="12.1640625" style="61" customWidth="1"/>
    <col min="15106" max="15106" width="2.83203125" style="61" customWidth="1"/>
    <col min="15107" max="15108" width="12.5" style="61" customWidth="1"/>
    <col min="15109" max="15109" width="11.1640625" style="61" customWidth="1"/>
    <col min="15110" max="15110" width="12.83203125" style="61" customWidth="1"/>
    <col min="15111" max="15111" width="12.5" style="61" customWidth="1"/>
    <col min="15112" max="15351" width="12.5" style="61"/>
    <col min="15352" max="15352" width="4.6640625" style="61" customWidth="1"/>
    <col min="15353" max="15354" width="4.5" style="61" customWidth="1"/>
    <col min="15355" max="15355" width="4" style="61" customWidth="1"/>
    <col min="15356" max="15356" width="2.5" style="61" customWidth="1"/>
    <col min="15357" max="15357" width="46.1640625" style="61" customWidth="1"/>
    <col min="15358" max="15359" width="12.5" style="61" customWidth="1"/>
    <col min="15360" max="15360" width="11.1640625" style="61" customWidth="1"/>
    <col min="15361" max="15361" width="12.1640625" style="61" customWidth="1"/>
    <col min="15362" max="15362" width="2.83203125" style="61" customWidth="1"/>
    <col min="15363" max="15364" width="12.5" style="61" customWidth="1"/>
    <col min="15365" max="15365" width="11.1640625" style="61" customWidth="1"/>
    <col min="15366" max="15366" width="12.83203125" style="61" customWidth="1"/>
    <col min="15367" max="15367" width="12.5" style="61" customWidth="1"/>
    <col min="15368" max="15607" width="12.5" style="61"/>
    <col min="15608" max="15608" width="4.6640625" style="61" customWidth="1"/>
    <col min="15609" max="15610" width="4.5" style="61" customWidth="1"/>
    <col min="15611" max="15611" width="4" style="61" customWidth="1"/>
    <col min="15612" max="15612" width="2.5" style="61" customWidth="1"/>
    <col min="15613" max="15613" width="46.1640625" style="61" customWidth="1"/>
    <col min="15614" max="15615" width="12.5" style="61" customWidth="1"/>
    <col min="15616" max="15616" width="11.1640625" style="61" customWidth="1"/>
    <col min="15617" max="15617" width="12.1640625" style="61" customWidth="1"/>
    <col min="15618" max="15618" width="2.83203125" style="61" customWidth="1"/>
    <col min="15619" max="15620" width="12.5" style="61" customWidth="1"/>
    <col min="15621" max="15621" width="11.1640625" style="61" customWidth="1"/>
    <col min="15622" max="15622" width="12.83203125" style="61" customWidth="1"/>
    <col min="15623" max="15623" width="12.5" style="61" customWidth="1"/>
    <col min="15624" max="15863" width="12.5" style="61"/>
    <col min="15864" max="15864" width="4.6640625" style="61" customWidth="1"/>
    <col min="15865" max="15866" width="4.5" style="61" customWidth="1"/>
    <col min="15867" max="15867" width="4" style="61" customWidth="1"/>
    <col min="15868" max="15868" width="2.5" style="61" customWidth="1"/>
    <col min="15869" max="15869" width="46.1640625" style="61" customWidth="1"/>
    <col min="15870" max="15871" width="12.5" style="61" customWidth="1"/>
    <col min="15872" max="15872" width="11.1640625" style="61" customWidth="1"/>
    <col min="15873" max="15873" width="12.1640625" style="61" customWidth="1"/>
    <col min="15874" max="15874" width="2.83203125" style="61" customWidth="1"/>
    <col min="15875" max="15876" width="12.5" style="61" customWidth="1"/>
    <col min="15877" max="15877" width="11.1640625" style="61" customWidth="1"/>
    <col min="15878" max="15878" width="12.83203125" style="61" customWidth="1"/>
    <col min="15879" max="15879" width="12.5" style="61" customWidth="1"/>
    <col min="15880" max="16119" width="12.5" style="61"/>
    <col min="16120" max="16120" width="4.6640625" style="61" customWidth="1"/>
    <col min="16121" max="16122" width="4.5" style="61" customWidth="1"/>
    <col min="16123" max="16123" width="4" style="61" customWidth="1"/>
    <col min="16124" max="16124" width="2.5" style="61" customWidth="1"/>
    <col min="16125" max="16125" width="46.1640625" style="61" customWidth="1"/>
    <col min="16126" max="16127" width="12.5" style="61" customWidth="1"/>
    <col min="16128" max="16128" width="11.1640625" style="61" customWidth="1"/>
    <col min="16129" max="16129" width="12.1640625" style="61" customWidth="1"/>
    <col min="16130" max="16130" width="2.83203125" style="61" customWidth="1"/>
    <col min="16131" max="16132" width="12.5" style="61" customWidth="1"/>
    <col min="16133" max="16133" width="11.1640625" style="61" customWidth="1"/>
    <col min="16134" max="16134" width="12.83203125" style="61" customWidth="1"/>
    <col min="16135" max="16135" width="12.5" style="61" customWidth="1"/>
    <col min="16136" max="16384" width="12.5" style="61"/>
  </cols>
  <sheetData>
    <row r="1" spans="2:20" ht="21">
      <c r="B1" s="164" t="s">
        <v>63</v>
      </c>
      <c r="C1" s="164"/>
      <c r="D1" s="164"/>
      <c r="E1" s="164"/>
      <c r="F1" s="164"/>
      <c r="G1" s="164"/>
      <c r="H1" s="164"/>
      <c r="I1" s="164"/>
      <c r="J1" s="164"/>
      <c r="K1" s="164"/>
      <c r="L1" s="164"/>
      <c r="M1" s="164"/>
      <c r="N1" s="164"/>
      <c r="O1" s="164"/>
    </row>
    <row r="2" spans="2:20" ht="16.5" customHeight="1">
      <c r="B2" s="165" t="s">
        <v>2</v>
      </c>
      <c r="C2" s="165"/>
      <c r="D2" s="165"/>
      <c r="E2" s="165"/>
      <c r="F2" s="165"/>
      <c r="G2" s="165"/>
      <c r="H2" s="165"/>
      <c r="I2" s="165"/>
      <c r="J2" s="165"/>
      <c r="K2" s="165"/>
      <c r="L2" s="165"/>
      <c r="M2" s="165"/>
      <c r="N2" s="165"/>
      <c r="O2" s="165"/>
    </row>
    <row r="3" spans="2:20" ht="3.75" customHeight="1">
      <c r="B3" s="62"/>
      <c r="C3" s="62"/>
      <c r="D3" s="62"/>
      <c r="E3" s="62"/>
      <c r="F3" s="62"/>
      <c r="G3" s="62"/>
      <c r="H3" s="63"/>
      <c r="I3" s="62"/>
      <c r="J3" s="62"/>
      <c r="K3" s="62"/>
      <c r="L3" s="62"/>
      <c r="M3" s="64"/>
      <c r="N3" s="62"/>
      <c r="O3" s="62"/>
    </row>
    <row r="4" spans="2:20">
      <c r="G4" s="166" t="s">
        <v>64</v>
      </c>
      <c r="H4" s="166"/>
      <c r="I4" s="166" t="s">
        <v>65</v>
      </c>
      <c r="J4" s="166"/>
      <c r="K4" s="62"/>
      <c r="L4" s="167" t="s">
        <v>66</v>
      </c>
      <c r="M4" s="167"/>
      <c r="N4" s="166" t="s">
        <v>65</v>
      </c>
      <c r="O4" s="166"/>
    </row>
    <row r="5" spans="2:20" ht="15.75" customHeight="1">
      <c r="G5" s="68">
        <v>43647</v>
      </c>
      <c r="H5" s="69">
        <f>+EDATE(G5,-12)</f>
        <v>43282</v>
      </c>
      <c r="I5" s="5" t="s">
        <v>67</v>
      </c>
      <c r="J5" s="5" t="s">
        <v>68</v>
      </c>
      <c r="K5" s="5"/>
      <c r="L5" s="68" t="s">
        <v>69</v>
      </c>
      <c r="M5" s="69" t="s">
        <v>70</v>
      </c>
      <c r="N5" s="5" t="s">
        <v>67</v>
      </c>
      <c r="O5" s="5" t="s">
        <v>68</v>
      </c>
    </row>
    <row r="6" spans="2:20" ht="6" customHeight="1">
      <c r="B6" s="70"/>
      <c r="C6" s="70"/>
      <c r="D6" s="70"/>
      <c r="E6" s="71"/>
      <c r="F6" s="70"/>
      <c r="G6" s="5"/>
      <c r="H6" s="72"/>
      <c r="I6" s="73"/>
      <c r="J6" s="62"/>
      <c r="K6" s="62"/>
      <c r="L6" s="62"/>
      <c r="M6" s="64"/>
      <c r="N6" s="62"/>
      <c r="O6" s="62"/>
    </row>
    <row r="7" spans="2:20" s="70" customFormat="1" ht="18.75" customHeight="1">
      <c r="B7" s="11" t="s">
        <v>6</v>
      </c>
      <c r="C7" s="11"/>
      <c r="D7" s="11"/>
      <c r="E7" s="11"/>
      <c r="F7" s="11"/>
      <c r="G7" s="16">
        <v>375866.60000000003</v>
      </c>
      <c r="H7" s="16">
        <v>232618.9</v>
      </c>
      <c r="I7" s="74">
        <f>(+G7/H7-1)</f>
        <v>0.61580421883174608</v>
      </c>
      <c r="J7" s="16">
        <f>+G7-H7</f>
        <v>143247.70000000004</v>
      </c>
      <c r="K7" s="75"/>
      <c r="L7" s="16">
        <v>2146786.1</v>
      </c>
      <c r="M7" s="16">
        <v>1427618.9</v>
      </c>
      <c r="N7" s="74">
        <f>(+L7/M7-1)</f>
        <v>0.50375292733936217</v>
      </c>
      <c r="O7" s="16">
        <f>+L7-M7</f>
        <v>719167.20000000019</v>
      </c>
      <c r="R7" s="76"/>
      <c r="S7" s="76"/>
      <c r="T7" s="76"/>
    </row>
    <row r="8" spans="2:20" s="80" customFormat="1">
      <c r="B8" s="19"/>
      <c r="C8" s="19" t="s">
        <v>7</v>
      </c>
      <c r="D8" s="19"/>
      <c r="E8" s="19"/>
      <c r="F8" s="19"/>
      <c r="G8" s="23">
        <v>314941.8</v>
      </c>
      <c r="H8" s="23">
        <v>205571.6</v>
      </c>
      <c r="I8" s="77">
        <f>(+G8/H8-1)</f>
        <v>0.53202971616701911</v>
      </c>
      <c r="J8" s="23">
        <f>+G8-H8</f>
        <v>109370.19999999998</v>
      </c>
      <c r="K8" s="78"/>
      <c r="L8" s="23">
        <v>1850420.5</v>
      </c>
      <c r="M8" s="23">
        <v>1279393</v>
      </c>
      <c r="N8" s="77">
        <f>(+L8/M8-1)</f>
        <v>0.44632689095532019</v>
      </c>
      <c r="O8" s="23">
        <f>+L8-M8</f>
        <v>571027.5</v>
      </c>
      <c r="P8" s="79"/>
      <c r="R8" s="76"/>
      <c r="S8" s="76"/>
      <c r="T8" s="76"/>
    </row>
    <row r="9" spans="2:20" s="25" customFormat="1" outlineLevel="1">
      <c r="D9" s="25" t="s">
        <v>8</v>
      </c>
      <c r="G9" s="28">
        <v>59295.4</v>
      </c>
      <c r="H9" s="28">
        <v>40591.699999999997</v>
      </c>
      <c r="I9" s="81">
        <f>+(+G9/H9-1)</f>
        <v>0.46077646415400197</v>
      </c>
      <c r="J9" s="28">
        <f>+G9-H9</f>
        <v>18703.700000000004</v>
      </c>
      <c r="K9" s="82"/>
      <c r="L9" s="28">
        <v>377005.8</v>
      </c>
      <c r="M9" s="28">
        <v>268451.8</v>
      </c>
      <c r="N9" s="81">
        <f>+(+L9/M9-1)</f>
        <v>0.40437054249589677</v>
      </c>
      <c r="O9" s="28">
        <f>+L9-M9</f>
        <v>108554</v>
      </c>
      <c r="R9" s="76"/>
      <c r="S9" s="76"/>
      <c r="T9" s="76"/>
    </row>
    <row r="10" spans="2:20" s="25" customFormat="1" outlineLevel="1">
      <c r="D10" s="25" t="s">
        <v>9</v>
      </c>
      <c r="G10" s="28">
        <v>33163.5</v>
      </c>
      <c r="H10" s="28">
        <v>23148.600000000002</v>
      </c>
      <c r="I10" s="81">
        <f t="shared" ref="I10:I18" si="0">+(+G10/H10-1)</f>
        <v>0.43263523496021339</v>
      </c>
      <c r="J10" s="28">
        <f t="shared" ref="J10:J18" si="1">+G10-H10</f>
        <v>10014.899999999998</v>
      </c>
      <c r="K10" s="82"/>
      <c r="L10" s="28">
        <v>205291.4</v>
      </c>
      <c r="M10" s="28">
        <v>159698.1</v>
      </c>
      <c r="N10" s="81">
        <f t="shared" ref="N10:N18" si="2">+(+L10/M10-1)</f>
        <v>0.28549682181566327</v>
      </c>
      <c r="O10" s="28">
        <f t="shared" ref="O10:O18" si="3">+L10-M10</f>
        <v>45593.299999999988</v>
      </c>
      <c r="R10" s="76"/>
      <c r="S10" s="76"/>
      <c r="T10" s="76"/>
    </row>
    <row r="11" spans="2:20" s="25" customFormat="1" outlineLevel="1">
      <c r="D11" s="25" t="s">
        <v>10</v>
      </c>
      <c r="G11" s="28">
        <v>128786.6</v>
      </c>
      <c r="H11" s="28">
        <v>92571.3</v>
      </c>
      <c r="I11" s="81">
        <f t="shared" si="0"/>
        <v>0.39121520384827702</v>
      </c>
      <c r="J11" s="28">
        <f t="shared" si="1"/>
        <v>36215.300000000003</v>
      </c>
      <c r="K11" s="82"/>
      <c r="L11" s="28">
        <v>703635.2</v>
      </c>
      <c r="M11" s="28">
        <v>527040.30000000005</v>
      </c>
      <c r="N11" s="81">
        <f t="shared" si="2"/>
        <v>0.3350690639785987</v>
      </c>
      <c r="O11" s="28">
        <f t="shared" si="3"/>
        <v>176594.89999999991</v>
      </c>
      <c r="R11" s="76"/>
      <c r="S11" s="76"/>
      <c r="T11" s="76"/>
    </row>
    <row r="12" spans="2:20" s="25" customFormat="1" outlineLevel="1">
      <c r="D12" s="25" t="s">
        <v>11</v>
      </c>
      <c r="G12" s="28">
        <v>28594.3</v>
      </c>
      <c r="H12" s="28">
        <v>18383.7</v>
      </c>
      <c r="I12" s="81">
        <f t="shared" si="0"/>
        <v>0.55541593911998111</v>
      </c>
      <c r="J12" s="28">
        <f t="shared" si="1"/>
        <v>10210.599999999999</v>
      </c>
      <c r="K12" s="82"/>
      <c r="L12" s="28">
        <v>177700.99999999997</v>
      </c>
      <c r="M12" s="28">
        <v>123887.49999999999</v>
      </c>
      <c r="N12" s="81">
        <f t="shared" si="2"/>
        <v>0.43437392795883345</v>
      </c>
      <c r="O12" s="28">
        <f t="shared" si="3"/>
        <v>53813.499999999985</v>
      </c>
      <c r="R12" s="76"/>
      <c r="S12" s="76"/>
      <c r="T12" s="76"/>
    </row>
    <row r="13" spans="2:20" s="25" customFormat="1" outlineLevel="1">
      <c r="D13" s="25" t="s">
        <v>12</v>
      </c>
      <c r="G13" s="28">
        <v>843.8</v>
      </c>
      <c r="H13" s="28">
        <v>485.5</v>
      </c>
      <c r="I13" s="81">
        <f t="shared" si="0"/>
        <v>0.73800205973223476</v>
      </c>
      <c r="J13" s="28">
        <f t="shared" si="1"/>
        <v>358.29999999999995</v>
      </c>
      <c r="K13" s="82"/>
      <c r="L13" s="28">
        <v>4897.5</v>
      </c>
      <c r="M13" s="28">
        <v>3604.3</v>
      </c>
      <c r="N13" s="81">
        <f t="shared" si="2"/>
        <v>0.35879366312460115</v>
      </c>
      <c r="O13" s="28">
        <f t="shared" si="3"/>
        <v>1293.1999999999998</v>
      </c>
      <c r="R13" s="76"/>
      <c r="S13" s="76"/>
      <c r="T13" s="76"/>
    </row>
    <row r="14" spans="2:20" s="25" customFormat="1" outlineLevel="1">
      <c r="D14" s="25" t="s">
        <v>13</v>
      </c>
      <c r="G14" s="28">
        <v>3514.7</v>
      </c>
      <c r="H14" s="28">
        <v>2811.7000000000003</v>
      </c>
      <c r="I14" s="81">
        <f t="shared" si="0"/>
        <v>0.25002667425400982</v>
      </c>
      <c r="J14" s="28">
        <f t="shared" si="1"/>
        <v>702.99999999999955</v>
      </c>
      <c r="K14" s="82"/>
      <c r="L14" s="28">
        <v>24931.4</v>
      </c>
      <c r="M14" s="28">
        <v>21089.200000000001</v>
      </c>
      <c r="N14" s="81">
        <f t="shared" si="2"/>
        <v>0.18218803937560457</v>
      </c>
      <c r="O14" s="28">
        <f t="shared" si="3"/>
        <v>3842.2000000000007</v>
      </c>
      <c r="R14" s="76"/>
      <c r="S14" s="76"/>
      <c r="T14" s="76"/>
    </row>
    <row r="15" spans="2:20" s="25" customFormat="1" outlineLevel="1">
      <c r="D15" s="25" t="s">
        <v>14</v>
      </c>
      <c r="G15" s="28">
        <v>3956.3</v>
      </c>
      <c r="H15" s="28">
        <v>3999.6</v>
      </c>
      <c r="I15" s="81">
        <f t="shared" si="0"/>
        <v>-1.082608260826079E-2</v>
      </c>
      <c r="J15" s="28">
        <f t="shared" si="1"/>
        <v>-43.299999999999727</v>
      </c>
      <c r="K15" s="82"/>
      <c r="L15" s="28">
        <v>29281.8</v>
      </c>
      <c r="M15" s="28">
        <v>23358.6</v>
      </c>
      <c r="N15" s="81">
        <f t="shared" si="2"/>
        <v>0.25357684107780432</v>
      </c>
      <c r="O15" s="28">
        <f t="shared" si="3"/>
        <v>5923.2000000000007</v>
      </c>
      <c r="R15" s="76"/>
      <c r="S15" s="76"/>
      <c r="T15" s="76"/>
    </row>
    <row r="16" spans="2:20" s="25" customFormat="1" outlineLevel="1">
      <c r="D16" s="25" t="s">
        <v>15</v>
      </c>
      <c r="G16" s="28">
        <v>28876.699999999997</v>
      </c>
      <c r="H16" s="28">
        <v>4656</v>
      </c>
      <c r="I16" s="81">
        <f t="shared" si="0"/>
        <v>5.2020403780068722</v>
      </c>
      <c r="J16" s="28">
        <f t="shared" si="1"/>
        <v>24220.699999999997</v>
      </c>
      <c r="K16" s="82"/>
      <c r="L16" s="28">
        <v>167986</v>
      </c>
      <c r="M16" s="28">
        <v>35231.1</v>
      </c>
      <c r="N16" s="81">
        <f t="shared" si="2"/>
        <v>3.7681168058902506</v>
      </c>
      <c r="O16" s="28">
        <f t="shared" si="3"/>
        <v>132754.9</v>
      </c>
      <c r="R16" s="76"/>
      <c r="S16" s="76"/>
      <c r="T16" s="76"/>
    </row>
    <row r="17" spans="2:20" s="25" customFormat="1" outlineLevel="1">
      <c r="D17" s="25" t="s">
        <v>16</v>
      </c>
      <c r="G17" s="28">
        <v>11032.6</v>
      </c>
      <c r="H17" s="28">
        <v>9599</v>
      </c>
      <c r="I17" s="81">
        <f t="shared" si="0"/>
        <v>0.14934889050942801</v>
      </c>
      <c r="J17" s="28">
        <f t="shared" si="1"/>
        <v>1433.6000000000004</v>
      </c>
      <c r="K17" s="82"/>
      <c r="L17" s="28">
        <v>66067.100000000006</v>
      </c>
      <c r="M17" s="28">
        <v>55559.499999999993</v>
      </c>
      <c r="N17" s="81">
        <f t="shared" si="2"/>
        <v>0.18912337224057119</v>
      </c>
      <c r="O17" s="28">
        <f t="shared" si="3"/>
        <v>10507.600000000013</v>
      </c>
      <c r="R17" s="76"/>
      <c r="S17" s="76"/>
      <c r="T17" s="76"/>
    </row>
    <row r="18" spans="2:20" s="25" customFormat="1" outlineLevel="1">
      <c r="D18" s="25" t="s">
        <v>17</v>
      </c>
      <c r="G18" s="28">
        <v>16877.900000000001</v>
      </c>
      <c r="H18" s="28">
        <v>9324.5</v>
      </c>
      <c r="I18" s="81">
        <f t="shared" si="0"/>
        <v>0.81005952061772768</v>
      </c>
      <c r="J18" s="28">
        <f t="shared" si="1"/>
        <v>7553.4000000000015</v>
      </c>
      <c r="K18" s="82"/>
      <c r="L18" s="28">
        <v>93623.299999999988</v>
      </c>
      <c r="M18" s="28">
        <v>61472.6</v>
      </c>
      <c r="N18" s="81">
        <f t="shared" si="2"/>
        <v>0.52300862498088563</v>
      </c>
      <c r="O18" s="28">
        <f t="shared" si="3"/>
        <v>32150.69999999999</v>
      </c>
      <c r="R18" s="76"/>
      <c r="S18" s="76"/>
      <c r="T18" s="76"/>
    </row>
    <row r="19" spans="2:20" s="65" customFormat="1">
      <c r="B19" s="19"/>
      <c r="C19" s="19" t="s">
        <v>71</v>
      </c>
      <c r="D19" s="19"/>
      <c r="E19" s="19"/>
      <c r="F19" s="19"/>
      <c r="G19" s="23">
        <v>27241.4</v>
      </c>
      <c r="H19" s="23">
        <v>14605.1</v>
      </c>
      <c r="I19" s="77">
        <f>(+G19/H19-1)</f>
        <v>0.86519777338053161</v>
      </c>
      <c r="J19" s="23">
        <f>+G19-H19</f>
        <v>12636.300000000001</v>
      </c>
      <c r="K19" s="78"/>
      <c r="L19" s="23">
        <v>128375.5</v>
      </c>
      <c r="M19" s="23">
        <v>90777.3</v>
      </c>
      <c r="N19" s="77">
        <f>(+L19/M19-1)</f>
        <v>0.41418063767043067</v>
      </c>
      <c r="O19" s="23">
        <f>+L19-M19</f>
        <v>37598.199999999997</v>
      </c>
      <c r="R19" s="76"/>
      <c r="S19" s="76"/>
      <c r="T19" s="76"/>
    </row>
    <row r="20" spans="2:20" s="25" customFormat="1" outlineLevel="1">
      <c r="D20" s="25" t="s">
        <v>18</v>
      </c>
      <c r="G20" s="28">
        <v>19790.800000000003</v>
      </c>
      <c r="H20" s="28">
        <v>7292.7</v>
      </c>
      <c r="I20" s="81">
        <f t="shared" ref="I20:I21" si="4">+(+G20/H20-1)</f>
        <v>1.7137822754261114</v>
      </c>
      <c r="J20" s="28">
        <f t="shared" ref="J20:J21" si="5">+G20-H20</f>
        <v>12498.100000000002</v>
      </c>
      <c r="K20" s="82"/>
      <c r="L20" s="28">
        <v>71676.600000000006</v>
      </c>
      <c r="M20" s="28">
        <v>33713.199999999997</v>
      </c>
      <c r="N20" s="81">
        <f t="shared" ref="N20:N21" si="6">+(+L20/M20-1)</f>
        <v>1.1260693140965561</v>
      </c>
      <c r="O20" s="28">
        <f t="shared" ref="O20:O21" si="7">+L20-M20</f>
        <v>37963.400000000009</v>
      </c>
      <c r="R20" s="76"/>
      <c r="S20" s="76"/>
      <c r="T20" s="76"/>
    </row>
    <row r="21" spans="2:20" s="25" customFormat="1" outlineLevel="1">
      <c r="D21" s="25" t="s">
        <v>19</v>
      </c>
      <c r="G21" s="28">
        <v>7450.6</v>
      </c>
      <c r="H21" s="28">
        <v>7312.4000000000015</v>
      </c>
      <c r="I21" s="81">
        <f t="shared" si="4"/>
        <v>1.8899403752529853E-2</v>
      </c>
      <c r="J21" s="28">
        <f t="shared" si="5"/>
        <v>138.19999999999891</v>
      </c>
      <c r="K21" s="82"/>
      <c r="L21" s="28">
        <v>56698.9</v>
      </c>
      <c r="M21" s="28">
        <v>57064.1</v>
      </c>
      <c r="N21" s="81">
        <f t="shared" si="6"/>
        <v>-6.3998205526766272E-3</v>
      </c>
      <c r="O21" s="28">
        <f t="shared" si="7"/>
        <v>-365.19999999999709</v>
      </c>
      <c r="R21" s="76"/>
      <c r="S21" s="76"/>
      <c r="T21" s="76"/>
    </row>
    <row r="22" spans="2:20" s="80" customFormat="1">
      <c r="B22" s="19"/>
      <c r="C22" s="19" t="s">
        <v>20</v>
      </c>
      <c r="D22" s="19"/>
      <c r="E22" s="19"/>
      <c r="F22" s="19"/>
      <c r="G22" s="23">
        <v>21290.899999999998</v>
      </c>
      <c r="H22" s="23">
        <v>7511.2</v>
      </c>
      <c r="I22" s="77">
        <f>(+G22/H22-1)</f>
        <v>1.8345537330919157</v>
      </c>
      <c r="J22" s="23">
        <f>+G22-H22</f>
        <v>13779.699999999997</v>
      </c>
      <c r="K22" s="78"/>
      <c r="L22" s="23">
        <v>88976.5</v>
      </c>
      <c r="M22" s="23">
        <v>50414.3</v>
      </c>
      <c r="N22" s="77">
        <f>(+L22/M22-1)</f>
        <v>0.76490598897535023</v>
      </c>
      <c r="O22" s="23">
        <f>+L22-M22</f>
        <v>38562.199999999997</v>
      </c>
      <c r="R22" s="76"/>
      <c r="S22" s="76"/>
      <c r="T22" s="76"/>
    </row>
    <row r="23" spans="2:20" s="25" customFormat="1" outlineLevel="1">
      <c r="D23" s="25" t="s">
        <v>21</v>
      </c>
      <c r="G23" s="28">
        <v>9935.2999999999993</v>
      </c>
      <c r="H23" s="28">
        <v>6194.9</v>
      </c>
      <c r="I23" s="81">
        <f t="shared" ref="I23:I25" si="8">+(+G23/H23-1)</f>
        <v>0.60378698606918602</v>
      </c>
      <c r="J23" s="28">
        <f t="shared" ref="J23:J25" si="9">+G23-H23</f>
        <v>3740.3999999999996</v>
      </c>
      <c r="K23" s="82"/>
      <c r="L23" s="28">
        <v>66152.600000000006</v>
      </c>
      <c r="M23" s="28">
        <v>43746.6</v>
      </c>
      <c r="N23" s="81">
        <f t="shared" ref="N23:N25" si="10">+(+L23/M23-1)</f>
        <v>0.51217694632268573</v>
      </c>
      <c r="O23" s="28">
        <f t="shared" ref="O23:O25" si="11">+L23-M23</f>
        <v>22406.000000000007</v>
      </c>
      <c r="R23" s="76"/>
      <c r="S23" s="76"/>
      <c r="T23" s="76"/>
    </row>
    <row r="24" spans="2:20" s="25" customFormat="1" outlineLevel="1">
      <c r="D24" s="25" t="s">
        <v>22</v>
      </c>
      <c r="G24" s="28">
        <v>9730.6</v>
      </c>
      <c r="H24" s="28">
        <v>65.7</v>
      </c>
      <c r="I24" s="81">
        <f t="shared" si="8"/>
        <v>147.10654490106546</v>
      </c>
      <c r="J24" s="28">
        <f t="shared" si="9"/>
        <v>9664.9</v>
      </c>
      <c r="K24" s="82"/>
      <c r="L24" s="28">
        <v>11831.800000000001</v>
      </c>
      <c r="M24" s="28">
        <v>517.6</v>
      </c>
      <c r="N24" s="81">
        <f t="shared" si="10"/>
        <v>21.858964451313756</v>
      </c>
      <c r="O24" s="28">
        <f t="shared" si="11"/>
        <v>11314.2</v>
      </c>
      <c r="R24" s="76"/>
      <c r="S24" s="76"/>
      <c r="T24" s="76"/>
    </row>
    <row r="25" spans="2:20" s="25" customFormat="1" outlineLevel="1">
      <c r="D25" s="25" t="s">
        <v>23</v>
      </c>
      <c r="G25" s="28">
        <v>1625</v>
      </c>
      <c r="H25" s="28">
        <v>1250.5999999999999</v>
      </c>
      <c r="I25" s="81">
        <f t="shared" si="8"/>
        <v>0.29937629937629939</v>
      </c>
      <c r="J25" s="28">
        <f t="shared" si="9"/>
        <v>374.40000000000009</v>
      </c>
      <c r="K25" s="82"/>
      <c r="L25" s="28">
        <v>10992.1</v>
      </c>
      <c r="M25" s="28">
        <v>6150.1</v>
      </c>
      <c r="N25" s="81">
        <f t="shared" si="10"/>
        <v>0.7873042714752605</v>
      </c>
      <c r="O25" s="28">
        <f t="shared" si="11"/>
        <v>4842</v>
      </c>
      <c r="R25" s="76"/>
      <c r="S25" s="76"/>
      <c r="T25" s="76"/>
    </row>
    <row r="26" spans="2:20" s="80" customFormat="1">
      <c r="B26" s="19"/>
      <c r="C26" s="19" t="s">
        <v>24</v>
      </c>
      <c r="D26" s="19"/>
      <c r="E26" s="19"/>
      <c r="F26" s="19"/>
      <c r="G26" s="23">
        <v>12392.5</v>
      </c>
      <c r="H26" s="23">
        <v>4931</v>
      </c>
      <c r="I26" s="77">
        <f>(+G26/H26-1)</f>
        <v>1.5131819103630098</v>
      </c>
      <c r="J26" s="23">
        <f>+G26-H26</f>
        <v>7461.5</v>
      </c>
      <c r="K26" s="78"/>
      <c r="L26" s="23">
        <v>79013.600000000006</v>
      </c>
      <c r="M26" s="23">
        <v>7034.3</v>
      </c>
      <c r="N26" s="77">
        <f>(+L26/M26-1)</f>
        <v>10.232617317998949</v>
      </c>
      <c r="O26" s="23">
        <f>+L26-M26</f>
        <v>71979.3</v>
      </c>
      <c r="R26" s="76"/>
      <c r="S26" s="76"/>
      <c r="T26" s="76"/>
    </row>
    <row r="27" spans="2:20" ht="5.25" customHeight="1">
      <c r="G27" s="83"/>
      <c r="H27" s="83"/>
      <c r="I27" s="84"/>
      <c r="J27" s="83"/>
      <c r="K27" s="84"/>
      <c r="L27" s="83"/>
      <c r="M27" s="83"/>
      <c r="N27" s="84"/>
      <c r="O27" s="83"/>
      <c r="R27" s="76"/>
      <c r="S27" s="76"/>
      <c r="T27" s="76"/>
    </row>
    <row r="28" spans="2:20" s="70" customFormat="1" ht="18.75" customHeight="1">
      <c r="B28" s="11" t="s">
        <v>25</v>
      </c>
      <c r="C28" s="11"/>
      <c r="D28" s="11"/>
      <c r="E28" s="11"/>
      <c r="F28" s="11"/>
      <c r="G28" s="16">
        <v>371573.80000000005</v>
      </c>
      <c r="H28" s="16">
        <v>246898.5</v>
      </c>
      <c r="I28" s="74">
        <f>(+G28/H28-1)</f>
        <v>0.50496580578658867</v>
      </c>
      <c r="J28" s="16">
        <f>+G28-H28</f>
        <v>124675.30000000005</v>
      </c>
      <c r="K28" s="75"/>
      <c r="L28" s="16">
        <v>2112272.2000000002</v>
      </c>
      <c r="M28" s="16">
        <v>1547723.2</v>
      </c>
      <c r="N28" s="74">
        <f>(+L28/M28-1)</f>
        <v>0.36476095984088119</v>
      </c>
      <c r="O28" s="16">
        <f>+L28-M28</f>
        <v>564549.00000000023</v>
      </c>
      <c r="R28" s="76"/>
      <c r="S28" s="76"/>
      <c r="T28" s="76"/>
    </row>
    <row r="29" spans="2:20" s="80" customFormat="1">
      <c r="B29" s="19"/>
      <c r="C29" s="19" t="s">
        <v>26</v>
      </c>
      <c r="D29" s="19"/>
      <c r="E29" s="19"/>
      <c r="F29" s="19"/>
      <c r="G29" s="23">
        <v>350394</v>
      </c>
      <c r="H29" s="23">
        <v>230112.59999999998</v>
      </c>
      <c r="I29" s="77">
        <f>(+G29/H29-1)</f>
        <v>0.52270670967169997</v>
      </c>
      <c r="J29" s="23">
        <f>+G29-H29</f>
        <v>120281.40000000002</v>
      </c>
      <c r="K29" s="78"/>
      <c r="L29" s="23">
        <v>1983792.5000000002</v>
      </c>
      <c r="M29" s="23">
        <v>1447007.1999999997</v>
      </c>
      <c r="N29" s="77">
        <f>(+L29/M29-1)</f>
        <v>0.37096242506602639</v>
      </c>
      <c r="O29" s="23">
        <f>+L29-M29</f>
        <v>536785.30000000051</v>
      </c>
      <c r="R29" s="76"/>
      <c r="S29" s="76"/>
      <c r="T29" s="76"/>
    </row>
    <row r="30" spans="2:20" s="42" customFormat="1">
      <c r="C30" s="42" t="s">
        <v>27</v>
      </c>
      <c r="D30" s="85"/>
      <c r="E30" s="86"/>
      <c r="F30" s="87"/>
      <c r="G30" s="43">
        <v>197498.40000000002</v>
      </c>
      <c r="H30" s="43">
        <v>134896.9</v>
      </c>
      <c r="I30" s="88">
        <f t="shared" ref="I30:I53" si="12">+(+G30/H30-1)</f>
        <v>0.46406922620164015</v>
      </c>
      <c r="J30" s="43">
        <f t="shared" ref="J30:J53" si="13">+G30-H30</f>
        <v>62601.500000000029</v>
      </c>
      <c r="K30" s="89"/>
      <c r="L30" s="43">
        <v>1263862.6000000001</v>
      </c>
      <c r="M30" s="43">
        <v>925712.49999999988</v>
      </c>
      <c r="N30" s="88">
        <f t="shared" ref="N30:N53" si="14">+(+L30/M30-1)</f>
        <v>0.36528630649364713</v>
      </c>
      <c r="O30" s="43">
        <f t="shared" ref="O30:O53" si="15">+L30-M30</f>
        <v>338150.10000000021</v>
      </c>
      <c r="R30" s="76"/>
      <c r="S30" s="76"/>
      <c r="T30" s="76"/>
    </row>
    <row r="31" spans="2:20" s="25" customFormat="1" outlineLevel="1">
      <c r="D31" s="25" t="s">
        <v>28</v>
      </c>
      <c r="G31" s="28">
        <v>136547.6</v>
      </c>
      <c r="H31" s="28">
        <v>91199.5</v>
      </c>
      <c r="I31" s="81">
        <f t="shared" si="12"/>
        <v>0.49724066469662676</v>
      </c>
      <c r="J31" s="28">
        <f t="shared" si="13"/>
        <v>45348.100000000006</v>
      </c>
      <c r="K31" s="82"/>
      <c r="L31" s="28">
        <v>882854</v>
      </c>
      <c r="M31" s="28">
        <v>644316.10000000009</v>
      </c>
      <c r="N31" s="81">
        <f t="shared" si="14"/>
        <v>0.37021874822001166</v>
      </c>
      <c r="O31" s="28">
        <f t="shared" si="15"/>
        <v>238537.89999999991</v>
      </c>
      <c r="R31" s="76"/>
      <c r="S31" s="76"/>
      <c r="T31" s="76"/>
    </row>
    <row r="32" spans="2:20" s="25" customFormat="1" outlineLevel="1">
      <c r="D32" s="25" t="s">
        <v>29</v>
      </c>
      <c r="G32" s="28">
        <v>10457.799999999999</v>
      </c>
      <c r="H32" s="28">
        <v>6967.7</v>
      </c>
      <c r="I32" s="81">
        <f t="shared" si="12"/>
        <v>0.50089699613932859</v>
      </c>
      <c r="J32" s="28">
        <f t="shared" si="13"/>
        <v>3490.0999999999995</v>
      </c>
      <c r="K32" s="82"/>
      <c r="L32" s="28">
        <v>67545.3</v>
      </c>
      <c r="M32" s="28">
        <v>42376.5</v>
      </c>
      <c r="N32" s="81">
        <f t="shared" si="14"/>
        <v>0.59393295812537605</v>
      </c>
      <c r="O32" s="28">
        <f t="shared" si="15"/>
        <v>25168.800000000003</v>
      </c>
      <c r="R32" s="76"/>
      <c r="S32" s="76"/>
      <c r="T32" s="76"/>
    </row>
    <row r="33" spans="3:20" s="25" customFormat="1" outlineLevel="1">
      <c r="D33" s="25" t="s">
        <v>30</v>
      </c>
      <c r="G33" s="28">
        <v>10341.6</v>
      </c>
      <c r="H33" s="28">
        <v>8276</v>
      </c>
      <c r="I33" s="81">
        <f t="shared" si="12"/>
        <v>0.24958917351377474</v>
      </c>
      <c r="J33" s="28">
        <f t="shared" si="13"/>
        <v>2065.6000000000004</v>
      </c>
      <c r="K33" s="82"/>
      <c r="L33" s="28">
        <v>71897.899999999994</v>
      </c>
      <c r="M33" s="28">
        <v>57957.2</v>
      </c>
      <c r="N33" s="81">
        <f t="shared" si="14"/>
        <v>0.24053439434617263</v>
      </c>
      <c r="O33" s="28">
        <f t="shared" si="15"/>
        <v>13940.699999999997</v>
      </c>
      <c r="R33" s="76"/>
      <c r="S33" s="76"/>
      <c r="T33" s="76"/>
    </row>
    <row r="34" spans="3:20" s="25" customFormat="1" outlineLevel="1">
      <c r="D34" s="25" t="s">
        <v>31</v>
      </c>
      <c r="G34" s="28">
        <v>13184.3</v>
      </c>
      <c r="H34" s="28">
        <v>11328.3</v>
      </c>
      <c r="I34" s="81">
        <f t="shared" si="12"/>
        <v>0.16383746899358242</v>
      </c>
      <c r="J34" s="28">
        <f t="shared" si="13"/>
        <v>1856</v>
      </c>
      <c r="K34" s="82"/>
      <c r="L34" s="28">
        <v>93806.2</v>
      </c>
      <c r="M34" s="28">
        <v>68404.100000000006</v>
      </c>
      <c r="N34" s="81">
        <f t="shared" si="14"/>
        <v>0.37135347150243891</v>
      </c>
      <c r="O34" s="28">
        <f t="shared" si="15"/>
        <v>25402.099999999991</v>
      </c>
      <c r="R34" s="76"/>
      <c r="S34" s="76"/>
      <c r="T34" s="76"/>
    </row>
    <row r="35" spans="3:20" s="25" customFormat="1" outlineLevel="1">
      <c r="D35" s="25" t="s">
        <v>32</v>
      </c>
      <c r="G35" s="28">
        <v>16401.099999999999</v>
      </c>
      <c r="H35" s="28">
        <v>11376.3</v>
      </c>
      <c r="I35" s="81">
        <f t="shared" si="12"/>
        <v>0.4416901804628921</v>
      </c>
      <c r="J35" s="28">
        <f t="shared" si="13"/>
        <v>5024.7999999999993</v>
      </c>
      <c r="K35" s="82"/>
      <c r="L35" s="28">
        <v>93233.600000000006</v>
      </c>
      <c r="M35" s="28">
        <v>72887</v>
      </c>
      <c r="N35" s="81">
        <f t="shared" si="14"/>
        <v>0.27915266096834834</v>
      </c>
      <c r="O35" s="28">
        <f t="shared" si="15"/>
        <v>20346.600000000006</v>
      </c>
      <c r="R35" s="76"/>
      <c r="S35" s="76"/>
      <c r="T35" s="76"/>
    </row>
    <row r="36" spans="3:20" s="25" customFormat="1" outlineLevel="1">
      <c r="D36" s="25" t="s">
        <v>33</v>
      </c>
      <c r="G36" s="28">
        <v>10566</v>
      </c>
      <c r="H36" s="28">
        <v>5749.1</v>
      </c>
      <c r="I36" s="81">
        <f t="shared" si="12"/>
        <v>0.83785288132055435</v>
      </c>
      <c r="J36" s="28">
        <f t="shared" si="13"/>
        <v>4816.8999999999996</v>
      </c>
      <c r="K36" s="82"/>
      <c r="L36" s="28">
        <v>54525.600000000006</v>
      </c>
      <c r="M36" s="28">
        <v>39771.599999999999</v>
      </c>
      <c r="N36" s="81">
        <f t="shared" si="14"/>
        <v>0.37096822858522183</v>
      </c>
      <c r="O36" s="28">
        <f t="shared" si="15"/>
        <v>14754.000000000007</v>
      </c>
      <c r="R36" s="76"/>
      <c r="S36" s="76"/>
      <c r="T36" s="76"/>
    </row>
    <row r="37" spans="3:20" s="42" customFormat="1">
      <c r="C37" s="42" t="s">
        <v>34</v>
      </c>
      <c r="D37" s="85"/>
      <c r="E37" s="86"/>
      <c r="F37" s="87"/>
      <c r="G37" s="43">
        <v>45564.2</v>
      </c>
      <c r="H37" s="43">
        <v>23762.100000000006</v>
      </c>
      <c r="I37" s="88">
        <f t="shared" si="12"/>
        <v>0.91751570778676905</v>
      </c>
      <c r="J37" s="43">
        <f t="shared" si="13"/>
        <v>21802.099999999991</v>
      </c>
      <c r="K37" s="89"/>
      <c r="L37" s="43">
        <v>178911.40000000002</v>
      </c>
      <c r="M37" s="43">
        <v>123410.9</v>
      </c>
      <c r="N37" s="88">
        <f t="shared" si="14"/>
        <v>0.4497212158731525</v>
      </c>
      <c r="O37" s="43">
        <f t="shared" si="15"/>
        <v>55500.500000000029</v>
      </c>
      <c r="R37" s="76"/>
      <c r="S37" s="76"/>
      <c r="T37" s="76"/>
    </row>
    <row r="38" spans="3:20" s="25" customFormat="1" hidden="1" outlineLevel="2">
      <c r="D38" s="25" t="s">
        <v>35</v>
      </c>
      <c r="G38" s="28">
        <v>35647.599999999999</v>
      </c>
      <c r="H38" s="28">
        <v>15373</v>
      </c>
      <c r="I38" s="81">
        <f t="shared" si="12"/>
        <v>1.3188447277694659</v>
      </c>
      <c r="J38" s="28">
        <f t="shared" si="13"/>
        <v>20274.599999999999</v>
      </c>
      <c r="K38" s="82"/>
      <c r="L38" s="28">
        <v>117841.5</v>
      </c>
      <c r="M38" s="28">
        <v>66864.2</v>
      </c>
      <c r="N38" s="81">
        <f t="shared" si="14"/>
        <v>0.76240050729687936</v>
      </c>
      <c r="O38" s="28">
        <f t="shared" si="15"/>
        <v>50977.3</v>
      </c>
      <c r="R38" s="76"/>
      <c r="S38" s="76"/>
      <c r="T38" s="76"/>
    </row>
    <row r="39" spans="3:20" s="25" customFormat="1" hidden="1" outlineLevel="2">
      <c r="D39" s="25" t="s">
        <v>36</v>
      </c>
      <c r="G39" s="28">
        <v>9661.0999999999985</v>
      </c>
      <c r="H39" s="28">
        <v>8227.7000000000007</v>
      </c>
      <c r="I39" s="81">
        <f t="shared" si="12"/>
        <v>0.17421636666383034</v>
      </c>
      <c r="J39" s="28">
        <f t="shared" si="13"/>
        <v>1433.3999999999978</v>
      </c>
      <c r="K39" s="82"/>
      <c r="L39" s="28">
        <v>59780.5</v>
      </c>
      <c r="M39" s="28">
        <v>55735.7</v>
      </c>
      <c r="N39" s="81">
        <f t="shared" si="14"/>
        <v>7.2571081012708261E-2</v>
      </c>
      <c r="O39" s="28">
        <f t="shared" si="15"/>
        <v>4044.8000000000029</v>
      </c>
      <c r="R39" s="76"/>
      <c r="S39" s="76"/>
      <c r="T39" s="76"/>
    </row>
    <row r="40" spans="3:20" s="25" customFormat="1" hidden="1" outlineLevel="2">
      <c r="D40" s="25" t="s">
        <v>37</v>
      </c>
      <c r="G40" s="28">
        <v>255.5</v>
      </c>
      <c r="H40" s="28">
        <v>161</v>
      </c>
      <c r="I40" s="81">
        <f t="shared" si="12"/>
        <v>0.58695652173913038</v>
      </c>
      <c r="J40" s="28">
        <f t="shared" si="13"/>
        <v>94.5</v>
      </c>
      <c r="K40" s="82"/>
      <c r="L40" s="28">
        <v>1289.4000000000001</v>
      </c>
      <c r="M40" s="28">
        <v>811</v>
      </c>
      <c r="N40" s="81">
        <f t="shared" si="14"/>
        <v>0.5898890258939582</v>
      </c>
      <c r="O40" s="28">
        <f t="shared" si="15"/>
        <v>478.40000000000009</v>
      </c>
      <c r="R40" s="76"/>
      <c r="S40" s="76"/>
      <c r="T40" s="76"/>
    </row>
    <row r="41" spans="3:20" s="42" customFormat="1" collapsed="1">
      <c r="C41" s="42" t="s">
        <v>38</v>
      </c>
      <c r="D41" s="85"/>
      <c r="E41" s="86"/>
      <c r="F41" s="87"/>
      <c r="G41" s="43">
        <v>68279.600000000006</v>
      </c>
      <c r="H41" s="43">
        <v>51210.600000000006</v>
      </c>
      <c r="I41" s="88">
        <f t="shared" si="12"/>
        <v>0.33330990068462385</v>
      </c>
      <c r="J41" s="43">
        <f t="shared" si="13"/>
        <v>17069</v>
      </c>
      <c r="K41" s="89"/>
      <c r="L41" s="43">
        <v>381563.30000000005</v>
      </c>
      <c r="M41" s="43">
        <v>284199.40000000002</v>
      </c>
      <c r="N41" s="88">
        <f t="shared" si="14"/>
        <v>0.34259009695305487</v>
      </c>
      <c r="O41" s="43">
        <f t="shared" si="15"/>
        <v>97363.900000000023</v>
      </c>
      <c r="R41" s="76"/>
      <c r="S41" s="76"/>
      <c r="T41" s="76"/>
    </row>
    <row r="42" spans="3:20" s="25" customFormat="1" hidden="1" outlineLevel="2">
      <c r="D42" s="25" t="s">
        <v>39</v>
      </c>
      <c r="G42" s="28">
        <v>52572.100000000006</v>
      </c>
      <c r="H42" s="28">
        <v>41403.4</v>
      </c>
      <c r="I42" s="81">
        <f t="shared" si="12"/>
        <v>0.2697532086736838</v>
      </c>
      <c r="J42" s="28">
        <f t="shared" si="13"/>
        <v>11168.700000000004</v>
      </c>
      <c r="K42" s="82"/>
      <c r="L42" s="28">
        <v>287155.69999999995</v>
      </c>
      <c r="M42" s="28">
        <v>217856.69999999998</v>
      </c>
      <c r="N42" s="81">
        <f t="shared" si="14"/>
        <v>0.31809441710996245</v>
      </c>
      <c r="O42" s="28">
        <f t="shared" si="15"/>
        <v>69298.999999999971</v>
      </c>
      <c r="R42" s="76"/>
      <c r="S42" s="76"/>
      <c r="T42" s="76"/>
    </row>
    <row r="43" spans="3:20" s="25" customFormat="1" hidden="1" outlineLevel="2">
      <c r="D43" s="25" t="s">
        <v>40</v>
      </c>
      <c r="G43" s="28">
        <v>15707.5</v>
      </c>
      <c r="H43" s="28">
        <v>9807.2000000000007</v>
      </c>
      <c r="I43" s="81">
        <f t="shared" si="12"/>
        <v>0.60162941512358259</v>
      </c>
      <c r="J43" s="28">
        <f t="shared" si="13"/>
        <v>5900.2999999999993</v>
      </c>
      <c r="K43" s="82"/>
      <c r="L43" s="28">
        <v>94407.6</v>
      </c>
      <c r="M43" s="28">
        <v>66342.7</v>
      </c>
      <c r="N43" s="81">
        <f t="shared" si="14"/>
        <v>0.42302921044817299</v>
      </c>
      <c r="O43" s="28">
        <f t="shared" si="15"/>
        <v>28064.900000000009</v>
      </c>
      <c r="R43" s="76"/>
      <c r="S43" s="76"/>
      <c r="T43" s="76"/>
    </row>
    <row r="44" spans="3:20" s="42" customFormat="1" collapsed="1">
      <c r="C44" s="42" t="s">
        <v>41</v>
      </c>
      <c r="D44" s="85"/>
      <c r="E44" s="86"/>
      <c r="F44" s="87"/>
      <c r="G44" s="43">
        <v>20412</v>
      </c>
      <c r="H44" s="43">
        <v>6057.2999999999993</v>
      </c>
      <c r="I44" s="88">
        <f t="shared" si="12"/>
        <v>2.3698182358476552</v>
      </c>
      <c r="J44" s="43">
        <f t="shared" si="13"/>
        <v>14354.7</v>
      </c>
      <c r="K44" s="89"/>
      <c r="L44" s="43">
        <v>65652.899999999994</v>
      </c>
      <c r="M44" s="43">
        <v>35630.9</v>
      </c>
      <c r="N44" s="88">
        <f t="shared" si="14"/>
        <v>0.84258326340339407</v>
      </c>
      <c r="O44" s="43">
        <f t="shared" si="15"/>
        <v>30021.999999999993</v>
      </c>
      <c r="R44" s="76"/>
      <c r="S44" s="76"/>
      <c r="T44" s="76"/>
    </row>
    <row r="45" spans="3:20" s="25" customFormat="1" outlineLevel="1">
      <c r="D45" s="25" t="s">
        <v>42</v>
      </c>
      <c r="G45" s="28">
        <v>2258.6000000000004</v>
      </c>
      <c r="H45" s="28">
        <v>2034</v>
      </c>
      <c r="I45" s="81">
        <f t="shared" si="12"/>
        <v>0.11042281219272398</v>
      </c>
      <c r="J45" s="28">
        <f t="shared" si="13"/>
        <v>224.60000000000036</v>
      </c>
      <c r="K45" s="82"/>
      <c r="L45" s="28">
        <v>15888.199999999999</v>
      </c>
      <c r="M45" s="28">
        <v>14418.1</v>
      </c>
      <c r="N45" s="81">
        <f t="shared" si="14"/>
        <v>0.10196211706119374</v>
      </c>
      <c r="O45" s="28">
        <f t="shared" si="15"/>
        <v>1470.0999999999985</v>
      </c>
      <c r="R45" s="76"/>
      <c r="S45" s="76"/>
      <c r="T45" s="76"/>
    </row>
    <row r="46" spans="3:20" s="25" customFormat="1" outlineLevel="1">
      <c r="D46" s="25" t="s">
        <v>43</v>
      </c>
      <c r="G46" s="28">
        <v>3224.1</v>
      </c>
      <c r="H46" s="28">
        <v>468.2</v>
      </c>
      <c r="I46" s="81">
        <f t="shared" si="12"/>
        <v>5.886159760785989</v>
      </c>
      <c r="J46" s="28">
        <f t="shared" si="13"/>
        <v>2755.9</v>
      </c>
      <c r="K46" s="82"/>
      <c r="L46" s="28">
        <v>13584</v>
      </c>
      <c r="M46" s="28">
        <v>7515.8</v>
      </c>
      <c r="N46" s="81">
        <f t="shared" si="14"/>
        <v>0.8073924266212511</v>
      </c>
      <c r="O46" s="28">
        <f t="shared" si="15"/>
        <v>6068.2</v>
      </c>
      <c r="R46" s="76"/>
      <c r="S46" s="76"/>
      <c r="T46" s="76"/>
    </row>
    <row r="47" spans="3:20" s="25" customFormat="1" outlineLevel="1">
      <c r="D47" s="25" t="s">
        <v>44</v>
      </c>
      <c r="G47" s="28">
        <v>253.1</v>
      </c>
      <c r="H47" s="28">
        <v>396.8</v>
      </c>
      <c r="I47" s="81">
        <f t="shared" si="12"/>
        <v>-0.36214717741935487</v>
      </c>
      <c r="J47" s="28">
        <f t="shared" si="13"/>
        <v>-143.70000000000002</v>
      </c>
      <c r="K47" s="82"/>
      <c r="L47" s="28">
        <v>3743.1</v>
      </c>
      <c r="M47" s="28">
        <v>1797.3999999999999</v>
      </c>
      <c r="N47" s="81">
        <f t="shared" si="14"/>
        <v>1.0825080672081899</v>
      </c>
      <c r="O47" s="28">
        <f t="shared" si="15"/>
        <v>1945.7</v>
      </c>
      <c r="R47" s="76"/>
      <c r="S47" s="76"/>
      <c r="T47" s="76"/>
    </row>
    <row r="48" spans="3:20" s="25" customFormat="1" outlineLevel="1">
      <c r="D48" s="25" t="s">
        <v>45</v>
      </c>
      <c r="G48" s="28">
        <v>1359.7</v>
      </c>
      <c r="H48" s="28">
        <v>679.80000000000007</v>
      </c>
      <c r="I48" s="81">
        <f t="shared" si="12"/>
        <v>1.0001471020888495</v>
      </c>
      <c r="J48" s="28">
        <f t="shared" si="13"/>
        <v>679.9</v>
      </c>
      <c r="K48" s="82"/>
      <c r="L48" s="28">
        <v>5884.2</v>
      </c>
      <c r="M48" s="28">
        <v>5003.6000000000004</v>
      </c>
      <c r="N48" s="81">
        <f t="shared" si="14"/>
        <v>0.17599328483491883</v>
      </c>
      <c r="O48" s="28">
        <f t="shared" si="15"/>
        <v>880.59999999999945</v>
      </c>
      <c r="R48" s="76"/>
      <c r="S48" s="76"/>
      <c r="T48" s="76"/>
    </row>
    <row r="49" spans="1:20" s="25" customFormat="1" outlineLevel="1">
      <c r="D49" s="25" t="s">
        <v>46</v>
      </c>
      <c r="G49" s="28">
        <v>13316.5</v>
      </c>
      <c r="H49" s="28">
        <v>2478.5</v>
      </c>
      <c r="I49" s="81">
        <f t="shared" si="12"/>
        <v>4.3728061327415775</v>
      </c>
      <c r="J49" s="28">
        <f t="shared" si="13"/>
        <v>10838</v>
      </c>
      <c r="K49" s="82"/>
      <c r="L49" s="28">
        <v>26553.4</v>
      </c>
      <c r="M49" s="28">
        <v>6896</v>
      </c>
      <c r="N49" s="81">
        <f t="shared" si="14"/>
        <v>2.8505510440835269</v>
      </c>
      <c r="O49" s="28">
        <f t="shared" si="15"/>
        <v>19657.400000000001</v>
      </c>
      <c r="R49" s="76"/>
      <c r="S49" s="76"/>
      <c r="T49" s="76"/>
    </row>
    <row r="50" spans="1:20" s="42" customFormat="1">
      <c r="C50" s="42" t="s">
        <v>47</v>
      </c>
      <c r="D50" s="85"/>
      <c r="E50" s="86"/>
      <c r="F50" s="87"/>
      <c r="G50" s="43">
        <v>18639.8</v>
      </c>
      <c r="H50" s="43">
        <v>14185.699999999999</v>
      </c>
      <c r="I50" s="88">
        <f>+(+G50/H50-1)</f>
        <v>0.31398521045841954</v>
      </c>
      <c r="J50" s="43">
        <f>+G50-H50</f>
        <v>4454.1000000000004</v>
      </c>
      <c r="K50" s="89"/>
      <c r="L50" s="43">
        <v>93802.299999999988</v>
      </c>
      <c r="M50" s="43">
        <v>78053.5</v>
      </c>
      <c r="N50" s="88">
        <f t="shared" si="14"/>
        <v>0.20176929926268516</v>
      </c>
      <c r="O50" s="43">
        <f t="shared" si="15"/>
        <v>15748.799999999988</v>
      </c>
      <c r="R50" s="76"/>
      <c r="S50" s="76"/>
      <c r="T50" s="76"/>
    </row>
    <row r="51" spans="1:20" s="25" customFormat="1" outlineLevel="1">
      <c r="D51" s="25" t="s">
        <v>48</v>
      </c>
      <c r="G51" s="28">
        <v>15866.2</v>
      </c>
      <c r="H51" s="28">
        <v>12049.6</v>
      </c>
      <c r="I51" s="81">
        <f t="shared" si="12"/>
        <v>0.31674080467401411</v>
      </c>
      <c r="J51" s="28">
        <f t="shared" si="13"/>
        <v>3816.6000000000004</v>
      </c>
      <c r="K51" s="82"/>
      <c r="L51" s="28">
        <v>74635.400000000009</v>
      </c>
      <c r="M51" s="28">
        <v>59317.7</v>
      </c>
      <c r="N51" s="81">
        <f t="shared" si="14"/>
        <v>0.25823152280010886</v>
      </c>
      <c r="O51" s="28">
        <f t="shared" si="15"/>
        <v>15317.700000000012</v>
      </c>
      <c r="R51" s="76"/>
      <c r="S51" s="76"/>
      <c r="T51" s="76"/>
    </row>
    <row r="52" spans="1:20" s="25" customFormat="1" outlineLevel="1">
      <c r="D52" s="25" t="s">
        <v>49</v>
      </c>
      <c r="G52" s="28">
        <v>-955.59999999999945</v>
      </c>
      <c r="H52" s="28">
        <v>30.999999999999545</v>
      </c>
      <c r="I52" s="81">
        <f t="shared" si="12"/>
        <v>-31.825806451613339</v>
      </c>
      <c r="J52" s="28">
        <f t="shared" si="13"/>
        <v>-986.599999999999</v>
      </c>
      <c r="K52" s="82"/>
      <c r="L52" s="28">
        <v>-5511.8</v>
      </c>
      <c r="M52" s="28">
        <v>3267.6999999999994</v>
      </c>
      <c r="N52" s="81">
        <f t="shared" si="14"/>
        <v>-2.6867521498301561</v>
      </c>
      <c r="O52" s="28">
        <f t="shared" si="15"/>
        <v>-8779.5</v>
      </c>
      <c r="R52" s="76"/>
      <c r="S52" s="76"/>
      <c r="T52" s="76"/>
    </row>
    <row r="53" spans="1:20" s="25" customFormat="1" outlineLevel="1">
      <c r="D53" s="25" t="s">
        <v>50</v>
      </c>
      <c r="G53" s="28">
        <v>3729.2</v>
      </c>
      <c r="H53" s="28">
        <v>2105.1000000000004</v>
      </c>
      <c r="I53" s="81">
        <f t="shared" si="12"/>
        <v>0.77150729181511535</v>
      </c>
      <c r="J53" s="28">
        <f t="shared" si="13"/>
        <v>1624.0999999999995</v>
      </c>
      <c r="K53" s="82"/>
      <c r="L53" s="28">
        <v>24678.699999999993</v>
      </c>
      <c r="M53" s="28">
        <v>15468.099999999999</v>
      </c>
      <c r="N53" s="81">
        <f t="shared" si="14"/>
        <v>0.59545774852761468</v>
      </c>
      <c r="O53" s="28">
        <f t="shared" si="15"/>
        <v>9210.5999999999949</v>
      </c>
      <c r="R53" s="76"/>
      <c r="S53" s="76"/>
      <c r="T53" s="76"/>
    </row>
    <row r="54" spans="1:20" s="90" customFormat="1" ht="3.75" customHeight="1">
      <c r="A54" s="61"/>
      <c r="B54" s="61"/>
      <c r="E54" s="66"/>
      <c r="F54" s="67"/>
      <c r="G54" s="28"/>
      <c r="H54" s="28"/>
      <c r="I54" s="82"/>
      <c r="J54" s="28"/>
      <c r="K54" s="82"/>
      <c r="L54" s="28"/>
      <c r="M54" s="28"/>
      <c r="N54" s="82"/>
      <c r="O54" s="28"/>
      <c r="R54" s="76"/>
      <c r="S54" s="76"/>
      <c r="T54" s="76"/>
    </row>
    <row r="55" spans="1:20" s="91" customFormat="1">
      <c r="A55" s="80"/>
      <c r="B55" s="19"/>
      <c r="C55" s="19" t="s">
        <v>51</v>
      </c>
      <c r="D55" s="19"/>
      <c r="E55" s="19"/>
      <c r="F55" s="19"/>
      <c r="G55" s="23">
        <v>21179.8</v>
      </c>
      <c r="H55" s="23">
        <v>16785.900000000001</v>
      </c>
      <c r="I55" s="77">
        <f>(+G55/H55-1)</f>
        <v>0.26176135923602528</v>
      </c>
      <c r="J55" s="23">
        <f>+G55-H55</f>
        <v>4393.8999999999978</v>
      </c>
      <c r="K55" s="78"/>
      <c r="L55" s="23">
        <v>128479.7</v>
      </c>
      <c r="M55" s="23">
        <v>100716</v>
      </c>
      <c r="N55" s="77">
        <f>(+L55/M55-1)</f>
        <v>0.27566325112196677</v>
      </c>
      <c r="O55" s="23">
        <f>+L55-M55</f>
        <v>27763.699999999997</v>
      </c>
      <c r="R55" s="76"/>
      <c r="S55" s="76"/>
      <c r="T55" s="76"/>
    </row>
    <row r="56" spans="1:20" s="42" customFormat="1">
      <c r="C56" s="42" t="s">
        <v>35</v>
      </c>
      <c r="D56" s="85"/>
      <c r="E56" s="86"/>
      <c r="F56" s="87"/>
      <c r="G56" s="43">
        <v>1470.7</v>
      </c>
      <c r="H56" s="43">
        <v>1834.1</v>
      </c>
      <c r="I56" s="88">
        <f t="shared" ref="I56:I73" si="16">+(+G56/H56-1)</f>
        <v>-0.198135325227632</v>
      </c>
      <c r="J56" s="43">
        <f t="shared" ref="J56:J73" si="17">+G56-H56</f>
        <v>-363.39999999999986</v>
      </c>
      <c r="K56" s="89"/>
      <c r="L56" s="43">
        <v>15705.300000000003</v>
      </c>
      <c r="M56" s="43">
        <v>17101.099999999999</v>
      </c>
      <c r="N56" s="88">
        <f t="shared" ref="N56:N73" si="18">+(+L56/M56-1)</f>
        <v>-8.1620480553882269E-2</v>
      </c>
      <c r="O56" s="43">
        <f t="shared" ref="O56:O73" si="19">+L56-M56</f>
        <v>-1395.7999999999956</v>
      </c>
      <c r="R56" s="76"/>
      <c r="S56" s="76"/>
      <c r="T56" s="76"/>
    </row>
    <row r="57" spans="1:20" s="25" customFormat="1" outlineLevel="1">
      <c r="D57" s="25" t="s">
        <v>52</v>
      </c>
      <c r="G57" s="28">
        <v>692.5</v>
      </c>
      <c r="H57" s="28">
        <v>1616.3</v>
      </c>
      <c r="I57" s="81">
        <f t="shared" si="16"/>
        <v>-0.57155231083338487</v>
      </c>
      <c r="J57" s="28">
        <f t="shared" si="17"/>
        <v>-923.8</v>
      </c>
      <c r="K57" s="82"/>
      <c r="L57" s="28">
        <v>10318</v>
      </c>
      <c r="M57" s="28">
        <v>10242.699999999999</v>
      </c>
      <c r="N57" s="81">
        <f t="shared" si="18"/>
        <v>7.351577220850114E-3</v>
      </c>
      <c r="O57" s="28">
        <f t="shared" si="19"/>
        <v>75.300000000001091</v>
      </c>
      <c r="P57" s="92"/>
      <c r="R57" s="76"/>
      <c r="S57" s="76"/>
      <c r="T57" s="76"/>
    </row>
    <row r="58" spans="1:20" s="25" customFormat="1" outlineLevel="1">
      <c r="D58" s="25" t="s">
        <v>53</v>
      </c>
      <c r="G58" s="28">
        <v>778.2</v>
      </c>
      <c r="H58" s="28">
        <v>218</v>
      </c>
      <c r="I58" s="81">
        <f t="shared" si="16"/>
        <v>2.5697247706422019</v>
      </c>
      <c r="J58" s="28">
        <f t="shared" si="17"/>
        <v>560.20000000000005</v>
      </c>
      <c r="K58" s="82"/>
      <c r="L58" s="28">
        <v>5387.3</v>
      </c>
      <c r="M58" s="28">
        <v>6858.4000000000005</v>
      </c>
      <c r="N58" s="81">
        <f t="shared" si="18"/>
        <v>-0.21449609238306311</v>
      </c>
      <c r="O58" s="28">
        <f t="shared" si="19"/>
        <v>-1471.1000000000004</v>
      </c>
      <c r="P58" s="92"/>
      <c r="Q58" s="93"/>
      <c r="R58" s="76"/>
      <c r="S58" s="76"/>
      <c r="T58" s="76"/>
    </row>
    <row r="59" spans="1:20" s="42" customFormat="1">
      <c r="C59" s="42" t="s">
        <v>36</v>
      </c>
      <c r="D59" s="85"/>
      <c r="E59" s="86"/>
      <c r="F59" s="87"/>
      <c r="G59" s="43">
        <v>10306.9</v>
      </c>
      <c r="H59" s="43">
        <v>4325.1000000000004</v>
      </c>
      <c r="I59" s="88">
        <f t="shared" si="16"/>
        <v>1.3830431666319849</v>
      </c>
      <c r="J59" s="43">
        <f t="shared" si="17"/>
        <v>5981.7999999999993</v>
      </c>
      <c r="K59" s="89"/>
      <c r="L59" s="43">
        <v>54729.9</v>
      </c>
      <c r="M59" s="43">
        <v>26647.699999999997</v>
      </c>
      <c r="N59" s="88">
        <f t="shared" si="18"/>
        <v>1.0538320380370543</v>
      </c>
      <c r="O59" s="43">
        <f t="shared" si="19"/>
        <v>28082.200000000004</v>
      </c>
      <c r="R59" s="76"/>
      <c r="S59" s="76"/>
      <c r="T59" s="76"/>
    </row>
    <row r="60" spans="1:20" s="25" customFormat="1" outlineLevel="1">
      <c r="D60" s="25" t="s">
        <v>52</v>
      </c>
      <c r="G60" s="28">
        <v>10121.4</v>
      </c>
      <c r="H60" s="28">
        <v>3964.6</v>
      </c>
      <c r="I60" s="81">
        <f t="shared" si="16"/>
        <v>1.5529435504212277</v>
      </c>
      <c r="J60" s="28">
        <f t="shared" si="17"/>
        <v>6156.7999999999993</v>
      </c>
      <c r="K60" s="82"/>
      <c r="L60" s="28">
        <v>52615.700000000004</v>
      </c>
      <c r="M60" s="28">
        <v>22699.699999999997</v>
      </c>
      <c r="N60" s="81">
        <f t="shared" si="18"/>
        <v>1.317902879773742</v>
      </c>
      <c r="O60" s="28">
        <f t="shared" si="19"/>
        <v>29916.000000000007</v>
      </c>
      <c r="R60" s="76"/>
      <c r="S60" s="76"/>
      <c r="T60" s="76"/>
    </row>
    <row r="61" spans="1:20" s="25" customFormat="1" outlineLevel="1">
      <c r="D61" s="25" t="s">
        <v>53</v>
      </c>
      <c r="G61" s="28">
        <v>185.5</v>
      </c>
      <c r="H61" s="28">
        <v>360.5</v>
      </c>
      <c r="I61" s="81">
        <f t="shared" si="16"/>
        <v>-0.4854368932038835</v>
      </c>
      <c r="J61" s="28">
        <f t="shared" si="17"/>
        <v>-175</v>
      </c>
      <c r="K61" s="82"/>
      <c r="L61" s="28">
        <v>2114.1999999999998</v>
      </c>
      <c r="M61" s="28">
        <v>3948</v>
      </c>
      <c r="N61" s="81">
        <f t="shared" si="18"/>
        <v>-0.46448834853090182</v>
      </c>
      <c r="O61" s="28">
        <f t="shared" si="19"/>
        <v>-1833.8000000000002</v>
      </c>
      <c r="R61" s="76"/>
      <c r="S61" s="76"/>
      <c r="T61" s="76"/>
    </row>
    <row r="62" spans="1:20" s="42" customFormat="1">
      <c r="C62" s="42" t="s">
        <v>42</v>
      </c>
      <c r="D62" s="85"/>
      <c r="E62" s="86"/>
      <c r="F62" s="87"/>
      <c r="G62" s="43">
        <v>1514.3</v>
      </c>
      <c r="H62" s="43">
        <v>768.6</v>
      </c>
      <c r="I62" s="88">
        <f t="shared" si="16"/>
        <v>0.97020556856622409</v>
      </c>
      <c r="J62" s="43">
        <f t="shared" si="17"/>
        <v>745.69999999999993</v>
      </c>
      <c r="K62" s="89"/>
      <c r="L62" s="43">
        <v>6752.4000000000005</v>
      </c>
      <c r="M62" s="43">
        <v>7964.1</v>
      </c>
      <c r="N62" s="88">
        <f t="shared" si="18"/>
        <v>-0.15214525181753114</v>
      </c>
      <c r="O62" s="43">
        <f t="shared" si="19"/>
        <v>-1211.6999999999998</v>
      </c>
      <c r="R62" s="76"/>
      <c r="S62" s="76"/>
      <c r="T62" s="76"/>
    </row>
    <row r="63" spans="1:20" s="25" customFormat="1" hidden="1" outlineLevel="2">
      <c r="D63" s="25" t="s">
        <v>52</v>
      </c>
      <c r="G63" s="28">
        <v>717.29999999999984</v>
      </c>
      <c r="H63" s="28">
        <v>531.5</v>
      </c>
      <c r="I63" s="81">
        <f t="shared" si="16"/>
        <v>0.34957666980244562</v>
      </c>
      <c r="J63" s="28">
        <f t="shared" si="17"/>
        <v>185.79999999999984</v>
      </c>
      <c r="K63" s="82"/>
      <c r="L63" s="28">
        <v>2673.2</v>
      </c>
      <c r="M63" s="28">
        <v>3659.7999999999997</v>
      </c>
      <c r="N63" s="81">
        <f t="shared" si="18"/>
        <v>-0.26957757254494785</v>
      </c>
      <c r="O63" s="28">
        <f t="shared" si="19"/>
        <v>-986.59999999999991</v>
      </c>
      <c r="R63" s="76"/>
      <c r="S63" s="76"/>
      <c r="T63" s="76"/>
    </row>
    <row r="64" spans="1:20" s="25" customFormat="1" hidden="1" outlineLevel="2">
      <c r="D64" s="25" t="s">
        <v>53</v>
      </c>
      <c r="G64" s="28">
        <v>797</v>
      </c>
      <c r="H64" s="28">
        <v>237.1</v>
      </c>
      <c r="I64" s="81">
        <f t="shared" si="16"/>
        <v>2.361450864614087</v>
      </c>
      <c r="J64" s="28">
        <f t="shared" si="17"/>
        <v>559.9</v>
      </c>
      <c r="K64" s="82"/>
      <c r="L64" s="28">
        <v>4079.2000000000003</v>
      </c>
      <c r="M64" s="28">
        <v>4304.3</v>
      </c>
      <c r="N64" s="81">
        <f t="shared" si="18"/>
        <v>-5.2296540668633651E-2</v>
      </c>
      <c r="O64" s="28">
        <f t="shared" si="19"/>
        <v>-225.09999999999991</v>
      </c>
      <c r="R64" s="76"/>
      <c r="S64" s="76"/>
      <c r="T64" s="76"/>
    </row>
    <row r="65" spans="1:20" s="42" customFormat="1" collapsed="1">
      <c r="C65" s="42" t="s">
        <v>54</v>
      </c>
      <c r="D65" s="85"/>
      <c r="E65" s="86"/>
      <c r="F65" s="87"/>
      <c r="G65" s="43">
        <v>2587.8999999999996</v>
      </c>
      <c r="H65" s="43">
        <v>2291.1</v>
      </c>
      <c r="I65" s="88">
        <f t="shared" si="16"/>
        <v>0.1295447601588755</v>
      </c>
      <c r="J65" s="43">
        <f t="shared" si="17"/>
        <v>296.79999999999973</v>
      </c>
      <c r="K65" s="89"/>
      <c r="L65" s="43">
        <v>14458.245279700001</v>
      </c>
      <c r="M65" s="43">
        <v>12552.1</v>
      </c>
      <c r="N65" s="88">
        <f t="shared" si="18"/>
        <v>0.15185867541686249</v>
      </c>
      <c r="O65" s="43">
        <f t="shared" si="19"/>
        <v>1906.1452797000002</v>
      </c>
      <c r="R65" s="76"/>
      <c r="S65" s="76"/>
      <c r="T65" s="76"/>
    </row>
    <row r="66" spans="1:20" s="25" customFormat="1" outlineLevel="1">
      <c r="D66" s="25" t="s">
        <v>72</v>
      </c>
      <c r="G66" s="28">
        <v>419.1</v>
      </c>
      <c r="H66" s="28">
        <v>469.6</v>
      </c>
      <c r="I66" s="81">
        <f t="shared" si="16"/>
        <v>-0.10753833049403749</v>
      </c>
      <c r="J66" s="28">
        <f t="shared" si="17"/>
        <v>-50.5</v>
      </c>
      <c r="K66" s="82"/>
      <c r="L66" s="28">
        <v>4280.7</v>
      </c>
      <c r="M66" s="28">
        <v>2331.6999999999998</v>
      </c>
      <c r="N66" s="81">
        <f t="shared" si="18"/>
        <v>0.83587082386241796</v>
      </c>
      <c r="O66" s="28">
        <f t="shared" si="19"/>
        <v>1949</v>
      </c>
      <c r="R66" s="76"/>
      <c r="S66" s="76"/>
      <c r="T66" s="76"/>
    </row>
    <row r="67" spans="1:20" s="25" customFormat="1" outlineLevel="1">
      <c r="D67" s="25" t="s">
        <v>53</v>
      </c>
      <c r="G67" s="28">
        <v>2168.7999999999997</v>
      </c>
      <c r="H67" s="28">
        <v>1821.5</v>
      </c>
      <c r="I67" s="81">
        <f t="shared" si="16"/>
        <v>0.19066703266538543</v>
      </c>
      <c r="J67" s="28">
        <f t="shared" si="17"/>
        <v>347.29999999999973</v>
      </c>
      <c r="K67" s="82"/>
      <c r="L67" s="28">
        <v>10177.5452797</v>
      </c>
      <c r="M67" s="28">
        <v>10220.4</v>
      </c>
      <c r="N67" s="81">
        <f t="shared" si="18"/>
        <v>-4.1930570525615662E-3</v>
      </c>
      <c r="O67" s="28">
        <f t="shared" si="19"/>
        <v>-42.854720299999826</v>
      </c>
      <c r="R67" s="76"/>
      <c r="S67" s="76"/>
      <c r="T67" s="76"/>
    </row>
    <row r="68" spans="1:20" s="42" customFormat="1">
      <c r="C68" s="42" t="s">
        <v>55</v>
      </c>
      <c r="D68" s="85"/>
      <c r="E68" s="86"/>
      <c r="F68" s="87"/>
      <c r="G68" s="43">
        <v>1931.4</v>
      </c>
      <c r="H68" s="43">
        <v>1667.6</v>
      </c>
      <c r="I68" s="88">
        <f t="shared" si="16"/>
        <v>0.15819141280882709</v>
      </c>
      <c r="J68" s="43">
        <f t="shared" si="17"/>
        <v>263.80000000000018</v>
      </c>
      <c r="K68" s="89"/>
      <c r="L68" s="43">
        <v>11829.936995399999</v>
      </c>
      <c r="M68" s="43">
        <v>9589.5</v>
      </c>
      <c r="N68" s="88">
        <f t="shared" si="18"/>
        <v>0.23363439130298769</v>
      </c>
      <c r="O68" s="43">
        <f t="shared" si="19"/>
        <v>2240.4369953999994</v>
      </c>
      <c r="R68" s="76"/>
      <c r="S68" s="76"/>
      <c r="T68" s="76"/>
    </row>
    <row r="69" spans="1:20" s="25" customFormat="1" outlineLevel="1">
      <c r="D69" s="25" t="s">
        <v>52</v>
      </c>
      <c r="G69" s="28">
        <v>1532.1000000000001</v>
      </c>
      <c r="H69" s="28">
        <v>1083.8999999999999</v>
      </c>
      <c r="I69" s="81">
        <f t="shared" si="16"/>
        <v>0.41350678106836458</v>
      </c>
      <c r="J69" s="28">
        <f t="shared" si="17"/>
        <v>448.20000000000027</v>
      </c>
      <c r="K69" s="82"/>
      <c r="L69" s="28">
        <v>8717.3000000000011</v>
      </c>
      <c r="M69" s="28">
        <v>6872.9999999999991</v>
      </c>
      <c r="N69" s="81">
        <f t="shared" si="18"/>
        <v>0.26833988069256542</v>
      </c>
      <c r="O69" s="28">
        <f t="shared" si="19"/>
        <v>1844.300000000002</v>
      </c>
      <c r="R69" s="76"/>
      <c r="S69" s="76"/>
      <c r="T69" s="76"/>
    </row>
    <row r="70" spans="1:20" s="25" customFormat="1" outlineLevel="1">
      <c r="D70" s="25" t="s">
        <v>53</v>
      </c>
      <c r="G70" s="28">
        <v>399.29999999999995</v>
      </c>
      <c r="H70" s="28">
        <v>583.70000000000005</v>
      </c>
      <c r="I70" s="81">
        <f t="shared" si="16"/>
        <v>-0.31591571012506436</v>
      </c>
      <c r="J70" s="28">
        <f t="shared" si="17"/>
        <v>-184.40000000000009</v>
      </c>
      <c r="K70" s="82"/>
      <c r="L70" s="28">
        <v>3112.6369954000002</v>
      </c>
      <c r="M70" s="28">
        <v>2716.5</v>
      </c>
      <c r="N70" s="81">
        <f t="shared" si="18"/>
        <v>0.14582624531566357</v>
      </c>
      <c r="O70" s="28">
        <f t="shared" si="19"/>
        <v>396.13699540000016</v>
      </c>
      <c r="R70" s="76"/>
      <c r="S70" s="76"/>
      <c r="T70" s="76"/>
    </row>
    <row r="71" spans="1:20" s="42" customFormat="1">
      <c r="C71" s="42" t="s">
        <v>56</v>
      </c>
      <c r="D71" s="85"/>
      <c r="E71" s="86"/>
      <c r="F71" s="87"/>
      <c r="G71" s="43">
        <v>3368.6</v>
      </c>
      <c r="H71" s="43">
        <v>5899.4</v>
      </c>
      <c r="I71" s="88">
        <f t="shared" si="16"/>
        <v>-0.42899277892667054</v>
      </c>
      <c r="J71" s="43">
        <f t="shared" si="17"/>
        <v>-2530.7999999999997</v>
      </c>
      <c r="K71" s="89"/>
      <c r="L71" s="43">
        <v>25003.917724899999</v>
      </c>
      <c r="M71" s="43">
        <v>26861.5</v>
      </c>
      <c r="N71" s="88">
        <f t="shared" si="18"/>
        <v>-6.9154078331440938E-2</v>
      </c>
      <c r="O71" s="43">
        <f t="shared" si="19"/>
        <v>-1857.5822751000014</v>
      </c>
      <c r="P71" s="94"/>
      <c r="R71" s="76"/>
      <c r="S71" s="76"/>
      <c r="T71" s="76"/>
    </row>
    <row r="72" spans="1:20" s="25" customFormat="1" outlineLevel="1">
      <c r="D72" s="25" t="s">
        <v>73</v>
      </c>
      <c r="G72" s="28">
        <v>2554.4</v>
      </c>
      <c r="H72" s="28">
        <v>5497.5</v>
      </c>
      <c r="I72" s="81">
        <f t="shared" si="16"/>
        <v>-0.53535243292405643</v>
      </c>
      <c r="J72" s="28">
        <f t="shared" si="17"/>
        <v>-2943.1</v>
      </c>
      <c r="K72" s="82"/>
      <c r="L72" s="28">
        <v>20033.300000000003</v>
      </c>
      <c r="M72" s="28">
        <v>22528.2</v>
      </c>
      <c r="N72" s="81">
        <f t="shared" si="18"/>
        <v>-0.11074564323825242</v>
      </c>
      <c r="O72" s="28">
        <f t="shared" si="19"/>
        <v>-2494.8999999999978</v>
      </c>
      <c r="P72" s="94"/>
      <c r="R72" s="76"/>
      <c r="S72" s="76"/>
      <c r="T72" s="76"/>
    </row>
    <row r="73" spans="1:20" s="25" customFormat="1" outlineLevel="1">
      <c r="D73" s="25" t="s">
        <v>53</v>
      </c>
      <c r="G73" s="28">
        <v>814.19999999999993</v>
      </c>
      <c r="H73" s="28">
        <v>401.90000000000003</v>
      </c>
      <c r="I73" s="81">
        <f t="shared" si="16"/>
        <v>1.0258770838517042</v>
      </c>
      <c r="J73" s="28">
        <f t="shared" si="17"/>
        <v>412.2999999999999</v>
      </c>
      <c r="K73" s="82"/>
      <c r="L73" s="28">
        <v>4970.6177249000002</v>
      </c>
      <c r="M73" s="28">
        <v>4333.2999999999993</v>
      </c>
      <c r="N73" s="81">
        <f t="shared" si="18"/>
        <v>0.14707445247271167</v>
      </c>
      <c r="O73" s="28">
        <f t="shared" si="19"/>
        <v>637.31772490000094</v>
      </c>
      <c r="P73" s="94"/>
      <c r="R73" s="76"/>
      <c r="S73" s="76"/>
      <c r="T73" s="76"/>
    </row>
    <row r="74" spans="1:20" ht="7.5" customHeight="1">
      <c r="A74" s="90"/>
      <c r="C74" s="90"/>
      <c r="D74" s="95"/>
      <c r="E74" s="96"/>
      <c r="F74" s="95"/>
      <c r="G74" s="28"/>
      <c r="H74" s="28"/>
      <c r="I74" s="82"/>
      <c r="J74" s="28"/>
      <c r="K74" s="82"/>
      <c r="L74" s="28"/>
      <c r="M74" s="28"/>
      <c r="N74" s="82"/>
      <c r="O74" s="28"/>
      <c r="R74" s="76"/>
      <c r="S74" s="76"/>
      <c r="T74" s="76"/>
    </row>
    <row r="75" spans="1:20" ht="18.75" customHeight="1">
      <c r="A75" s="90"/>
      <c r="B75" s="11" t="s">
        <v>57</v>
      </c>
      <c r="C75" s="11"/>
      <c r="D75" s="11"/>
      <c r="E75" s="11"/>
      <c r="F75" s="11"/>
      <c r="G75" s="16">
        <v>4292.7999999999556</v>
      </c>
      <c r="H75" s="16">
        <v>-14279.600000000013</v>
      </c>
      <c r="I75" s="74">
        <f>(+G75/H75-1)</f>
        <v>-1.3006246673576256</v>
      </c>
      <c r="J75" s="16">
        <f>+G75-H75</f>
        <v>18572.399999999969</v>
      </c>
      <c r="K75" s="75"/>
      <c r="L75" s="16">
        <v>34513.899999999805</v>
      </c>
      <c r="M75" s="16">
        <v>-120104.29999999996</v>
      </c>
      <c r="N75" s="74">
        <f>(+L75/M75-1)</f>
        <v>-1.2873660643290858</v>
      </c>
      <c r="O75" s="16">
        <f>+L75-M75</f>
        <v>154618.19999999978</v>
      </c>
      <c r="P75" s="97"/>
      <c r="Q75" s="98"/>
      <c r="R75" s="76"/>
      <c r="S75" s="76"/>
      <c r="T75" s="76"/>
    </row>
    <row r="76" spans="1:20" s="90" customFormat="1" ht="8.25" customHeight="1">
      <c r="A76" s="25"/>
      <c r="B76" s="61"/>
      <c r="C76" s="61"/>
      <c r="D76" s="65"/>
      <c r="E76" s="66"/>
      <c r="F76" s="67"/>
      <c r="G76" s="28"/>
      <c r="H76" s="28"/>
      <c r="I76" s="82"/>
      <c r="J76" s="28"/>
      <c r="K76" s="82"/>
      <c r="L76" s="28"/>
      <c r="M76" s="28"/>
      <c r="N76" s="82"/>
      <c r="O76" s="28"/>
      <c r="P76" s="99"/>
      <c r="Q76" s="99"/>
      <c r="R76" s="76"/>
      <c r="S76" s="76"/>
      <c r="T76" s="76"/>
    </row>
    <row r="77" spans="1:20" s="91" customFormat="1" ht="19">
      <c r="A77" s="80"/>
      <c r="B77" s="19"/>
      <c r="C77" s="19" t="s">
        <v>74</v>
      </c>
      <c r="D77" s="19"/>
      <c r="E77" s="19"/>
      <c r="F77" s="19"/>
      <c r="G77" s="23">
        <v>82159.8</v>
      </c>
      <c r="H77" s="23">
        <v>48100.2</v>
      </c>
      <c r="I77" s="77">
        <f>(+G77/H77-1)</f>
        <v>0.70809684783015481</v>
      </c>
      <c r="J77" s="23">
        <f>+G77-H77</f>
        <v>34059.600000000006</v>
      </c>
      <c r="K77" s="78"/>
      <c r="L77" s="23">
        <v>399582.5</v>
      </c>
      <c r="M77" s="23">
        <v>193462.5</v>
      </c>
      <c r="N77" s="77">
        <f>(+L77/M77-1)</f>
        <v>1.065426116172385</v>
      </c>
      <c r="O77" s="23">
        <f>+L77-M77</f>
        <v>206120</v>
      </c>
      <c r="P77" s="99"/>
      <c r="Q77" s="98"/>
      <c r="R77" s="76"/>
      <c r="S77" s="76"/>
      <c r="T77" s="76"/>
    </row>
    <row r="78" spans="1:20" s="90" customFormat="1" ht="8.25" customHeight="1">
      <c r="A78" s="25"/>
      <c r="B78" s="61"/>
      <c r="C78" s="61"/>
      <c r="D78" s="65"/>
      <c r="E78" s="66"/>
      <c r="F78" s="67"/>
      <c r="G78" s="28"/>
      <c r="H78" s="28"/>
      <c r="I78" s="82"/>
      <c r="J78" s="28"/>
      <c r="K78" s="82"/>
      <c r="L78" s="28"/>
      <c r="M78" s="28"/>
      <c r="N78" s="82"/>
      <c r="O78" s="28"/>
      <c r="P78" s="99"/>
      <c r="Q78" s="99"/>
      <c r="R78" s="76"/>
      <c r="S78" s="76"/>
      <c r="T78" s="76"/>
    </row>
    <row r="79" spans="1:20" ht="18.75" customHeight="1">
      <c r="A79" s="90"/>
      <c r="B79" s="11" t="s">
        <v>58</v>
      </c>
      <c r="C79" s="11"/>
      <c r="D79" s="11"/>
      <c r="E79" s="11"/>
      <c r="F79" s="11"/>
      <c r="G79" s="16">
        <v>-77867.000000000029</v>
      </c>
      <c r="H79" s="16">
        <v>-62379.8</v>
      </c>
      <c r="I79" s="74">
        <f>(+G79/H79-1)</f>
        <v>0.2482726780143576</v>
      </c>
      <c r="J79" s="16">
        <f>+G79-H79</f>
        <v>-15487.200000000026</v>
      </c>
      <c r="K79" s="75"/>
      <c r="L79" s="16">
        <v>-365068.60000000021</v>
      </c>
      <c r="M79" s="16">
        <v>-313566.8</v>
      </c>
      <c r="N79" s="74">
        <f>(+L79/M79-1)</f>
        <v>0.16424506676089501</v>
      </c>
      <c r="O79" s="16">
        <f>+L79-M79</f>
        <v>-51501.800000000221</v>
      </c>
      <c r="P79" s="99"/>
      <c r="R79" s="76"/>
      <c r="S79" s="76"/>
      <c r="T79" s="76"/>
    </row>
    <row r="80" spans="1:20" ht="6.75" customHeight="1">
      <c r="G80" s="100"/>
      <c r="H80" s="101"/>
      <c r="I80" s="102"/>
      <c r="J80" s="100"/>
      <c r="K80" s="102"/>
      <c r="L80" s="100"/>
      <c r="M80" s="103"/>
      <c r="N80" s="102"/>
      <c r="O80" s="100"/>
      <c r="R80" s="76"/>
      <c r="T80" s="76"/>
    </row>
    <row r="81" spans="2:22" s="42" customFormat="1" ht="15.75" customHeight="1">
      <c r="B81" s="104" t="s">
        <v>75</v>
      </c>
      <c r="D81" s="85"/>
      <c r="E81" s="86"/>
      <c r="F81" s="87"/>
      <c r="J81" s="105"/>
      <c r="M81" s="106"/>
    </row>
    <row r="82" spans="2:22" s="42" customFormat="1" ht="15.75" customHeight="1">
      <c r="B82" s="104"/>
      <c r="C82" s="107" t="s">
        <v>76</v>
      </c>
      <c r="D82" s="85"/>
      <c r="E82" s="86"/>
      <c r="F82" s="87"/>
      <c r="J82" s="105"/>
      <c r="M82" s="106"/>
    </row>
    <row r="83" spans="2:22" s="42" customFormat="1" ht="15" customHeight="1">
      <c r="B83" s="60"/>
      <c r="C83" s="108" t="s">
        <v>77</v>
      </c>
      <c r="D83" s="85"/>
      <c r="E83" s="86"/>
      <c r="F83" s="87"/>
      <c r="J83" s="87"/>
      <c r="M83" s="106"/>
    </row>
    <row r="84" spans="2:22" s="42" customFormat="1" ht="15.75" customHeight="1">
      <c r="B84" s="60"/>
      <c r="C84" s="109" t="s">
        <v>78</v>
      </c>
      <c r="D84" s="85"/>
      <c r="E84" s="86"/>
      <c r="F84" s="87"/>
      <c r="J84" s="87"/>
      <c r="M84" s="106"/>
      <c r="Q84" s="104"/>
      <c r="S84" s="87"/>
      <c r="T84" s="87"/>
      <c r="U84" s="87"/>
      <c r="V84" s="87"/>
    </row>
    <row r="85" spans="2:22" s="106" customFormat="1" ht="2.25" customHeight="1">
      <c r="B85" s="110"/>
      <c r="C85" s="111"/>
      <c r="D85" s="112"/>
      <c r="E85" s="113"/>
      <c r="F85" s="46"/>
      <c r="H85" s="42"/>
      <c r="J85" s="46"/>
    </row>
    <row r="86" spans="2:22" s="42" customFormat="1" ht="15.75" customHeight="1">
      <c r="B86" s="114" t="s">
        <v>79</v>
      </c>
      <c r="D86" s="85"/>
      <c r="E86" s="86"/>
      <c r="F86" s="87"/>
      <c r="J86" s="87"/>
      <c r="M86" s="106"/>
    </row>
    <row r="87" spans="2:22" s="106" customFormat="1" ht="5.25" customHeight="1">
      <c r="B87" s="115"/>
      <c r="D87" s="112"/>
      <c r="E87" s="113"/>
      <c r="F87" s="46"/>
      <c r="H87" s="42"/>
      <c r="J87" s="46"/>
    </row>
    <row r="88" spans="2:22" s="42" customFormat="1">
      <c r="B88" s="116" t="s">
        <v>80</v>
      </c>
      <c r="D88" s="85"/>
      <c r="E88" s="86"/>
      <c r="F88" s="87"/>
      <c r="G88" s="105"/>
      <c r="H88" s="105"/>
      <c r="I88" s="117"/>
      <c r="J88" s="87"/>
      <c r="K88" s="87"/>
      <c r="L88" s="43"/>
      <c r="M88" s="46"/>
      <c r="N88" s="87"/>
      <c r="O88" s="87"/>
    </row>
    <row r="89" spans="2:22" s="42" customFormat="1">
      <c r="B89" s="118" t="s">
        <v>81</v>
      </c>
      <c r="D89" s="85"/>
      <c r="E89" s="86"/>
      <c r="F89" s="87"/>
      <c r="G89" s="105"/>
      <c r="H89" s="105"/>
      <c r="I89" s="117"/>
      <c r="J89" s="87"/>
      <c r="K89" s="87"/>
      <c r="L89" s="43"/>
      <c r="M89" s="46"/>
      <c r="N89" s="87"/>
      <c r="O89" s="87"/>
    </row>
    <row r="90" spans="2:22" s="42" customFormat="1" ht="5.25" customHeight="1">
      <c r="B90" s="116"/>
      <c r="D90" s="85"/>
      <c r="E90" s="86"/>
      <c r="F90" s="87"/>
      <c r="G90" s="105"/>
      <c r="H90" s="105"/>
      <c r="I90" s="117"/>
      <c r="J90" s="87"/>
      <c r="K90" s="87"/>
      <c r="L90" s="43"/>
      <c r="M90" s="46"/>
      <c r="N90" s="87"/>
      <c r="O90" s="87"/>
    </row>
    <row r="91" spans="2:22" s="106" customFormat="1" ht="15.75" customHeight="1">
      <c r="B91" s="119" t="s">
        <v>82</v>
      </c>
      <c r="D91" s="112"/>
      <c r="E91" s="113"/>
      <c r="F91" s="46"/>
      <c r="G91" s="120"/>
      <c r="H91" s="105"/>
      <c r="I91" s="121"/>
      <c r="J91" s="46"/>
      <c r="K91" s="46"/>
      <c r="L91" s="122"/>
      <c r="M91" s="46"/>
      <c r="N91" s="46"/>
      <c r="O91" s="46"/>
      <c r="R91" s="123"/>
    </row>
    <row r="92" spans="2:22" s="106" customFormat="1" ht="15.75" customHeight="1">
      <c r="B92" s="116" t="s">
        <v>83</v>
      </c>
      <c r="D92" s="112"/>
      <c r="E92" s="113"/>
      <c r="F92" s="46"/>
      <c r="G92" s="120"/>
      <c r="H92" s="105"/>
      <c r="I92" s="121"/>
      <c r="J92" s="46"/>
      <c r="K92" s="46"/>
      <c r="L92" s="122"/>
      <c r="M92" s="46"/>
      <c r="N92" s="46"/>
      <c r="O92" s="46"/>
    </row>
    <row r="93" spans="2:22" s="106" customFormat="1">
      <c r="B93" s="124"/>
      <c r="D93" s="112"/>
      <c r="E93" s="113"/>
      <c r="F93" s="46"/>
      <c r="G93" s="120"/>
      <c r="H93" s="105"/>
      <c r="I93" s="121"/>
      <c r="J93" s="46"/>
      <c r="K93" s="46"/>
      <c r="L93" s="122"/>
      <c r="M93" s="46"/>
      <c r="N93" s="46"/>
      <c r="O93" s="46"/>
    </row>
    <row r="94" spans="2:22" s="98" customFormat="1" ht="19">
      <c r="B94" s="125" t="s">
        <v>84</v>
      </c>
      <c r="C94" s="126"/>
      <c r="D94" s="127"/>
      <c r="E94" s="128"/>
      <c r="F94" s="129"/>
      <c r="G94" s="130"/>
      <c r="H94" s="130"/>
      <c r="I94" s="130"/>
      <c r="J94" s="130"/>
      <c r="K94" s="131"/>
      <c r="L94" s="130"/>
      <c r="M94" s="132"/>
      <c r="N94" s="130"/>
      <c r="O94" s="130"/>
    </row>
    <row r="95" spans="2:22" s="98" customFormat="1" ht="15.75" customHeight="1">
      <c r="C95" s="42" t="s">
        <v>85</v>
      </c>
      <c r="D95" s="133"/>
      <c r="E95" s="134"/>
      <c r="F95" s="135"/>
      <c r="G95" s="43">
        <v>20922.335958079999</v>
      </c>
      <c r="H95" s="43"/>
      <c r="I95" s="43"/>
      <c r="J95" s="136"/>
      <c r="K95" s="131"/>
      <c r="L95" s="43">
        <v>132629.17594988999</v>
      </c>
      <c r="M95" s="137"/>
      <c r="N95" s="131"/>
      <c r="Q95" s="138"/>
    </row>
    <row r="96" spans="2:22" s="139" customFormat="1" ht="15.75" customHeight="1">
      <c r="C96" s="42" t="s">
        <v>61</v>
      </c>
      <c r="D96" s="133"/>
      <c r="E96" s="134"/>
      <c r="F96" s="135"/>
      <c r="G96" s="43">
        <v>7498.4</v>
      </c>
      <c r="H96" s="43"/>
      <c r="I96" s="43"/>
      <c r="J96" s="136"/>
      <c r="K96" s="131"/>
      <c r="L96" s="43">
        <v>29364.699999999997</v>
      </c>
      <c r="M96" s="140"/>
      <c r="N96" s="140"/>
    </row>
    <row r="97" spans="1:36" s="139" customFormat="1" ht="19">
      <c r="D97" s="141"/>
      <c r="E97" s="47"/>
      <c r="F97" s="142"/>
      <c r="G97" s="142"/>
      <c r="H97" s="135"/>
      <c r="I97" s="142"/>
      <c r="J97" s="140"/>
      <c r="K97" s="140"/>
      <c r="L97" s="140"/>
      <c r="M97" s="140"/>
      <c r="N97" s="140"/>
      <c r="R97" s="140"/>
      <c r="S97" s="140"/>
      <c r="T97" s="140"/>
      <c r="U97" s="140"/>
      <c r="V97" s="140"/>
      <c r="W97" s="140"/>
      <c r="X97" s="140"/>
      <c r="Y97" s="140"/>
      <c r="Z97" s="140"/>
      <c r="AA97" s="140"/>
      <c r="AB97" s="140"/>
      <c r="AC97" s="140"/>
      <c r="AD97" s="140"/>
      <c r="AE97" s="140"/>
      <c r="AF97" s="140"/>
      <c r="AG97" s="140"/>
      <c r="AH97" s="140"/>
      <c r="AI97" s="140"/>
      <c r="AJ97" s="140"/>
    </row>
    <row r="98" spans="1:36" s="98" customFormat="1" ht="24" customHeight="1">
      <c r="B98" s="163" t="s">
        <v>92</v>
      </c>
      <c r="C98" s="163"/>
      <c r="D98" s="163"/>
      <c r="E98" s="163"/>
      <c r="F98" s="163"/>
      <c r="G98" s="163"/>
      <c r="H98" s="163"/>
      <c r="I98" s="163"/>
      <c r="J98" s="163"/>
      <c r="K98" s="163"/>
      <c r="L98" s="163"/>
      <c r="M98" s="163"/>
      <c r="N98" s="163"/>
      <c r="O98" s="163"/>
      <c r="R98" s="131"/>
      <c r="S98" s="131"/>
      <c r="T98" s="131"/>
      <c r="U98" s="131"/>
      <c r="V98" s="131"/>
      <c r="W98" s="131"/>
      <c r="X98" s="131"/>
      <c r="Y98" s="131"/>
      <c r="Z98" s="131"/>
      <c r="AA98" s="131"/>
      <c r="AB98" s="131"/>
      <c r="AC98" s="131"/>
      <c r="AD98" s="131"/>
      <c r="AE98" s="131"/>
      <c r="AF98" s="131"/>
      <c r="AG98" s="131"/>
      <c r="AH98" s="131"/>
      <c r="AI98" s="131"/>
      <c r="AJ98" s="131"/>
    </row>
    <row r="99" spans="1:36" s="98" customFormat="1" ht="24" customHeight="1">
      <c r="B99" s="163"/>
      <c r="C99" s="163"/>
      <c r="D99" s="163"/>
      <c r="E99" s="163"/>
      <c r="F99" s="163"/>
      <c r="G99" s="163"/>
      <c r="H99" s="163"/>
      <c r="I99" s="163"/>
      <c r="J99" s="163"/>
      <c r="K99" s="163"/>
      <c r="L99" s="163"/>
      <c r="M99" s="163"/>
      <c r="N99" s="163"/>
      <c r="O99" s="163"/>
      <c r="R99" s="131"/>
      <c r="S99" s="131"/>
      <c r="T99" s="131"/>
      <c r="U99" s="131"/>
      <c r="V99" s="131"/>
      <c r="W99" s="131"/>
      <c r="X99" s="131"/>
      <c r="Y99" s="131"/>
      <c r="Z99" s="131"/>
      <c r="AA99" s="131"/>
      <c r="AB99" s="131"/>
      <c r="AC99" s="131"/>
      <c r="AD99" s="131"/>
      <c r="AE99" s="131"/>
      <c r="AF99" s="131"/>
      <c r="AG99" s="131"/>
      <c r="AH99" s="131"/>
      <c r="AI99" s="131"/>
      <c r="AJ99" s="131"/>
    </row>
    <row r="100" spans="1:36" s="98" customFormat="1" ht="15" customHeight="1">
      <c r="B100" s="161"/>
      <c r="C100" s="163" t="s">
        <v>94</v>
      </c>
      <c r="D100" s="163"/>
      <c r="E100" s="163"/>
      <c r="F100" s="163"/>
      <c r="G100" s="163"/>
      <c r="H100" s="163"/>
      <c r="I100" s="163"/>
      <c r="J100" s="163"/>
      <c r="K100" s="163"/>
      <c r="L100" s="163"/>
      <c r="M100" s="163"/>
      <c r="N100" s="163"/>
      <c r="O100" s="163"/>
      <c r="R100" s="131"/>
      <c r="S100" s="104"/>
      <c r="T100" s="112"/>
      <c r="U100" s="113"/>
      <c r="V100" s="46"/>
      <c r="W100" s="106"/>
      <c r="X100" s="106"/>
      <c r="Y100" s="131"/>
      <c r="Z100" s="131"/>
      <c r="AA100" s="131"/>
      <c r="AB100" s="131"/>
      <c r="AC100" s="131"/>
      <c r="AD100" s="131"/>
      <c r="AE100" s="131"/>
      <c r="AF100" s="131"/>
      <c r="AG100" s="131"/>
      <c r="AH100" s="131"/>
      <c r="AI100" s="131"/>
      <c r="AJ100" s="131"/>
    </row>
    <row r="101" spans="1:36" s="98" customFormat="1" ht="19">
      <c r="B101" s="161"/>
      <c r="C101" s="163"/>
      <c r="D101" s="163"/>
      <c r="E101" s="163"/>
      <c r="F101" s="163"/>
      <c r="G101" s="163"/>
      <c r="H101" s="163"/>
      <c r="I101" s="163"/>
      <c r="J101" s="163"/>
      <c r="K101" s="163"/>
      <c r="L101" s="163"/>
      <c r="M101" s="163"/>
      <c r="N101" s="163"/>
      <c r="O101" s="163"/>
      <c r="R101" s="131"/>
      <c r="S101" s="131"/>
      <c r="T101" s="131"/>
      <c r="U101" s="131"/>
      <c r="V101" s="131"/>
      <c r="W101" s="131"/>
      <c r="X101" s="131"/>
      <c r="Y101" s="131"/>
      <c r="Z101" s="131"/>
      <c r="AA101" s="131"/>
      <c r="AB101" s="131"/>
      <c r="AC101" s="131"/>
      <c r="AD101" s="131"/>
      <c r="AE101" s="131"/>
      <c r="AF101" s="131"/>
      <c r="AG101" s="131"/>
      <c r="AH101" s="131"/>
      <c r="AI101" s="131"/>
      <c r="AJ101" s="131"/>
    </row>
    <row r="102" spans="1:36" s="98" customFormat="1" ht="15" customHeight="1">
      <c r="B102" s="161"/>
      <c r="C102" s="163" t="s">
        <v>62</v>
      </c>
      <c r="D102" s="163"/>
      <c r="E102" s="163"/>
      <c r="F102" s="163"/>
      <c r="G102" s="163"/>
      <c r="H102" s="163"/>
      <c r="I102" s="163"/>
      <c r="J102" s="163"/>
      <c r="K102" s="163"/>
      <c r="L102" s="163"/>
      <c r="M102" s="163"/>
      <c r="N102" s="163"/>
      <c r="O102" s="163"/>
      <c r="R102" s="131"/>
      <c r="S102" s="131"/>
      <c r="T102" s="131"/>
      <c r="U102" s="131"/>
      <c r="V102" s="131"/>
      <c r="W102" s="131"/>
      <c r="X102" s="131"/>
      <c r="Y102" s="131"/>
      <c r="Z102" s="131"/>
      <c r="AA102" s="131"/>
      <c r="AB102" s="131"/>
      <c r="AC102" s="131"/>
      <c r="AD102" s="131"/>
      <c r="AE102" s="131"/>
      <c r="AF102" s="131"/>
      <c r="AG102" s="131"/>
      <c r="AH102" s="131"/>
      <c r="AI102" s="131"/>
      <c r="AJ102" s="131"/>
    </row>
    <row r="103" spans="1:36" s="98" customFormat="1" ht="21.75" customHeight="1">
      <c r="B103" s="162"/>
      <c r="C103" s="163"/>
      <c r="D103" s="163"/>
      <c r="E103" s="163"/>
      <c r="F103" s="163"/>
      <c r="G103" s="163"/>
      <c r="H103" s="163"/>
      <c r="I103" s="163"/>
      <c r="J103" s="163"/>
      <c r="K103" s="163"/>
      <c r="L103" s="163"/>
      <c r="M103" s="163"/>
      <c r="N103" s="163"/>
      <c r="O103" s="163"/>
    </row>
    <row r="104" spans="1:36" s="98" customFormat="1" ht="25.5" customHeight="1">
      <c r="B104" s="163" t="s">
        <v>93</v>
      </c>
      <c r="C104" s="163"/>
      <c r="D104" s="163"/>
      <c r="E104" s="163"/>
      <c r="F104" s="163"/>
      <c r="G104" s="163"/>
      <c r="H104" s="163"/>
      <c r="I104" s="163"/>
      <c r="J104" s="163"/>
      <c r="K104" s="163"/>
      <c r="L104" s="163"/>
      <c r="M104" s="163"/>
      <c r="N104" s="163"/>
      <c r="O104" s="163"/>
    </row>
    <row r="105" spans="1:36" s="98" customFormat="1" ht="25.5" customHeight="1">
      <c r="B105" s="163"/>
      <c r="C105" s="163"/>
      <c r="D105" s="163"/>
      <c r="E105" s="163"/>
      <c r="F105" s="163"/>
      <c r="G105" s="163"/>
      <c r="H105" s="163"/>
      <c r="I105" s="163"/>
      <c r="J105" s="163"/>
      <c r="K105" s="163"/>
      <c r="L105" s="163"/>
      <c r="M105" s="163"/>
      <c r="N105" s="163"/>
      <c r="O105" s="163"/>
    </row>
    <row r="106" spans="1:36" ht="17">
      <c r="A106" s="143"/>
      <c r="B106" s="144"/>
    </row>
    <row r="107" spans="1:36" ht="17">
      <c r="A107" s="143"/>
      <c r="B107" s="144"/>
    </row>
    <row r="108" spans="1:36" ht="17">
      <c r="A108" s="143"/>
      <c r="B108" s="144"/>
    </row>
    <row r="109" spans="1:36" ht="17">
      <c r="A109" s="143"/>
      <c r="B109" s="146"/>
    </row>
    <row r="110" spans="1:36" ht="17">
      <c r="A110" s="143"/>
      <c r="B110" s="144"/>
    </row>
    <row r="111" spans="1:36" ht="17">
      <c r="A111" s="143"/>
      <c r="B111" s="144"/>
    </row>
    <row r="112" spans="1:36" ht="17">
      <c r="A112" s="143"/>
      <c r="B112" s="144"/>
    </row>
    <row r="113" spans="1:17" ht="17">
      <c r="A113" s="143"/>
      <c r="B113" s="147"/>
    </row>
    <row r="114" spans="1:17" ht="17">
      <c r="A114" s="143"/>
      <c r="B114" s="147"/>
      <c r="C114" s="148"/>
      <c r="D114" s="149"/>
      <c r="E114" s="150"/>
      <c r="F114" s="151"/>
      <c r="G114" s="151"/>
      <c r="I114" s="151"/>
      <c r="J114" s="151"/>
      <c r="K114" s="151"/>
      <c r="L114" s="151"/>
      <c r="M114" s="152"/>
      <c r="N114" s="151"/>
      <c r="O114" s="151"/>
      <c r="P114" s="148"/>
      <c r="Q114" s="148"/>
    </row>
    <row r="115" spans="1:17">
      <c r="A115" s="143"/>
      <c r="B115" s="143"/>
      <c r="C115" s="148"/>
      <c r="D115" s="149"/>
      <c r="E115" s="150"/>
      <c r="F115" s="151"/>
      <c r="G115" s="151"/>
      <c r="I115" s="151"/>
      <c r="J115" s="151"/>
      <c r="K115" s="151"/>
      <c r="L115" s="151"/>
      <c r="M115" s="152"/>
      <c r="N115" s="151"/>
      <c r="O115" s="151"/>
      <c r="P115" s="148"/>
      <c r="Q115" s="148"/>
    </row>
    <row r="116" spans="1:17">
      <c r="C116" s="148"/>
      <c r="D116" s="149"/>
      <c r="E116" s="150"/>
      <c r="F116" s="151"/>
      <c r="G116" s="151"/>
      <c r="I116" s="151"/>
      <c r="J116" s="151"/>
      <c r="K116" s="151"/>
      <c r="L116" s="151"/>
      <c r="M116" s="152"/>
      <c r="N116" s="151"/>
      <c r="O116" s="151"/>
      <c r="P116" s="148"/>
      <c r="Q116" s="148"/>
    </row>
    <row r="117" spans="1:17">
      <c r="C117" s="148"/>
      <c r="D117" s="149"/>
      <c r="E117" s="150"/>
      <c r="F117" s="151"/>
      <c r="G117" s="151"/>
      <c r="I117" s="151"/>
      <c r="J117" s="151"/>
      <c r="K117" s="151"/>
      <c r="L117" s="151"/>
      <c r="M117" s="152"/>
      <c r="N117" s="151"/>
      <c r="O117" s="151"/>
      <c r="P117" s="148"/>
      <c r="Q117" s="148"/>
    </row>
    <row r="118" spans="1:17">
      <c r="C118" s="148"/>
      <c r="D118" s="149"/>
      <c r="E118" s="150"/>
      <c r="F118" s="151"/>
      <c r="G118" s="151"/>
      <c r="I118" s="151"/>
      <c r="J118" s="151"/>
      <c r="K118" s="151"/>
      <c r="L118" s="151"/>
      <c r="M118" s="152"/>
      <c r="N118" s="151"/>
      <c r="O118" s="151"/>
      <c r="P118" s="148"/>
      <c r="Q118" s="148"/>
    </row>
    <row r="119" spans="1:17">
      <c r="C119" s="148"/>
      <c r="D119" s="149"/>
      <c r="E119" s="150"/>
      <c r="F119" s="151"/>
      <c r="G119" s="151"/>
      <c r="I119" s="151"/>
      <c r="J119" s="151"/>
      <c r="K119" s="151"/>
      <c r="L119" s="151"/>
      <c r="M119" s="152"/>
      <c r="N119" s="151"/>
      <c r="O119" s="151"/>
      <c r="P119" s="148"/>
      <c r="Q119" s="148"/>
    </row>
    <row r="120" spans="1:17">
      <c r="C120" s="148"/>
      <c r="D120" s="149"/>
      <c r="E120" s="150"/>
      <c r="F120" s="151"/>
      <c r="G120" s="151"/>
      <c r="I120" s="151"/>
      <c r="J120" s="151"/>
      <c r="K120" s="151"/>
      <c r="L120" s="151"/>
      <c r="M120" s="152"/>
      <c r="N120" s="151"/>
      <c r="O120" s="151"/>
      <c r="P120" s="148"/>
      <c r="Q120" s="148"/>
    </row>
    <row r="121" spans="1:17">
      <c r="C121" s="148"/>
      <c r="D121" s="149"/>
      <c r="E121" s="150"/>
      <c r="F121" s="151"/>
      <c r="G121" s="151"/>
      <c r="I121" s="151"/>
      <c r="J121" s="151"/>
      <c r="K121" s="151"/>
      <c r="L121" s="151"/>
      <c r="M121" s="152"/>
      <c r="N121" s="151"/>
      <c r="O121" s="151"/>
      <c r="P121" s="148"/>
      <c r="Q121" s="148"/>
    </row>
    <row r="122" spans="1:17">
      <c r="C122" s="148"/>
      <c r="D122" s="149"/>
      <c r="E122" s="150"/>
      <c r="F122" s="151"/>
      <c r="G122" s="151"/>
      <c r="I122" s="151"/>
      <c r="J122" s="151"/>
      <c r="K122" s="151"/>
      <c r="L122" s="151"/>
      <c r="M122" s="152"/>
      <c r="N122" s="151"/>
      <c r="O122" s="151"/>
      <c r="P122" s="148"/>
      <c r="Q122" s="148"/>
    </row>
    <row r="123" spans="1:17">
      <c r="C123" s="148"/>
      <c r="D123" s="149"/>
      <c r="E123" s="150"/>
      <c r="F123" s="151"/>
      <c r="G123" s="151"/>
      <c r="I123" s="151"/>
      <c r="J123" s="151"/>
      <c r="K123" s="151"/>
      <c r="L123" s="151"/>
      <c r="M123" s="152"/>
      <c r="N123" s="151"/>
      <c r="O123" s="151"/>
      <c r="P123" s="148"/>
      <c r="Q123" s="148"/>
    </row>
    <row r="124" spans="1:17">
      <c r="C124" s="148"/>
      <c r="D124" s="149"/>
      <c r="E124" s="150"/>
      <c r="F124" s="151"/>
      <c r="G124" s="151"/>
      <c r="I124" s="151"/>
      <c r="J124" s="151"/>
      <c r="K124" s="151"/>
      <c r="L124" s="151"/>
      <c r="M124" s="152"/>
      <c r="N124" s="151"/>
      <c r="O124" s="151"/>
      <c r="P124" s="148"/>
      <c r="Q124" s="148"/>
    </row>
  </sheetData>
  <mergeCells count="10">
    <mergeCell ref="B98:O99"/>
    <mergeCell ref="C100:O101"/>
    <mergeCell ref="C102:O103"/>
    <mergeCell ref="B104:O105"/>
    <mergeCell ref="B1:O1"/>
    <mergeCell ref="B2:O2"/>
    <mergeCell ref="G4:H4"/>
    <mergeCell ref="I4:J4"/>
    <mergeCell ref="L4:M4"/>
    <mergeCell ref="N4:O4"/>
  </mergeCells>
  <printOptions horizontalCentered="1"/>
  <pageMargins left="0" right="0" top="0.55118110236220474" bottom="0" header="0.31496062992125984" footer="0"/>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91"/>
  <sheetViews>
    <sheetView showGridLines="0" workbookViewId="0">
      <selection activeCell="C85" sqref="C85:O86"/>
    </sheetView>
  </sheetViews>
  <sheetFormatPr baseColWidth="10" defaultColWidth="12.5" defaultRowHeight="19" outlineLevelRow="1"/>
  <cols>
    <col min="1" max="1" width="4.6640625" style="4" customWidth="1"/>
    <col min="2" max="3" width="4.5" style="4" customWidth="1"/>
    <col min="4" max="4" width="4" style="6" customWidth="1"/>
    <col min="5" max="5" width="2.5" style="7" customWidth="1"/>
    <col min="6" max="6" width="33" style="1" customWidth="1"/>
    <col min="7" max="13" width="13.83203125" style="1" customWidth="1"/>
    <col min="14" max="14" width="13.83203125" style="2" customWidth="1"/>
    <col min="15" max="15" width="12.5" style="3"/>
    <col min="16" max="16" width="20" style="3" bestFit="1" customWidth="1"/>
    <col min="17" max="21" width="12.5" style="3"/>
    <col min="22" max="16384" width="12.5" style="4"/>
  </cols>
  <sheetData>
    <row r="1" spans="2:21" ht="21">
      <c r="B1" s="170" t="s">
        <v>0</v>
      </c>
      <c r="C1" s="170"/>
      <c r="D1" s="170"/>
      <c r="E1" s="170"/>
      <c r="F1" s="170"/>
      <c r="G1" s="170"/>
      <c r="H1" s="170"/>
      <c r="I1" s="170"/>
      <c r="J1" s="170"/>
      <c r="K1" s="170"/>
      <c r="L1" s="170"/>
      <c r="M1" s="170"/>
    </row>
    <row r="2" spans="2:21" ht="21">
      <c r="B2" s="170" t="s">
        <v>1</v>
      </c>
      <c r="C2" s="170"/>
      <c r="D2" s="170"/>
      <c r="E2" s="170"/>
      <c r="F2" s="170"/>
      <c r="G2" s="170"/>
      <c r="H2" s="170"/>
      <c r="I2" s="170"/>
      <c r="J2" s="170"/>
      <c r="K2" s="170"/>
      <c r="L2" s="170"/>
      <c r="M2" s="170"/>
    </row>
    <row r="3" spans="2:21" ht="15" customHeight="1">
      <c r="B3" s="171" t="s">
        <v>2</v>
      </c>
      <c r="C3" s="171"/>
      <c r="D3" s="171"/>
      <c r="E3" s="171"/>
      <c r="F3" s="171"/>
      <c r="G3" s="171"/>
      <c r="H3" s="171"/>
      <c r="I3" s="171"/>
      <c r="J3" s="171"/>
      <c r="K3" s="171"/>
      <c r="L3" s="171"/>
      <c r="M3" s="171"/>
      <c r="N3" s="5" t="s">
        <v>3</v>
      </c>
    </row>
    <row r="4" spans="2:21" ht="9" customHeight="1">
      <c r="N4" s="5" t="s">
        <v>4</v>
      </c>
      <c r="O4" s="8"/>
    </row>
    <row r="5" spans="2:21" ht="15" customHeight="1">
      <c r="B5" s="9"/>
      <c r="C5" s="9"/>
      <c r="D5" s="9"/>
      <c r="E5" s="10"/>
      <c r="F5" s="9"/>
      <c r="G5" s="5">
        <v>43466</v>
      </c>
      <c r="H5" s="5">
        <v>43497</v>
      </c>
      <c r="I5" s="5">
        <v>43525</v>
      </c>
      <c r="J5" s="5">
        <v>43556</v>
      </c>
      <c r="K5" s="5">
        <v>43586</v>
      </c>
      <c r="L5" s="5">
        <v>43617</v>
      </c>
      <c r="M5" s="5">
        <v>43647</v>
      </c>
      <c r="N5" s="5" t="s">
        <v>5</v>
      </c>
      <c r="O5" s="8"/>
    </row>
    <row r="6" spans="2:21" s="9" customFormat="1" ht="18" customHeight="1">
      <c r="B6" s="11" t="s">
        <v>6</v>
      </c>
      <c r="C6" s="12"/>
      <c r="D6" s="13"/>
      <c r="E6" s="14"/>
      <c r="F6" s="15"/>
      <c r="G6" s="16">
        <v>281652.99999999994</v>
      </c>
      <c r="H6" s="16">
        <v>256589.4</v>
      </c>
      <c r="I6" s="16">
        <v>261283.49999999997</v>
      </c>
      <c r="J6" s="16">
        <v>277427.10000000003</v>
      </c>
      <c r="K6" s="16">
        <v>320348.09999999998</v>
      </c>
      <c r="L6" s="16">
        <v>373618.39999999991</v>
      </c>
      <c r="M6" s="16">
        <v>375866.60000000003</v>
      </c>
      <c r="N6" s="16">
        <f t="shared" ref="N6:N25" si="0">SUM(G6:M6)</f>
        <v>2146786.1</v>
      </c>
      <c r="O6" s="17"/>
      <c r="P6" s="18"/>
      <c r="Q6" s="18"/>
      <c r="R6" s="17"/>
      <c r="S6" s="17"/>
      <c r="T6" s="17"/>
      <c r="U6" s="17"/>
    </row>
    <row r="7" spans="2:21">
      <c r="B7" s="19"/>
      <c r="C7" s="19" t="s">
        <v>7</v>
      </c>
      <c r="D7" s="20"/>
      <c r="E7" s="21"/>
      <c r="F7" s="22"/>
      <c r="G7" s="23">
        <v>254735.8</v>
      </c>
      <c r="H7" s="23">
        <v>222647.6</v>
      </c>
      <c r="I7" s="23">
        <v>225169.09999999998</v>
      </c>
      <c r="J7" s="23">
        <v>245963.8</v>
      </c>
      <c r="K7" s="23">
        <v>296860.5</v>
      </c>
      <c r="L7" s="23">
        <v>290101.89999999997</v>
      </c>
      <c r="M7" s="23">
        <v>314941.8</v>
      </c>
      <c r="N7" s="23">
        <f t="shared" si="0"/>
        <v>1850420.5</v>
      </c>
      <c r="O7" s="8"/>
      <c r="P7" s="18"/>
      <c r="Q7" s="18"/>
    </row>
    <row r="8" spans="2:21" s="24" customFormat="1" ht="15.75" hidden="1" customHeight="1" outlineLevel="1">
      <c r="D8" s="25" t="s">
        <v>8</v>
      </c>
      <c r="E8" s="26"/>
      <c r="F8" s="27"/>
      <c r="G8" s="28">
        <v>56602.1</v>
      </c>
      <c r="H8" s="28">
        <v>49920.9</v>
      </c>
      <c r="I8" s="28">
        <v>48942.100000000006</v>
      </c>
      <c r="J8" s="28">
        <v>46906.2</v>
      </c>
      <c r="K8" s="28">
        <v>60787.799999999996</v>
      </c>
      <c r="L8" s="28">
        <v>54551.299999999996</v>
      </c>
      <c r="M8" s="28">
        <v>59295.4</v>
      </c>
      <c r="N8" s="28">
        <f t="shared" si="0"/>
        <v>377005.8</v>
      </c>
      <c r="O8" s="29"/>
      <c r="P8" s="18"/>
      <c r="Q8" s="18"/>
      <c r="R8" s="29"/>
      <c r="S8" s="29"/>
      <c r="T8" s="29"/>
      <c r="U8" s="29"/>
    </row>
    <row r="9" spans="2:21" s="24" customFormat="1" ht="15.75" hidden="1" customHeight="1" outlineLevel="1">
      <c r="D9" s="25" t="s">
        <v>9</v>
      </c>
      <c r="E9" s="26"/>
      <c r="F9" s="27"/>
      <c r="G9" s="28">
        <v>18453.399999999998</v>
      </c>
      <c r="H9" s="28">
        <v>18327.2</v>
      </c>
      <c r="I9" s="28">
        <v>18783.900000000001</v>
      </c>
      <c r="J9" s="28">
        <v>23869.600000000002</v>
      </c>
      <c r="K9" s="28">
        <v>45011.399999999994</v>
      </c>
      <c r="L9" s="28">
        <v>47682.399999999994</v>
      </c>
      <c r="M9" s="28">
        <v>33163.5</v>
      </c>
      <c r="N9" s="28">
        <f t="shared" si="0"/>
        <v>205291.4</v>
      </c>
      <c r="O9" s="29"/>
      <c r="P9" s="18"/>
      <c r="Q9" s="18"/>
      <c r="R9" s="29"/>
      <c r="S9" s="29"/>
      <c r="T9" s="29"/>
      <c r="U9" s="29"/>
    </row>
    <row r="10" spans="2:21" s="24" customFormat="1" ht="15.75" hidden="1" customHeight="1" outlineLevel="1">
      <c r="D10" s="25" t="s">
        <v>10</v>
      </c>
      <c r="E10" s="26"/>
      <c r="F10" s="27"/>
      <c r="G10" s="28">
        <v>111561</v>
      </c>
      <c r="H10" s="28">
        <v>88625.3</v>
      </c>
      <c r="I10" s="28">
        <v>87168.6</v>
      </c>
      <c r="J10" s="28">
        <v>100634.1</v>
      </c>
      <c r="K10" s="28">
        <v>92507.299999999988</v>
      </c>
      <c r="L10" s="28">
        <v>94352.299999999988</v>
      </c>
      <c r="M10" s="28">
        <v>128786.6</v>
      </c>
      <c r="N10" s="28">
        <f t="shared" si="0"/>
        <v>703635.2</v>
      </c>
      <c r="O10" s="29"/>
      <c r="P10" s="18"/>
      <c r="Q10" s="18"/>
      <c r="R10" s="29"/>
      <c r="S10" s="29"/>
      <c r="T10" s="29"/>
      <c r="U10" s="29"/>
    </row>
    <row r="11" spans="2:21" s="24" customFormat="1" ht="15.75" hidden="1" customHeight="1" outlineLevel="1">
      <c r="D11" s="25" t="s">
        <v>11</v>
      </c>
      <c r="E11" s="26"/>
      <c r="F11" s="27"/>
      <c r="G11" s="28">
        <v>24540.9</v>
      </c>
      <c r="H11" s="28">
        <v>21078.5</v>
      </c>
      <c r="I11" s="28">
        <v>25198</v>
      </c>
      <c r="J11" s="28">
        <v>23233.5</v>
      </c>
      <c r="K11" s="28">
        <v>28161.7</v>
      </c>
      <c r="L11" s="28">
        <v>26894.1</v>
      </c>
      <c r="M11" s="28">
        <v>28594.3</v>
      </c>
      <c r="N11" s="28">
        <f t="shared" si="0"/>
        <v>177700.99999999997</v>
      </c>
      <c r="O11" s="29"/>
      <c r="P11" s="18"/>
      <c r="Q11" s="18"/>
      <c r="R11" s="29"/>
      <c r="S11" s="29"/>
      <c r="T11" s="29"/>
      <c r="U11" s="29"/>
    </row>
    <row r="12" spans="2:21" s="24" customFormat="1" ht="15.75" hidden="1" customHeight="1" outlineLevel="1">
      <c r="D12" s="25" t="s">
        <v>12</v>
      </c>
      <c r="E12" s="26"/>
      <c r="F12" s="27"/>
      <c r="G12" s="28">
        <v>160.09999999999997</v>
      </c>
      <c r="H12" s="28">
        <v>467.2</v>
      </c>
      <c r="I12" s="28">
        <v>283.5</v>
      </c>
      <c r="J12" s="28">
        <v>450</v>
      </c>
      <c r="K12" s="28">
        <v>209.4</v>
      </c>
      <c r="L12" s="28">
        <v>2483.5</v>
      </c>
      <c r="M12" s="28">
        <v>843.8</v>
      </c>
      <c r="N12" s="28">
        <f t="shared" si="0"/>
        <v>4897.5</v>
      </c>
      <c r="O12" s="29"/>
      <c r="P12" s="18"/>
      <c r="Q12" s="18"/>
      <c r="R12" s="29"/>
      <c r="S12" s="29"/>
      <c r="T12" s="29"/>
      <c r="U12" s="29"/>
    </row>
    <row r="13" spans="2:21" s="24" customFormat="1" ht="15.75" hidden="1" customHeight="1" outlineLevel="1">
      <c r="D13" s="25" t="s">
        <v>13</v>
      </c>
      <c r="E13" s="26"/>
      <c r="F13" s="27"/>
      <c r="G13" s="28">
        <v>4057.0999999999995</v>
      </c>
      <c r="H13" s="28">
        <v>3717.8</v>
      </c>
      <c r="I13" s="28">
        <v>3372</v>
      </c>
      <c r="J13" s="28">
        <v>3501.7</v>
      </c>
      <c r="K13" s="28">
        <v>3357.7</v>
      </c>
      <c r="L13" s="28">
        <v>3410.4000000000005</v>
      </c>
      <c r="M13" s="28">
        <v>3514.7</v>
      </c>
      <c r="N13" s="28">
        <f t="shared" si="0"/>
        <v>24931.4</v>
      </c>
      <c r="O13" s="29"/>
      <c r="P13" s="18"/>
      <c r="Q13" s="18"/>
      <c r="R13" s="29"/>
      <c r="S13" s="29"/>
      <c r="T13" s="29"/>
      <c r="U13" s="29"/>
    </row>
    <row r="14" spans="2:21" s="24" customFormat="1" ht="15.75" hidden="1" customHeight="1" outlineLevel="1">
      <c r="D14" s="25" t="s">
        <v>14</v>
      </c>
      <c r="E14" s="26"/>
      <c r="F14" s="27"/>
      <c r="G14" s="28">
        <v>4603.5</v>
      </c>
      <c r="H14" s="28">
        <v>4265.1000000000004</v>
      </c>
      <c r="I14" s="28">
        <v>3828.6000000000004</v>
      </c>
      <c r="J14" s="28">
        <v>4911.3999999999996</v>
      </c>
      <c r="K14" s="28">
        <v>3426.8</v>
      </c>
      <c r="L14" s="28">
        <v>4290.1000000000004</v>
      </c>
      <c r="M14" s="28">
        <v>3956.3</v>
      </c>
      <c r="N14" s="28">
        <f t="shared" si="0"/>
        <v>29281.8</v>
      </c>
      <c r="O14" s="29"/>
      <c r="P14" s="18"/>
      <c r="Q14" s="18"/>
      <c r="R14" s="29"/>
      <c r="S14" s="29"/>
      <c r="T14" s="29"/>
      <c r="U14" s="29"/>
    </row>
    <row r="15" spans="2:21" s="24" customFormat="1" ht="15.75" hidden="1" customHeight="1" outlineLevel="1">
      <c r="D15" s="25" t="s">
        <v>15</v>
      </c>
      <c r="E15" s="26"/>
      <c r="F15" s="27"/>
      <c r="G15" s="28">
        <v>14706.2</v>
      </c>
      <c r="H15" s="28">
        <v>18037.5</v>
      </c>
      <c r="I15" s="28">
        <v>17756.5</v>
      </c>
      <c r="J15" s="28">
        <v>21965.100000000002</v>
      </c>
      <c r="K15" s="28">
        <v>37021.1</v>
      </c>
      <c r="L15" s="28">
        <v>29622.9</v>
      </c>
      <c r="M15" s="28">
        <v>28876.699999999997</v>
      </c>
      <c r="N15" s="28">
        <f t="shared" si="0"/>
        <v>167986</v>
      </c>
      <c r="O15" s="29"/>
      <c r="P15" s="18"/>
      <c r="Q15" s="18"/>
      <c r="R15" s="29"/>
      <c r="S15" s="29"/>
      <c r="T15" s="29"/>
      <c r="U15" s="29"/>
    </row>
    <row r="16" spans="2:21" s="24" customFormat="1" ht="15.75" hidden="1" customHeight="1" outlineLevel="1">
      <c r="D16" s="25" t="s">
        <v>16</v>
      </c>
      <c r="E16" s="26"/>
      <c r="F16" s="27"/>
      <c r="G16" s="28">
        <v>9260.1</v>
      </c>
      <c r="H16" s="28">
        <v>7762.5</v>
      </c>
      <c r="I16" s="28">
        <v>8972.1</v>
      </c>
      <c r="J16" s="28">
        <v>7931.6</v>
      </c>
      <c r="K16" s="28">
        <v>11368.7</v>
      </c>
      <c r="L16" s="28">
        <v>9739.5</v>
      </c>
      <c r="M16" s="28">
        <v>11032.6</v>
      </c>
      <c r="N16" s="28">
        <f t="shared" si="0"/>
        <v>66067.100000000006</v>
      </c>
      <c r="O16" s="29"/>
      <c r="P16" s="18"/>
      <c r="Q16" s="18"/>
      <c r="R16" s="29"/>
      <c r="S16" s="29"/>
      <c r="T16" s="29"/>
      <c r="U16" s="29"/>
    </row>
    <row r="17" spans="1:21" s="24" customFormat="1" ht="15.75" hidden="1" customHeight="1" outlineLevel="1">
      <c r="D17" s="25" t="s">
        <v>17</v>
      </c>
      <c r="E17" s="26"/>
      <c r="F17" s="27"/>
      <c r="G17" s="28">
        <v>10791.400000000001</v>
      </c>
      <c r="H17" s="28">
        <v>10445.599999999999</v>
      </c>
      <c r="I17" s="28">
        <v>10863.8</v>
      </c>
      <c r="J17" s="28">
        <v>12560.599999999999</v>
      </c>
      <c r="K17" s="28">
        <v>15008.600000000002</v>
      </c>
      <c r="L17" s="28">
        <v>17075.400000000001</v>
      </c>
      <c r="M17" s="28">
        <v>16877.900000000001</v>
      </c>
      <c r="N17" s="28">
        <f t="shared" si="0"/>
        <v>93623.299999999988</v>
      </c>
      <c r="O17" s="29"/>
      <c r="P17" s="18"/>
      <c r="Q17" s="18"/>
      <c r="R17" s="29"/>
      <c r="S17" s="29"/>
      <c r="T17" s="29"/>
      <c r="U17" s="29"/>
    </row>
    <row r="18" spans="1:21" ht="15.75" customHeight="1" collapsed="1">
      <c r="B18" s="30"/>
      <c r="C18" s="19" t="s">
        <v>87</v>
      </c>
      <c r="D18" s="20"/>
      <c r="E18" s="21"/>
      <c r="F18" s="22"/>
      <c r="G18" s="23">
        <v>13589.099999999999</v>
      </c>
      <c r="H18" s="23">
        <v>22188.5</v>
      </c>
      <c r="I18" s="23">
        <v>24731.8</v>
      </c>
      <c r="J18" s="23">
        <v>18377.599999999999</v>
      </c>
      <c r="K18" s="23">
        <v>14133.5</v>
      </c>
      <c r="L18" s="23">
        <v>8113.6</v>
      </c>
      <c r="M18" s="23">
        <v>27241.4</v>
      </c>
      <c r="N18" s="23">
        <f t="shared" si="0"/>
        <v>128375.5</v>
      </c>
      <c r="P18" s="18"/>
      <c r="Q18" s="18"/>
    </row>
    <row r="19" spans="1:21" s="24" customFormat="1" ht="15.75" hidden="1" customHeight="1" outlineLevel="1">
      <c r="D19" s="25" t="s">
        <v>18</v>
      </c>
      <c r="E19" s="26"/>
      <c r="F19" s="27"/>
      <c r="G19" s="28">
        <v>9234.5999999999985</v>
      </c>
      <c r="H19" s="28">
        <v>11979</v>
      </c>
      <c r="I19" s="28">
        <v>5762.8</v>
      </c>
      <c r="J19" s="28">
        <v>12114.3</v>
      </c>
      <c r="K19" s="28">
        <v>8304.4</v>
      </c>
      <c r="L19" s="28">
        <v>4490.7</v>
      </c>
      <c r="M19" s="28">
        <v>19790.800000000003</v>
      </c>
      <c r="N19" s="28">
        <f t="shared" si="0"/>
        <v>71676.600000000006</v>
      </c>
      <c r="O19" s="29"/>
      <c r="P19" s="18"/>
      <c r="Q19" s="18"/>
      <c r="R19" s="29"/>
      <c r="S19" s="29"/>
      <c r="T19" s="29"/>
      <c r="U19" s="29"/>
    </row>
    <row r="20" spans="1:21" s="24" customFormat="1" ht="15.75" hidden="1" customHeight="1" outlineLevel="1">
      <c r="D20" s="25" t="s">
        <v>19</v>
      </c>
      <c r="E20" s="26"/>
      <c r="F20" s="27"/>
      <c r="G20" s="28">
        <v>4354.5</v>
      </c>
      <c r="H20" s="28">
        <v>10209.5</v>
      </c>
      <c r="I20" s="28">
        <v>18969</v>
      </c>
      <c r="J20" s="28">
        <v>6263.2999999999993</v>
      </c>
      <c r="K20" s="28">
        <v>5829.1</v>
      </c>
      <c r="L20" s="28">
        <v>3622.9000000000005</v>
      </c>
      <c r="M20" s="28">
        <v>7450.6</v>
      </c>
      <c r="N20" s="28">
        <f t="shared" si="0"/>
        <v>56698.9</v>
      </c>
      <c r="O20" s="29"/>
      <c r="P20" s="18"/>
      <c r="Q20" s="18"/>
      <c r="R20" s="29"/>
      <c r="S20" s="29"/>
      <c r="T20" s="29"/>
      <c r="U20" s="29"/>
    </row>
    <row r="21" spans="1:21" ht="15.75" customHeight="1" collapsed="1">
      <c r="B21" s="30"/>
      <c r="C21" s="19" t="s">
        <v>20</v>
      </c>
      <c r="D21" s="20"/>
      <c r="E21" s="21"/>
      <c r="F21" s="22"/>
      <c r="G21" s="23">
        <v>12972.200000000003</v>
      </c>
      <c r="H21" s="23">
        <v>11128.5</v>
      </c>
      <c r="I21" s="23">
        <v>11133.1</v>
      </c>
      <c r="J21" s="23">
        <v>12461.5</v>
      </c>
      <c r="K21" s="23">
        <v>9158.9000000000015</v>
      </c>
      <c r="L21" s="23">
        <v>10831.400000000001</v>
      </c>
      <c r="M21" s="23">
        <v>21290.899999999998</v>
      </c>
      <c r="N21" s="23">
        <f t="shared" si="0"/>
        <v>88976.5</v>
      </c>
      <c r="P21" s="18"/>
      <c r="Q21" s="18"/>
    </row>
    <row r="22" spans="1:21" s="31" customFormat="1" ht="15.75" hidden="1" customHeight="1" outlineLevel="1">
      <c r="D22" s="25" t="s">
        <v>21</v>
      </c>
      <c r="E22" s="32"/>
      <c r="F22" s="33"/>
      <c r="G22" s="28">
        <v>11485.9</v>
      </c>
      <c r="H22" s="28">
        <v>9190.5</v>
      </c>
      <c r="I22" s="28">
        <v>9506.6999999999989</v>
      </c>
      <c r="J22" s="28">
        <v>10610.2</v>
      </c>
      <c r="K22" s="28">
        <v>7122.1</v>
      </c>
      <c r="L22" s="28">
        <v>8301.9000000000015</v>
      </c>
      <c r="M22" s="28">
        <v>9935.2999999999993</v>
      </c>
      <c r="N22" s="28">
        <f t="shared" si="0"/>
        <v>66152.600000000006</v>
      </c>
      <c r="O22" s="34"/>
      <c r="P22" s="18"/>
      <c r="Q22" s="18"/>
      <c r="R22" s="34"/>
      <c r="S22" s="34"/>
      <c r="T22" s="34"/>
      <c r="U22" s="34"/>
    </row>
    <row r="23" spans="1:21" s="31" customFormat="1" ht="15.75" hidden="1" customHeight="1" outlineLevel="1">
      <c r="D23" s="25" t="s">
        <v>22</v>
      </c>
      <c r="E23" s="32"/>
      <c r="F23" s="33"/>
      <c r="G23" s="28">
        <v>30</v>
      </c>
      <c r="H23" s="28">
        <v>296.5</v>
      </c>
      <c r="I23" s="28">
        <v>248.89999999999998</v>
      </c>
      <c r="J23" s="28">
        <v>127.10000000000001</v>
      </c>
      <c r="K23" s="28">
        <v>334.30000000000007</v>
      </c>
      <c r="L23" s="28">
        <v>1064.4000000000001</v>
      </c>
      <c r="M23" s="28">
        <v>9730.6</v>
      </c>
      <c r="N23" s="28">
        <f t="shared" si="0"/>
        <v>11831.800000000001</v>
      </c>
      <c r="O23" s="34"/>
      <c r="P23" s="18"/>
      <c r="Q23" s="18"/>
      <c r="R23" s="34"/>
      <c r="S23" s="34"/>
      <c r="T23" s="34"/>
      <c r="U23" s="34"/>
    </row>
    <row r="24" spans="1:21" s="31" customFormat="1" ht="15.75" hidden="1" customHeight="1" outlineLevel="1">
      <c r="C24" s="35"/>
      <c r="D24" s="25" t="s">
        <v>23</v>
      </c>
      <c r="E24" s="32"/>
      <c r="F24" s="33"/>
      <c r="G24" s="28">
        <v>1456.3000000000006</v>
      </c>
      <c r="H24" s="28">
        <v>1641.5</v>
      </c>
      <c r="I24" s="28">
        <v>1377.5</v>
      </c>
      <c r="J24" s="28">
        <v>1724.2</v>
      </c>
      <c r="K24" s="28">
        <v>1702.5</v>
      </c>
      <c r="L24" s="28">
        <v>1465.1</v>
      </c>
      <c r="M24" s="28">
        <v>1625</v>
      </c>
      <c r="N24" s="28">
        <f t="shared" si="0"/>
        <v>10992.1</v>
      </c>
      <c r="O24" s="34"/>
      <c r="P24" s="18"/>
      <c r="Q24" s="18"/>
      <c r="R24" s="34"/>
      <c r="S24" s="34"/>
      <c r="T24" s="34"/>
      <c r="U24" s="34"/>
    </row>
    <row r="25" spans="1:21" ht="15.75" customHeight="1" collapsed="1">
      <c r="B25" s="30"/>
      <c r="C25" s="19" t="s">
        <v>24</v>
      </c>
      <c r="D25" s="20"/>
      <c r="E25" s="21"/>
      <c r="F25" s="22"/>
      <c r="G25" s="23">
        <v>355.90000000000003</v>
      </c>
      <c r="H25" s="23">
        <v>624.80000000000007</v>
      </c>
      <c r="I25" s="23">
        <v>249.5</v>
      </c>
      <c r="J25" s="23">
        <v>624.20000000000005</v>
      </c>
      <c r="K25" s="23">
        <v>195.2</v>
      </c>
      <c r="L25" s="23">
        <v>64571.5</v>
      </c>
      <c r="M25" s="23">
        <v>12392.5</v>
      </c>
      <c r="N25" s="23">
        <f t="shared" si="0"/>
        <v>79013.600000000006</v>
      </c>
      <c r="P25" s="18"/>
      <c r="Q25" s="18"/>
    </row>
    <row r="26" spans="1:21" ht="8.25" customHeight="1">
      <c r="G26" s="36"/>
      <c r="H26" s="36"/>
      <c r="I26" s="36"/>
      <c r="J26" s="36"/>
      <c r="K26" s="36"/>
      <c r="L26" s="36"/>
      <c r="M26" s="36"/>
      <c r="N26" s="36"/>
      <c r="P26" s="18"/>
      <c r="Q26" s="18"/>
    </row>
    <row r="27" spans="1:21" s="9" customFormat="1">
      <c r="B27" s="11" t="s">
        <v>25</v>
      </c>
      <c r="C27" s="12"/>
      <c r="D27" s="13"/>
      <c r="E27" s="14"/>
      <c r="F27" s="15"/>
      <c r="G27" s="16">
        <v>264995.39999999997</v>
      </c>
      <c r="H27" s="16">
        <v>249863</v>
      </c>
      <c r="I27" s="16">
        <v>274320.5</v>
      </c>
      <c r="J27" s="16">
        <v>276928.60000000003</v>
      </c>
      <c r="K27" s="16">
        <v>294374.30000000005</v>
      </c>
      <c r="L27" s="16">
        <v>380216.60000000003</v>
      </c>
      <c r="M27" s="16">
        <v>371573.80000000005</v>
      </c>
      <c r="N27" s="16">
        <f t="shared" ref="N27:N52" si="1">SUM(G27:M27)</f>
        <v>2112272.2000000002</v>
      </c>
      <c r="O27" s="37"/>
      <c r="P27" s="18"/>
      <c r="Q27" s="18"/>
      <c r="R27" s="17"/>
      <c r="S27" s="17"/>
      <c r="T27" s="17"/>
      <c r="U27" s="17"/>
    </row>
    <row r="28" spans="1:21" s="9" customFormat="1" ht="15.75" customHeight="1">
      <c r="B28" s="38"/>
      <c r="C28" s="19" t="s">
        <v>26</v>
      </c>
      <c r="D28" s="39"/>
      <c r="E28" s="40"/>
      <c r="F28" s="41"/>
      <c r="G28" s="23">
        <v>247265.6</v>
      </c>
      <c r="H28" s="23">
        <v>234450.7</v>
      </c>
      <c r="I28" s="23">
        <v>257269.3</v>
      </c>
      <c r="J28" s="23">
        <v>260669.10000000003</v>
      </c>
      <c r="K28" s="23">
        <v>274649.30000000005</v>
      </c>
      <c r="L28" s="23">
        <v>359094.5</v>
      </c>
      <c r="M28" s="23">
        <v>350394</v>
      </c>
      <c r="N28" s="23">
        <f t="shared" si="1"/>
        <v>1983792.5000000002</v>
      </c>
      <c r="O28" s="17"/>
      <c r="P28" s="18"/>
      <c r="Q28" s="18"/>
      <c r="R28" s="17"/>
      <c r="S28" s="17"/>
      <c r="T28" s="17"/>
      <c r="U28" s="17"/>
    </row>
    <row r="29" spans="1:21" ht="15.75" customHeight="1">
      <c r="C29" s="42" t="s">
        <v>27</v>
      </c>
      <c r="G29" s="43">
        <v>156259.99999999997</v>
      </c>
      <c r="H29" s="43">
        <v>148401.79999999999</v>
      </c>
      <c r="I29" s="43">
        <v>173562.7</v>
      </c>
      <c r="J29" s="43">
        <v>166727.30000000002</v>
      </c>
      <c r="K29" s="43">
        <v>176476.10000000003</v>
      </c>
      <c r="L29" s="43">
        <v>244936.30000000002</v>
      </c>
      <c r="M29" s="43">
        <v>197498.40000000002</v>
      </c>
      <c r="N29" s="43">
        <f t="shared" si="1"/>
        <v>1263862.6000000001</v>
      </c>
      <c r="P29" s="18"/>
      <c r="Q29" s="18"/>
    </row>
    <row r="30" spans="1:21" s="27" customFormat="1" ht="15.75" hidden="1" customHeight="1" outlineLevel="1">
      <c r="C30" s="24"/>
      <c r="D30" s="25" t="s">
        <v>28</v>
      </c>
      <c r="E30" s="26"/>
      <c r="G30" s="28">
        <v>109339.8</v>
      </c>
      <c r="H30" s="28">
        <v>102991.2</v>
      </c>
      <c r="I30" s="28">
        <v>112749.4</v>
      </c>
      <c r="J30" s="28">
        <v>117013.90000000001</v>
      </c>
      <c r="K30" s="28">
        <v>121380.2</v>
      </c>
      <c r="L30" s="28">
        <v>182831.9</v>
      </c>
      <c r="M30" s="28">
        <v>136547.6</v>
      </c>
      <c r="N30" s="28">
        <f t="shared" si="1"/>
        <v>882854</v>
      </c>
      <c r="O30" s="44"/>
      <c r="P30" s="18"/>
      <c r="Q30" s="18"/>
      <c r="R30" s="44"/>
      <c r="S30" s="44"/>
      <c r="T30" s="44"/>
      <c r="U30" s="44"/>
    </row>
    <row r="31" spans="1:21" s="27" customFormat="1" ht="15.75" hidden="1" customHeight="1" outlineLevel="1">
      <c r="C31" s="24"/>
      <c r="D31" s="25" t="s">
        <v>29</v>
      </c>
      <c r="E31" s="26"/>
      <c r="G31" s="28">
        <v>6984.6</v>
      </c>
      <c r="H31" s="28">
        <v>6898.5</v>
      </c>
      <c r="I31" s="28">
        <v>13695.2</v>
      </c>
      <c r="J31" s="28">
        <v>9433.6</v>
      </c>
      <c r="K31" s="28">
        <v>9922.7999999999993</v>
      </c>
      <c r="L31" s="28">
        <v>10152.799999999999</v>
      </c>
      <c r="M31" s="28">
        <v>10457.799999999999</v>
      </c>
      <c r="N31" s="28">
        <f t="shared" si="1"/>
        <v>67545.3</v>
      </c>
      <c r="O31" s="44"/>
      <c r="P31" s="18"/>
      <c r="Q31" s="18"/>
      <c r="R31" s="44"/>
      <c r="S31" s="44"/>
      <c r="T31" s="44"/>
      <c r="U31" s="44"/>
    </row>
    <row r="32" spans="1:21" s="24" customFormat="1" ht="15.75" hidden="1" customHeight="1" outlineLevel="1">
      <c r="A32" s="4"/>
      <c r="B32" s="27"/>
      <c r="D32" s="25" t="s">
        <v>30</v>
      </c>
      <c r="E32" s="26"/>
      <c r="F32" s="27"/>
      <c r="G32" s="28">
        <v>8170.4</v>
      </c>
      <c r="H32" s="28">
        <v>8048.8</v>
      </c>
      <c r="I32" s="28">
        <v>15008.4</v>
      </c>
      <c r="J32" s="28">
        <v>10127.6</v>
      </c>
      <c r="K32" s="28">
        <v>9425.5</v>
      </c>
      <c r="L32" s="28">
        <v>10775.6</v>
      </c>
      <c r="M32" s="28">
        <v>10341.6</v>
      </c>
      <c r="N32" s="28">
        <f t="shared" si="1"/>
        <v>71897.899999999994</v>
      </c>
      <c r="O32" s="29"/>
      <c r="P32" s="18"/>
      <c r="Q32" s="18"/>
      <c r="R32" s="29"/>
      <c r="S32" s="29"/>
      <c r="T32" s="29"/>
      <c r="U32" s="29"/>
    </row>
    <row r="33" spans="1:21" s="27" customFormat="1" ht="15.75" hidden="1" customHeight="1" outlineLevel="1">
      <c r="B33" s="24"/>
      <c r="C33" s="24"/>
      <c r="D33" s="25" t="s">
        <v>31</v>
      </c>
      <c r="E33" s="26"/>
      <c r="G33" s="28">
        <v>12862.3</v>
      </c>
      <c r="H33" s="28">
        <v>11011.5</v>
      </c>
      <c r="I33" s="28">
        <v>12742.7</v>
      </c>
      <c r="J33" s="28">
        <v>12153.2</v>
      </c>
      <c r="K33" s="28">
        <v>13758.300000000001</v>
      </c>
      <c r="L33" s="28">
        <v>18093.900000000001</v>
      </c>
      <c r="M33" s="28">
        <v>13184.3</v>
      </c>
      <c r="N33" s="28">
        <f t="shared" si="1"/>
        <v>93806.2</v>
      </c>
      <c r="O33" s="44"/>
      <c r="P33" s="18"/>
      <c r="Q33" s="18"/>
      <c r="R33" s="44"/>
      <c r="S33" s="44"/>
      <c r="T33" s="44"/>
      <c r="U33" s="44"/>
    </row>
    <row r="34" spans="1:21" s="24" customFormat="1" ht="15.75" hidden="1" customHeight="1" outlineLevel="1">
      <c r="B34" s="4"/>
      <c r="C34" s="4"/>
      <c r="D34" s="25" t="s">
        <v>32</v>
      </c>
      <c r="E34" s="7"/>
      <c r="F34" s="1"/>
      <c r="G34" s="28">
        <v>14028.3</v>
      </c>
      <c r="H34" s="28">
        <v>12303.5</v>
      </c>
      <c r="I34" s="28">
        <v>11329</v>
      </c>
      <c r="J34" s="28">
        <v>11804.1</v>
      </c>
      <c r="K34" s="28">
        <v>13052.4</v>
      </c>
      <c r="L34" s="28">
        <v>14315.2</v>
      </c>
      <c r="M34" s="28">
        <v>16401.099999999999</v>
      </c>
      <c r="N34" s="28">
        <f t="shared" si="1"/>
        <v>93233.600000000006</v>
      </c>
      <c r="O34" s="29"/>
      <c r="P34" s="18"/>
      <c r="Q34" s="18"/>
      <c r="R34" s="29"/>
      <c r="S34" s="29"/>
      <c r="T34" s="29"/>
      <c r="U34" s="29"/>
    </row>
    <row r="35" spans="1:21" s="24" customFormat="1" ht="15.75" hidden="1" customHeight="1" outlineLevel="1">
      <c r="B35" s="27"/>
      <c r="D35" s="25" t="s">
        <v>88</v>
      </c>
      <c r="E35" s="26"/>
      <c r="F35" s="27"/>
      <c r="G35" s="28">
        <v>4874.5999999999995</v>
      </c>
      <c r="H35" s="28">
        <v>7148.3</v>
      </c>
      <c r="I35" s="28">
        <v>8038</v>
      </c>
      <c r="J35" s="28">
        <v>6194.9</v>
      </c>
      <c r="K35" s="28">
        <v>8936.9000000000015</v>
      </c>
      <c r="L35" s="28">
        <v>8766.9</v>
      </c>
      <c r="M35" s="28">
        <v>10566</v>
      </c>
      <c r="N35" s="28">
        <f t="shared" si="1"/>
        <v>54525.600000000006</v>
      </c>
      <c r="O35" s="29"/>
      <c r="P35" s="18"/>
      <c r="Q35" s="18"/>
      <c r="R35" s="29"/>
      <c r="S35" s="29"/>
      <c r="T35" s="29"/>
      <c r="U35" s="29"/>
    </row>
    <row r="36" spans="1:21" s="24" customFormat="1" ht="15.75" customHeight="1" collapsed="1">
      <c r="B36" s="4"/>
      <c r="C36" s="42" t="s">
        <v>34</v>
      </c>
      <c r="D36" s="6"/>
      <c r="E36" s="7"/>
      <c r="F36" s="1"/>
      <c r="G36" s="43">
        <v>17563.5</v>
      </c>
      <c r="H36" s="43">
        <v>17692.400000000001</v>
      </c>
      <c r="I36" s="43">
        <v>17970</v>
      </c>
      <c r="J36" s="43">
        <v>22432.600000000002</v>
      </c>
      <c r="K36" s="43">
        <v>24115.800000000003</v>
      </c>
      <c r="L36" s="43">
        <v>33572.9</v>
      </c>
      <c r="M36" s="43">
        <v>45564.2</v>
      </c>
      <c r="N36" s="28">
        <f t="shared" si="1"/>
        <v>178911.40000000002</v>
      </c>
      <c r="O36" s="29"/>
      <c r="P36" s="18"/>
      <c r="Q36" s="18"/>
      <c r="R36" s="29"/>
      <c r="S36" s="29"/>
      <c r="T36" s="29"/>
      <c r="U36" s="29"/>
    </row>
    <row r="37" spans="1:21" ht="15.75" hidden="1" customHeight="1" outlineLevel="1">
      <c r="B37" s="27"/>
      <c r="C37" s="24"/>
      <c r="D37" s="25" t="s">
        <v>35</v>
      </c>
      <c r="E37" s="26"/>
      <c r="F37" s="27"/>
      <c r="G37" s="28">
        <v>8182.3</v>
      </c>
      <c r="H37" s="28">
        <v>10081.299999999999</v>
      </c>
      <c r="I37" s="28">
        <v>10279.299999999999</v>
      </c>
      <c r="J37" s="28">
        <v>14325.600000000002</v>
      </c>
      <c r="K37" s="28">
        <v>16662.5</v>
      </c>
      <c r="L37" s="28">
        <v>22662.899999999998</v>
      </c>
      <c r="M37" s="28">
        <v>35647.599999999999</v>
      </c>
      <c r="N37" s="28">
        <f t="shared" si="1"/>
        <v>117841.5</v>
      </c>
      <c r="P37" s="18"/>
      <c r="Q37" s="18"/>
    </row>
    <row r="38" spans="1:21" s="48" customFormat="1" ht="15.75" hidden="1" customHeight="1" outlineLevel="1">
      <c r="B38" s="27"/>
      <c r="C38" s="24"/>
      <c r="D38" s="25" t="s">
        <v>36</v>
      </c>
      <c r="E38" s="26"/>
      <c r="F38" s="27"/>
      <c r="G38" s="28">
        <v>9209.6</v>
      </c>
      <c r="H38" s="28">
        <v>7335.2</v>
      </c>
      <c r="I38" s="28">
        <v>7550.6999999999989</v>
      </c>
      <c r="J38" s="28">
        <v>8057.1</v>
      </c>
      <c r="K38" s="28">
        <v>7283.8</v>
      </c>
      <c r="L38" s="28">
        <v>10683</v>
      </c>
      <c r="M38" s="28">
        <v>9661.0999999999985</v>
      </c>
      <c r="N38" s="28">
        <f t="shared" si="1"/>
        <v>59780.5</v>
      </c>
      <c r="O38" s="49"/>
      <c r="P38" s="18"/>
      <c r="Q38" s="18"/>
      <c r="R38" s="49"/>
      <c r="S38" s="49"/>
      <c r="T38" s="49"/>
      <c r="U38" s="49"/>
    </row>
    <row r="39" spans="1:21" s="27" customFormat="1" ht="15.75" hidden="1" customHeight="1" outlineLevel="1">
      <c r="C39" s="24"/>
      <c r="D39" s="25" t="s">
        <v>37</v>
      </c>
      <c r="E39" s="26"/>
      <c r="G39" s="28">
        <v>171.6</v>
      </c>
      <c r="H39" s="28">
        <v>275.89999999999998</v>
      </c>
      <c r="I39" s="28">
        <v>140</v>
      </c>
      <c r="J39" s="28">
        <v>49.9</v>
      </c>
      <c r="K39" s="28">
        <v>169.5</v>
      </c>
      <c r="L39" s="28">
        <v>227</v>
      </c>
      <c r="M39" s="28">
        <v>255.5</v>
      </c>
      <c r="N39" s="28">
        <f t="shared" si="1"/>
        <v>1289.4000000000001</v>
      </c>
      <c r="O39" s="44"/>
      <c r="P39" s="18"/>
      <c r="Q39" s="18"/>
      <c r="R39" s="44"/>
      <c r="S39" s="44"/>
      <c r="T39" s="44"/>
      <c r="U39" s="44"/>
    </row>
    <row r="40" spans="1:21" s="27" customFormat="1" ht="15.75" customHeight="1" collapsed="1">
      <c r="B40" s="4"/>
      <c r="C40" s="42" t="s">
        <v>38</v>
      </c>
      <c r="D40" s="6"/>
      <c r="E40" s="7"/>
      <c r="F40" s="1"/>
      <c r="G40" s="43">
        <v>50829.599999999999</v>
      </c>
      <c r="H40" s="43">
        <v>47437.3</v>
      </c>
      <c r="I40" s="43">
        <v>47800.2</v>
      </c>
      <c r="J40" s="43">
        <v>51127.7</v>
      </c>
      <c r="K40" s="43">
        <v>53400.1</v>
      </c>
      <c r="L40" s="43">
        <v>62688.800000000003</v>
      </c>
      <c r="M40" s="43">
        <v>68279.600000000006</v>
      </c>
      <c r="N40" s="28">
        <f t="shared" si="1"/>
        <v>381563.30000000005</v>
      </c>
      <c r="O40" s="44"/>
      <c r="P40" s="18"/>
      <c r="Q40" s="18"/>
      <c r="R40" s="44"/>
      <c r="S40" s="44"/>
      <c r="T40" s="44"/>
      <c r="U40" s="44"/>
    </row>
    <row r="41" spans="1:21" ht="15.75" hidden="1" customHeight="1" outlineLevel="1">
      <c r="B41" s="27"/>
      <c r="C41" s="24"/>
      <c r="D41" s="25" t="s">
        <v>39</v>
      </c>
      <c r="E41" s="26"/>
      <c r="F41" s="27"/>
      <c r="G41" s="28">
        <v>39387.599999999999</v>
      </c>
      <c r="H41" s="28">
        <v>35672</v>
      </c>
      <c r="I41" s="28">
        <v>36544.699999999997</v>
      </c>
      <c r="J41" s="28">
        <v>36632.699999999997</v>
      </c>
      <c r="K41" s="28">
        <v>39651.9</v>
      </c>
      <c r="L41" s="28">
        <v>46694.7</v>
      </c>
      <c r="M41" s="28">
        <v>52572.100000000006</v>
      </c>
      <c r="N41" s="28">
        <f t="shared" si="1"/>
        <v>287155.69999999995</v>
      </c>
      <c r="P41" s="18"/>
      <c r="Q41" s="18"/>
    </row>
    <row r="42" spans="1:21" s="24" customFormat="1" ht="15.75" hidden="1" customHeight="1" outlineLevel="1">
      <c r="A42" s="27"/>
      <c r="B42" s="27"/>
      <c r="D42" s="25" t="s">
        <v>40</v>
      </c>
      <c r="E42" s="26"/>
      <c r="F42" s="27"/>
      <c r="G42" s="28">
        <v>11442</v>
      </c>
      <c r="H42" s="28">
        <v>11765.300000000001</v>
      </c>
      <c r="I42" s="28">
        <v>11255.5</v>
      </c>
      <c r="J42" s="28">
        <v>14495</v>
      </c>
      <c r="K42" s="28">
        <v>13748.199999999999</v>
      </c>
      <c r="L42" s="28">
        <v>15994.099999999999</v>
      </c>
      <c r="M42" s="28">
        <v>15707.5</v>
      </c>
      <c r="N42" s="28">
        <f t="shared" si="1"/>
        <v>94407.6</v>
      </c>
      <c r="O42" s="29"/>
      <c r="P42" s="18"/>
      <c r="Q42" s="18"/>
      <c r="R42" s="29"/>
      <c r="S42" s="29"/>
      <c r="T42" s="29"/>
      <c r="U42" s="29"/>
    </row>
    <row r="43" spans="1:21" ht="15.75" customHeight="1" collapsed="1">
      <c r="A43" s="27"/>
      <c r="C43" s="42" t="s">
        <v>41</v>
      </c>
      <c r="G43" s="43">
        <v>11948.199999999997</v>
      </c>
      <c r="H43" s="43">
        <v>9801</v>
      </c>
      <c r="I43" s="43">
        <v>5149.5999999999995</v>
      </c>
      <c r="J43" s="43">
        <v>5474.1</v>
      </c>
      <c r="K43" s="43">
        <v>7635.9</v>
      </c>
      <c r="L43" s="43">
        <v>5232.0999999999995</v>
      </c>
      <c r="M43" s="43">
        <v>20412</v>
      </c>
      <c r="N43" s="28">
        <f t="shared" si="1"/>
        <v>65652.899999999994</v>
      </c>
      <c r="P43" s="18"/>
      <c r="Q43" s="18"/>
    </row>
    <row r="44" spans="1:21" s="24" customFormat="1" ht="15.75" hidden="1" customHeight="1" outlineLevel="1">
      <c r="A44" s="4"/>
      <c r="B44" s="27"/>
      <c r="D44" s="25" t="s">
        <v>42</v>
      </c>
      <c r="E44" s="26"/>
      <c r="F44" s="27"/>
      <c r="G44" s="28">
        <v>2514.2999999999997</v>
      </c>
      <c r="H44" s="28">
        <v>2193.8000000000002</v>
      </c>
      <c r="I44" s="28">
        <v>2031.1</v>
      </c>
      <c r="J44" s="28">
        <v>2308.7999999999997</v>
      </c>
      <c r="K44" s="28">
        <v>2302.4</v>
      </c>
      <c r="L44" s="28">
        <v>2279.1999999999998</v>
      </c>
      <c r="M44" s="28">
        <v>2258.6000000000004</v>
      </c>
      <c r="N44" s="28">
        <f t="shared" si="1"/>
        <v>15888.199999999999</v>
      </c>
      <c r="O44" s="29"/>
      <c r="P44" s="18"/>
      <c r="Q44" s="18"/>
      <c r="R44" s="29"/>
      <c r="S44" s="29"/>
      <c r="T44" s="29"/>
      <c r="U44" s="29"/>
    </row>
    <row r="45" spans="1:21" s="24" customFormat="1" ht="15.75" hidden="1" customHeight="1" outlineLevel="1">
      <c r="A45" s="27"/>
      <c r="B45" s="27"/>
      <c r="D45" s="25" t="s">
        <v>43</v>
      </c>
      <c r="E45" s="26"/>
      <c r="F45" s="27"/>
      <c r="G45" s="28">
        <v>2037.3</v>
      </c>
      <c r="H45" s="28">
        <v>1886.6</v>
      </c>
      <c r="I45" s="28">
        <v>1982.8</v>
      </c>
      <c r="J45" s="28">
        <v>1918.7</v>
      </c>
      <c r="K45" s="28">
        <v>2534.5</v>
      </c>
      <c r="L45" s="28">
        <v>0</v>
      </c>
      <c r="M45" s="28">
        <v>3224.1</v>
      </c>
      <c r="N45" s="28">
        <f t="shared" si="1"/>
        <v>13584</v>
      </c>
      <c r="O45" s="29"/>
      <c r="P45" s="18"/>
      <c r="Q45" s="18"/>
      <c r="R45" s="29"/>
      <c r="S45" s="29"/>
      <c r="T45" s="29"/>
      <c r="U45" s="29"/>
    </row>
    <row r="46" spans="1:21" s="24" customFormat="1" ht="15.75" hidden="1" customHeight="1" outlineLevel="1">
      <c r="A46" s="27"/>
      <c r="B46" s="27"/>
      <c r="D46" s="25" t="s">
        <v>44</v>
      </c>
      <c r="E46" s="26"/>
      <c r="F46" s="27"/>
      <c r="G46" s="28">
        <v>474.3</v>
      </c>
      <c r="H46" s="28">
        <v>97.7</v>
      </c>
      <c r="I46" s="28">
        <v>382.6</v>
      </c>
      <c r="J46" s="28">
        <v>450.8</v>
      </c>
      <c r="K46" s="28">
        <v>1603.3</v>
      </c>
      <c r="L46" s="28">
        <v>481.3</v>
      </c>
      <c r="M46" s="28">
        <v>253.1</v>
      </c>
      <c r="N46" s="28">
        <f t="shared" si="1"/>
        <v>3743.1</v>
      </c>
      <c r="O46" s="29"/>
      <c r="P46" s="18"/>
      <c r="Q46" s="18"/>
      <c r="R46" s="29"/>
      <c r="S46" s="29"/>
      <c r="T46" s="29"/>
      <c r="U46" s="29"/>
    </row>
    <row r="47" spans="1:21" s="24" customFormat="1" ht="15.75" hidden="1" customHeight="1" outlineLevel="1">
      <c r="A47" s="27"/>
      <c r="B47" s="27"/>
      <c r="D47" s="25" t="s">
        <v>45</v>
      </c>
      <c r="E47" s="26"/>
      <c r="F47" s="27"/>
      <c r="G47" s="28">
        <v>444.6</v>
      </c>
      <c r="H47" s="28">
        <v>1053.2</v>
      </c>
      <c r="I47" s="28">
        <v>668.4</v>
      </c>
      <c r="J47" s="28">
        <v>488.5</v>
      </c>
      <c r="K47" s="28">
        <v>665.8</v>
      </c>
      <c r="L47" s="28">
        <v>1204</v>
      </c>
      <c r="M47" s="28">
        <v>1359.7</v>
      </c>
      <c r="N47" s="28">
        <f t="shared" si="1"/>
        <v>5884.2</v>
      </c>
      <c r="O47" s="29"/>
      <c r="P47" s="18"/>
      <c r="Q47" s="18"/>
      <c r="R47" s="29"/>
      <c r="S47" s="29"/>
      <c r="T47" s="29"/>
      <c r="U47" s="29"/>
    </row>
    <row r="48" spans="1:21" s="24" customFormat="1" ht="15.75" hidden="1" customHeight="1" outlineLevel="1">
      <c r="A48" s="27"/>
      <c r="B48" s="27"/>
      <c r="D48" s="25" t="s">
        <v>46</v>
      </c>
      <c r="E48" s="26"/>
      <c r="F48" s="27"/>
      <c r="G48" s="28">
        <v>6477.7</v>
      </c>
      <c r="H48" s="28">
        <v>4569.7</v>
      </c>
      <c r="I48" s="28">
        <v>84.7</v>
      </c>
      <c r="J48" s="28">
        <v>307.3</v>
      </c>
      <c r="K48" s="28">
        <v>529.9</v>
      </c>
      <c r="L48" s="28">
        <v>1267.5999999999999</v>
      </c>
      <c r="M48" s="28">
        <v>13316.5</v>
      </c>
      <c r="N48" s="28">
        <f t="shared" si="1"/>
        <v>26553.4</v>
      </c>
      <c r="O48" s="29"/>
      <c r="P48" s="18"/>
      <c r="Q48" s="18"/>
      <c r="R48" s="29"/>
      <c r="S48" s="29"/>
      <c r="T48" s="29"/>
      <c r="U48" s="29"/>
    </row>
    <row r="49" spans="1:21" s="24" customFormat="1" ht="15.75" customHeight="1" collapsed="1">
      <c r="A49" s="27"/>
      <c r="B49" s="4"/>
      <c r="C49" s="42" t="s">
        <v>47</v>
      </c>
      <c r="D49" s="6"/>
      <c r="E49" s="7"/>
      <c r="F49" s="1"/>
      <c r="G49" s="43">
        <v>10664.3</v>
      </c>
      <c r="H49" s="43">
        <v>11118.199999999999</v>
      </c>
      <c r="I49" s="43">
        <v>12786.800000000001</v>
      </c>
      <c r="J49" s="43">
        <v>14907.399999999998</v>
      </c>
      <c r="K49" s="43">
        <v>13021.399999999994</v>
      </c>
      <c r="L49" s="43">
        <v>12664.399999999998</v>
      </c>
      <c r="M49" s="43">
        <v>18639.8</v>
      </c>
      <c r="N49" s="28">
        <f t="shared" si="1"/>
        <v>93802.299999999988</v>
      </c>
      <c r="O49" s="29"/>
      <c r="P49" s="18"/>
      <c r="Q49" s="18"/>
      <c r="R49" s="29"/>
      <c r="S49" s="29"/>
      <c r="T49" s="29"/>
      <c r="U49" s="29"/>
    </row>
    <row r="50" spans="1:21" s="24" customFormat="1" ht="15.75" hidden="1" customHeight="1" outlineLevel="1">
      <c r="A50" s="4"/>
      <c r="B50" s="4"/>
      <c r="C50" s="4"/>
      <c r="D50" s="25" t="s">
        <v>48</v>
      </c>
      <c r="E50" s="7"/>
      <c r="F50" s="1"/>
      <c r="G50" s="28">
        <v>7902.3</v>
      </c>
      <c r="H50" s="28">
        <v>9376.1999999999989</v>
      </c>
      <c r="I50" s="28">
        <v>9899.0999999999985</v>
      </c>
      <c r="J50" s="28">
        <v>10165.200000000001</v>
      </c>
      <c r="K50" s="28">
        <v>10772.1</v>
      </c>
      <c r="L50" s="28">
        <v>10654.300000000001</v>
      </c>
      <c r="M50" s="28">
        <v>15866.2</v>
      </c>
      <c r="N50" s="28">
        <f t="shared" si="1"/>
        <v>74635.400000000009</v>
      </c>
      <c r="O50" s="29"/>
      <c r="P50" s="18"/>
      <c r="Q50" s="18"/>
      <c r="R50" s="29"/>
      <c r="S50" s="29"/>
      <c r="T50" s="29"/>
      <c r="U50" s="29"/>
    </row>
    <row r="51" spans="1:21" s="24" customFormat="1" ht="15.75" hidden="1" customHeight="1" outlineLevel="1">
      <c r="A51" s="4"/>
      <c r="B51" s="4"/>
      <c r="C51" s="45"/>
      <c r="D51" s="25" t="s">
        <v>49</v>
      </c>
      <c r="E51" s="50"/>
      <c r="F51" s="51"/>
      <c r="G51" s="28">
        <v>-1071.6000000000004</v>
      </c>
      <c r="H51" s="28">
        <v>-957.39999999999964</v>
      </c>
      <c r="I51" s="28">
        <v>-586.89999999999964</v>
      </c>
      <c r="J51" s="28">
        <v>631.49999999999955</v>
      </c>
      <c r="K51" s="28">
        <v>-2210.8000000000002</v>
      </c>
      <c r="L51" s="28">
        <v>-361.00000000000045</v>
      </c>
      <c r="M51" s="28">
        <v>-955.59999999999945</v>
      </c>
      <c r="N51" s="28">
        <f t="shared" si="1"/>
        <v>-5511.8</v>
      </c>
      <c r="O51" s="29"/>
      <c r="P51" s="18"/>
      <c r="Q51" s="18"/>
      <c r="R51" s="29"/>
      <c r="S51" s="29"/>
      <c r="T51" s="29"/>
      <c r="U51" s="29"/>
    </row>
    <row r="52" spans="1:21" s="24" customFormat="1" ht="15.75" hidden="1" customHeight="1" outlineLevel="1">
      <c r="A52" s="4"/>
      <c r="B52" s="4"/>
      <c r="C52" s="4"/>
      <c r="D52" s="25" t="s">
        <v>89</v>
      </c>
      <c r="E52" s="7"/>
      <c r="F52" s="1"/>
      <c r="G52" s="28">
        <v>3833.5999999999995</v>
      </c>
      <c r="H52" s="28">
        <v>2699.3999999999996</v>
      </c>
      <c r="I52" s="28">
        <v>3474.6000000000004</v>
      </c>
      <c r="J52" s="28">
        <v>4110.6999999999989</v>
      </c>
      <c r="K52" s="28">
        <v>4460.0999999999949</v>
      </c>
      <c r="L52" s="28">
        <v>2371.1</v>
      </c>
      <c r="M52" s="28">
        <v>3729.2</v>
      </c>
      <c r="N52" s="28">
        <f t="shared" si="1"/>
        <v>24678.699999999993</v>
      </c>
      <c r="O52" s="29"/>
      <c r="P52" s="18"/>
      <c r="Q52" s="18"/>
      <c r="R52" s="29"/>
      <c r="S52" s="29"/>
      <c r="T52" s="29"/>
      <c r="U52" s="29"/>
    </row>
    <row r="53" spans="1:21" s="24" customFormat="1" ht="8.25" customHeight="1" collapsed="1">
      <c r="A53" s="4"/>
      <c r="B53" s="4"/>
      <c r="E53" s="7"/>
      <c r="F53" s="1"/>
      <c r="G53" s="52"/>
      <c r="H53" s="52"/>
      <c r="I53" s="52"/>
      <c r="J53" s="52"/>
      <c r="K53" s="52"/>
      <c r="L53" s="52"/>
      <c r="M53" s="52"/>
      <c r="N53" s="52"/>
      <c r="O53" s="29"/>
      <c r="P53" s="18"/>
      <c r="Q53" s="18"/>
      <c r="R53" s="29"/>
      <c r="S53" s="29"/>
      <c r="T53" s="29"/>
      <c r="U53" s="29"/>
    </row>
    <row r="54" spans="1:21" s="24" customFormat="1">
      <c r="A54" s="4"/>
      <c r="B54" s="38"/>
      <c r="C54" s="19" t="s">
        <v>51</v>
      </c>
      <c r="D54" s="39"/>
      <c r="E54" s="40"/>
      <c r="F54" s="41"/>
      <c r="G54" s="23">
        <v>17729.8</v>
      </c>
      <c r="H54" s="23">
        <v>15412.300000000003</v>
      </c>
      <c r="I54" s="23">
        <v>17051.2</v>
      </c>
      <c r="J54" s="23">
        <v>16259.5</v>
      </c>
      <c r="K54" s="23">
        <v>19725.000000000004</v>
      </c>
      <c r="L54" s="23">
        <v>21122.1</v>
      </c>
      <c r="M54" s="23">
        <v>21179.8</v>
      </c>
      <c r="N54" s="23">
        <f t="shared" ref="N54:N72" si="2">SUM(G54:M54)</f>
        <v>128479.7</v>
      </c>
      <c r="O54" s="29"/>
      <c r="P54" s="18"/>
      <c r="Q54" s="18"/>
      <c r="R54" s="29"/>
      <c r="S54" s="29"/>
      <c r="T54" s="29"/>
      <c r="U54" s="29"/>
    </row>
    <row r="55" spans="1:21" s="24" customFormat="1" ht="15.75" customHeight="1">
      <c r="A55" s="4"/>
      <c r="B55" s="4"/>
      <c r="C55" s="42" t="s">
        <v>35</v>
      </c>
      <c r="D55" s="6"/>
      <c r="E55" s="7"/>
      <c r="F55" s="1"/>
      <c r="G55" s="43">
        <v>2562.5</v>
      </c>
      <c r="H55" s="43">
        <v>2486.6</v>
      </c>
      <c r="I55" s="43">
        <v>2164.6000000000004</v>
      </c>
      <c r="J55" s="43">
        <v>2295</v>
      </c>
      <c r="K55" s="43">
        <v>1445.7</v>
      </c>
      <c r="L55" s="43">
        <v>3280.2</v>
      </c>
      <c r="M55" s="43">
        <v>1470.7</v>
      </c>
      <c r="N55" s="43">
        <f t="shared" si="2"/>
        <v>15705.300000000003</v>
      </c>
      <c r="O55" s="29"/>
      <c r="P55" s="18"/>
      <c r="Q55" s="18"/>
      <c r="R55" s="29"/>
      <c r="S55" s="29"/>
      <c r="T55" s="29"/>
      <c r="U55" s="29"/>
    </row>
    <row r="56" spans="1:21" ht="15.75" hidden="1" customHeight="1" outlineLevel="1">
      <c r="A56" s="9"/>
      <c r="B56" s="24"/>
      <c r="C56" s="24"/>
      <c r="D56" s="25" t="s">
        <v>52</v>
      </c>
      <c r="E56" s="26"/>
      <c r="F56" s="27"/>
      <c r="G56" s="28">
        <v>1629.6000000000001</v>
      </c>
      <c r="H56" s="28">
        <v>1903.3</v>
      </c>
      <c r="I56" s="28">
        <v>1241.2</v>
      </c>
      <c r="J56" s="28">
        <v>1572</v>
      </c>
      <c r="K56" s="28">
        <v>722.69999999999993</v>
      </c>
      <c r="L56" s="28">
        <v>2556.6999999999998</v>
      </c>
      <c r="M56" s="28">
        <v>692.5</v>
      </c>
      <c r="N56" s="28">
        <f t="shared" si="2"/>
        <v>10318</v>
      </c>
      <c r="P56" s="18"/>
      <c r="Q56" s="18"/>
    </row>
    <row r="57" spans="1:21" s="24" customFormat="1" ht="15.75" hidden="1" customHeight="1" outlineLevel="1">
      <c r="A57" s="27"/>
      <c r="D57" s="25" t="s">
        <v>53</v>
      </c>
      <c r="E57" s="26"/>
      <c r="F57" s="27"/>
      <c r="G57" s="28">
        <v>932.9</v>
      </c>
      <c r="H57" s="28">
        <v>583.29999999999995</v>
      </c>
      <c r="I57" s="28">
        <v>923.4</v>
      </c>
      <c r="J57" s="28">
        <v>723</v>
      </c>
      <c r="K57" s="28">
        <v>723</v>
      </c>
      <c r="L57" s="28">
        <v>723.5</v>
      </c>
      <c r="M57" s="28">
        <v>778.2</v>
      </c>
      <c r="N57" s="28">
        <f t="shared" si="2"/>
        <v>5387.3</v>
      </c>
      <c r="O57" s="29"/>
      <c r="P57" s="18"/>
      <c r="Q57" s="18"/>
      <c r="R57" s="29"/>
      <c r="S57" s="29"/>
      <c r="T57" s="29"/>
      <c r="U57" s="29"/>
    </row>
    <row r="58" spans="1:21" s="24" customFormat="1" ht="15.75" customHeight="1" collapsed="1">
      <c r="A58" s="27"/>
      <c r="B58" s="4"/>
      <c r="C58" s="42" t="s">
        <v>36</v>
      </c>
      <c r="D58" s="6"/>
      <c r="E58" s="7"/>
      <c r="F58" s="1"/>
      <c r="G58" s="43">
        <v>7712</v>
      </c>
      <c r="H58" s="43">
        <v>3800.7</v>
      </c>
      <c r="I58" s="43">
        <v>7241.6</v>
      </c>
      <c r="J58" s="43">
        <v>7421.5</v>
      </c>
      <c r="K58" s="43">
        <v>9587.7000000000007</v>
      </c>
      <c r="L58" s="43">
        <v>8659.5</v>
      </c>
      <c r="M58" s="43">
        <v>10306.9</v>
      </c>
      <c r="N58" s="43">
        <f t="shared" si="2"/>
        <v>54729.9</v>
      </c>
      <c r="O58" s="29"/>
      <c r="P58" s="18"/>
      <c r="Q58" s="18"/>
      <c r="R58" s="29"/>
      <c r="S58" s="29"/>
      <c r="T58" s="29"/>
      <c r="U58" s="29"/>
    </row>
    <row r="59" spans="1:21" ht="15.75" hidden="1" customHeight="1" outlineLevel="1">
      <c r="A59" s="24"/>
      <c r="B59" s="24"/>
      <c r="C59" s="24"/>
      <c r="D59" s="25" t="s">
        <v>52</v>
      </c>
      <c r="E59" s="26"/>
      <c r="F59" s="27"/>
      <c r="G59" s="28">
        <v>7356</v>
      </c>
      <c r="H59" s="28">
        <v>3486.8999999999996</v>
      </c>
      <c r="I59" s="28">
        <v>6860.5000000000009</v>
      </c>
      <c r="J59" s="28">
        <v>7097.2000000000007</v>
      </c>
      <c r="K59" s="28">
        <v>9186</v>
      </c>
      <c r="L59" s="28">
        <v>8507.7000000000007</v>
      </c>
      <c r="M59" s="28">
        <v>10121.4</v>
      </c>
      <c r="N59" s="28">
        <f t="shared" si="2"/>
        <v>52615.700000000004</v>
      </c>
      <c r="P59" s="18"/>
      <c r="Q59" s="18"/>
    </row>
    <row r="60" spans="1:21" s="24" customFormat="1" ht="15.75" hidden="1" customHeight="1" outlineLevel="1">
      <c r="A60" s="27"/>
      <c r="D60" s="25" t="s">
        <v>53</v>
      </c>
      <c r="E60" s="26"/>
      <c r="F60" s="27"/>
      <c r="G60" s="28">
        <v>356</v>
      </c>
      <c r="H60" s="28">
        <v>313.8</v>
      </c>
      <c r="I60" s="28">
        <v>381.1</v>
      </c>
      <c r="J60" s="28">
        <v>324.29999999999995</v>
      </c>
      <c r="K60" s="28">
        <v>401.69999999999993</v>
      </c>
      <c r="L60" s="28">
        <v>151.80000000000001</v>
      </c>
      <c r="M60" s="28">
        <v>185.5</v>
      </c>
      <c r="N60" s="28">
        <f t="shared" si="2"/>
        <v>2114.1999999999998</v>
      </c>
      <c r="O60" s="29"/>
      <c r="P60" s="18"/>
      <c r="Q60" s="18"/>
      <c r="R60" s="29"/>
      <c r="S60" s="29"/>
      <c r="T60" s="29"/>
      <c r="U60" s="29"/>
    </row>
    <row r="61" spans="1:21" s="24" customFormat="1" ht="15.75" customHeight="1" collapsed="1">
      <c r="A61" s="27"/>
      <c r="C61" s="42" t="s">
        <v>42</v>
      </c>
      <c r="D61" s="6"/>
      <c r="E61" s="7"/>
      <c r="F61" s="1"/>
      <c r="G61" s="43">
        <v>639.9</v>
      </c>
      <c r="H61" s="43">
        <v>570.60000000000014</v>
      </c>
      <c r="I61" s="43">
        <v>699.39999999999986</v>
      </c>
      <c r="J61" s="43">
        <v>1499.5</v>
      </c>
      <c r="K61" s="43">
        <v>1008.6</v>
      </c>
      <c r="L61" s="43">
        <v>820.09999999999991</v>
      </c>
      <c r="M61" s="43">
        <v>1514.3</v>
      </c>
      <c r="N61" s="43">
        <f t="shared" si="2"/>
        <v>6752.4000000000005</v>
      </c>
      <c r="O61" s="29"/>
      <c r="P61" s="18"/>
      <c r="Q61" s="18"/>
      <c r="R61" s="29"/>
      <c r="S61" s="29"/>
      <c r="T61" s="29"/>
      <c r="U61" s="29"/>
    </row>
    <row r="62" spans="1:21" ht="15.75" hidden="1" customHeight="1" outlineLevel="1">
      <c r="A62" s="24"/>
      <c r="B62" s="24"/>
      <c r="C62" s="24"/>
      <c r="D62" s="25" t="s">
        <v>52</v>
      </c>
      <c r="E62" s="26"/>
      <c r="F62" s="27"/>
      <c r="G62" s="28">
        <v>134.6</v>
      </c>
      <c r="H62" s="28">
        <v>199.4</v>
      </c>
      <c r="I62" s="28">
        <v>269</v>
      </c>
      <c r="J62" s="28">
        <v>840.3</v>
      </c>
      <c r="K62" s="28">
        <v>278.89999999999998</v>
      </c>
      <c r="L62" s="28">
        <v>233.7</v>
      </c>
      <c r="M62" s="28">
        <v>717.29999999999984</v>
      </c>
      <c r="N62" s="28">
        <f t="shared" si="2"/>
        <v>2673.2</v>
      </c>
      <c r="P62" s="18"/>
      <c r="Q62" s="18"/>
    </row>
    <row r="63" spans="1:21" s="9" customFormat="1" ht="15.75" hidden="1" customHeight="1" outlineLevel="1">
      <c r="A63" s="24"/>
      <c r="B63" s="24"/>
      <c r="C63" s="24"/>
      <c r="D63" s="25" t="s">
        <v>53</v>
      </c>
      <c r="E63" s="26"/>
      <c r="F63" s="27"/>
      <c r="G63" s="28">
        <v>505.3</v>
      </c>
      <c r="H63" s="28">
        <v>371.2</v>
      </c>
      <c r="I63" s="28">
        <v>430.4</v>
      </c>
      <c r="J63" s="28">
        <v>659.2</v>
      </c>
      <c r="K63" s="28">
        <v>729.7</v>
      </c>
      <c r="L63" s="28">
        <v>586.4</v>
      </c>
      <c r="M63" s="28">
        <v>797</v>
      </c>
      <c r="N63" s="28">
        <f t="shared" si="2"/>
        <v>4079.2000000000003</v>
      </c>
      <c r="O63" s="17"/>
      <c r="P63" s="18"/>
      <c r="Q63" s="18"/>
      <c r="R63" s="17"/>
      <c r="S63" s="17"/>
      <c r="T63" s="17"/>
      <c r="U63" s="17"/>
    </row>
    <row r="64" spans="1:21" ht="15.75" customHeight="1" collapsed="1">
      <c r="A64" s="24"/>
      <c r="B64" s="24"/>
      <c r="C64" s="42" t="s">
        <v>54</v>
      </c>
      <c r="G64" s="43">
        <v>2084</v>
      </c>
      <c r="H64" s="43">
        <v>1651.6452796999999</v>
      </c>
      <c r="I64" s="43">
        <v>1755.0000000000002</v>
      </c>
      <c r="J64" s="43">
        <v>1724.3000000000002</v>
      </c>
      <c r="K64" s="43">
        <v>2640.7</v>
      </c>
      <c r="L64" s="43">
        <v>2014.7000000000003</v>
      </c>
      <c r="M64" s="43">
        <v>2587.8999999999996</v>
      </c>
      <c r="N64" s="43">
        <f t="shared" si="2"/>
        <v>14458.245279700001</v>
      </c>
      <c r="P64" s="18"/>
      <c r="Q64" s="18"/>
    </row>
    <row r="65" spans="1:21" ht="15.75" hidden="1" customHeight="1" outlineLevel="1">
      <c r="A65" s="24"/>
      <c r="C65" s="24"/>
      <c r="D65" s="25" t="s">
        <v>52</v>
      </c>
      <c r="E65" s="26"/>
      <c r="F65" s="27"/>
      <c r="G65" s="28">
        <v>481.70000000000005</v>
      </c>
      <c r="H65" s="28">
        <v>489.5</v>
      </c>
      <c r="I65" s="28">
        <v>617.30000000000007</v>
      </c>
      <c r="J65" s="28">
        <v>748.7</v>
      </c>
      <c r="K65" s="28">
        <v>1000</v>
      </c>
      <c r="L65" s="28">
        <v>524.4</v>
      </c>
      <c r="M65" s="28">
        <v>419.1</v>
      </c>
      <c r="N65" s="28">
        <f t="shared" si="2"/>
        <v>4280.7</v>
      </c>
      <c r="P65" s="18"/>
      <c r="Q65" s="18"/>
    </row>
    <row r="66" spans="1:21" ht="15.75" hidden="1" customHeight="1" outlineLevel="1">
      <c r="A66" s="24"/>
      <c r="B66" s="24"/>
      <c r="C66" s="24"/>
      <c r="D66" s="25" t="s">
        <v>53</v>
      </c>
      <c r="E66" s="26"/>
      <c r="F66" s="27"/>
      <c r="G66" s="28">
        <v>1602.3</v>
      </c>
      <c r="H66" s="28">
        <v>1162.1452796999999</v>
      </c>
      <c r="I66" s="28">
        <v>1137.7</v>
      </c>
      <c r="J66" s="28">
        <v>975.6</v>
      </c>
      <c r="K66" s="28">
        <v>1640.6999999999998</v>
      </c>
      <c r="L66" s="28">
        <v>1490.3000000000002</v>
      </c>
      <c r="M66" s="28">
        <v>2168.7999999999997</v>
      </c>
      <c r="N66" s="28">
        <f t="shared" si="2"/>
        <v>10177.5452797</v>
      </c>
      <c r="P66" s="18"/>
      <c r="Q66" s="18"/>
    </row>
    <row r="67" spans="1:21" ht="15.75" customHeight="1" collapsed="1">
      <c r="A67" s="24"/>
      <c r="B67" s="24"/>
      <c r="C67" s="42" t="s">
        <v>55</v>
      </c>
      <c r="G67" s="43">
        <v>1063.5999999999999</v>
      </c>
      <c r="H67" s="43">
        <v>1899.6369954000002</v>
      </c>
      <c r="I67" s="43">
        <v>2042</v>
      </c>
      <c r="J67" s="43">
        <v>1519.4</v>
      </c>
      <c r="K67" s="43">
        <v>1872.5</v>
      </c>
      <c r="L67" s="43">
        <v>1501.4</v>
      </c>
      <c r="M67" s="43">
        <v>1931.4</v>
      </c>
      <c r="N67" s="43">
        <f t="shared" si="2"/>
        <v>11829.936995399999</v>
      </c>
      <c r="P67" s="18"/>
      <c r="Q67" s="18"/>
    </row>
    <row r="68" spans="1:21" ht="15.75" hidden="1" customHeight="1" outlineLevel="1">
      <c r="A68" s="24"/>
      <c r="B68" s="24"/>
      <c r="C68" s="24"/>
      <c r="D68" s="25" t="s">
        <v>52</v>
      </c>
      <c r="E68" s="26"/>
      <c r="F68" s="27"/>
      <c r="G68" s="28">
        <v>848.1</v>
      </c>
      <c r="H68" s="28">
        <v>1291.1000000000001</v>
      </c>
      <c r="I68" s="28">
        <v>1624.2</v>
      </c>
      <c r="J68" s="28">
        <v>1070.5</v>
      </c>
      <c r="K68" s="28">
        <v>1400.4</v>
      </c>
      <c r="L68" s="28">
        <v>950.89999999999986</v>
      </c>
      <c r="M68" s="28">
        <v>1532.1000000000001</v>
      </c>
      <c r="N68" s="28">
        <f t="shared" si="2"/>
        <v>8717.3000000000011</v>
      </c>
      <c r="P68" s="18"/>
      <c r="Q68" s="18"/>
    </row>
    <row r="69" spans="1:21" s="24" customFormat="1" ht="15.75" hidden="1" customHeight="1" outlineLevel="1">
      <c r="A69" s="27"/>
      <c r="D69" s="25" t="s">
        <v>53</v>
      </c>
      <c r="E69" s="26"/>
      <c r="F69" s="27"/>
      <c r="G69" s="28">
        <v>215.5</v>
      </c>
      <c r="H69" s="28">
        <v>608.53699540000002</v>
      </c>
      <c r="I69" s="28">
        <v>417.8</v>
      </c>
      <c r="J69" s="28">
        <v>448.9</v>
      </c>
      <c r="K69" s="28">
        <v>472.1</v>
      </c>
      <c r="L69" s="28">
        <v>550.5</v>
      </c>
      <c r="M69" s="28">
        <v>399.29999999999995</v>
      </c>
      <c r="N69" s="28">
        <f t="shared" si="2"/>
        <v>3112.6369954000002</v>
      </c>
      <c r="O69" s="29"/>
      <c r="P69" s="18"/>
      <c r="Q69" s="18"/>
      <c r="R69" s="29"/>
      <c r="S69" s="29"/>
      <c r="T69" s="29"/>
      <c r="U69" s="29"/>
    </row>
    <row r="70" spans="1:21" ht="15.75" customHeight="1" collapsed="1">
      <c r="A70" s="24"/>
      <c r="C70" s="42" t="s">
        <v>56</v>
      </c>
      <c r="G70" s="43">
        <v>3667.8</v>
      </c>
      <c r="H70" s="43">
        <v>5003.1177249000002</v>
      </c>
      <c r="I70" s="43">
        <v>3148.5999999999995</v>
      </c>
      <c r="J70" s="43">
        <v>1799.8000000000002</v>
      </c>
      <c r="K70" s="43">
        <v>3169.8</v>
      </c>
      <c r="L70" s="43">
        <v>4846.2000000000007</v>
      </c>
      <c r="M70" s="43">
        <v>3368.6</v>
      </c>
      <c r="N70" s="43">
        <f t="shared" si="2"/>
        <v>25003.917724899999</v>
      </c>
      <c r="P70" s="18"/>
      <c r="Q70" s="18"/>
    </row>
    <row r="71" spans="1:21" ht="15.75" hidden="1" customHeight="1" outlineLevel="1">
      <c r="A71" s="24"/>
      <c r="D71" s="25" t="s">
        <v>52</v>
      </c>
      <c r="G71" s="28">
        <v>2559.3999999999996</v>
      </c>
      <c r="H71" s="28">
        <v>4647.3000000000011</v>
      </c>
      <c r="I71" s="28">
        <v>2287.3999999999996</v>
      </c>
      <c r="J71" s="28">
        <v>1358.3</v>
      </c>
      <c r="K71" s="28">
        <v>2486.9</v>
      </c>
      <c r="L71" s="28">
        <v>4139.6000000000004</v>
      </c>
      <c r="M71" s="28">
        <v>2554.4</v>
      </c>
      <c r="N71" s="28">
        <f t="shared" si="2"/>
        <v>20033.300000000003</v>
      </c>
      <c r="P71" s="18"/>
      <c r="Q71" s="18"/>
    </row>
    <row r="72" spans="1:21" ht="15.75" hidden="1" customHeight="1" outlineLevel="1">
      <c r="D72" s="25" t="s">
        <v>53</v>
      </c>
      <c r="G72" s="28">
        <v>1108.4000000000001</v>
      </c>
      <c r="H72" s="28">
        <v>355.81772490000003</v>
      </c>
      <c r="I72" s="28">
        <v>861.2</v>
      </c>
      <c r="J72" s="28">
        <v>441.50000000000006</v>
      </c>
      <c r="K72" s="28">
        <v>682.89999999999986</v>
      </c>
      <c r="L72" s="28">
        <v>706.6</v>
      </c>
      <c r="M72" s="28">
        <v>814.19999999999993</v>
      </c>
      <c r="N72" s="28">
        <f t="shared" si="2"/>
        <v>4970.6177249000002</v>
      </c>
      <c r="P72" s="18"/>
      <c r="Q72" s="18"/>
    </row>
    <row r="73" spans="1:21" ht="9" customHeight="1" collapsed="1">
      <c r="A73" s="24"/>
      <c r="C73" s="24"/>
      <c r="D73" s="45"/>
      <c r="E73" s="26"/>
      <c r="F73" s="45"/>
      <c r="G73" s="52"/>
      <c r="H73" s="52"/>
      <c r="I73" s="52"/>
      <c r="J73" s="52"/>
      <c r="K73" s="52"/>
      <c r="L73" s="52"/>
      <c r="M73" s="52"/>
      <c r="N73" s="52"/>
      <c r="P73" s="18"/>
      <c r="Q73" s="18"/>
    </row>
    <row r="74" spans="1:21">
      <c r="A74" s="24"/>
      <c r="B74" s="11" t="s">
        <v>57</v>
      </c>
      <c r="C74" s="12"/>
      <c r="D74" s="13"/>
      <c r="E74" s="14"/>
      <c r="F74" s="15"/>
      <c r="G74" s="16">
        <v>16657.599999999969</v>
      </c>
      <c r="H74" s="16">
        <v>6726.4000000000051</v>
      </c>
      <c r="I74" s="16">
        <v>-13037.000000000018</v>
      </c>
      <c r="J74" s="16">
        <v>498.50000000000728</v>
      </c>
      <c r="K74" s="16">
        <v>25973.799999999919</v>
      </c>
      <c r="L74" s="16">
        <v>-6598.2000000000407</v>
      </c>
      <c r="M74" s="16">
        <v>4292.7999999999556</v>
      </c>
      <c r="N74" s="16">
        <f>SUM(G74:M74)</f>
        <v>34513.899999999805</v>
      </c>
      <c r="P74" s="18"/>
      <c r="Q74" s="18"/>
    </row>
    <row r="75" spans="1:21" s="24" customFormat="1" ht="9" customHeight="1">
      <c r="A75" s="27"/>
      <c r="B75" s="4"/>
      <c r="C75" s="4"/>
      <c r="D75" s="6"/>
      <c r="E75" s="7"/>
      <c r="F75" s="1"/>
      <c r="G75" s="52"/>
      <c r="H75" s="52"/>
      <c r="I75" s="52"/>
      <c r="J75" s="52"/>
      <c r="K75" s="52"/>
      <c r="L75" s="52"/>
      <c r="M75" s="52"/>
      <c r="N75" s="52"/>
      <c r="O75" s="29"/>
      <c r="P75" s="18"/>
      <c r="Q75" s="18"/>
      <c r="R75" s="29"/>
      <c r="S75" s="29"/>
      <c r="T75" s="29"/>
      <c r="U75" s="29"/>
    </row>
    <row r="76" spans="1:21" s="24" customFormat="1" ht="15.75" customHeight="1">
      <c r="A76" s="27"/>
      <c r="B76" s="38"/>
      <c r="C76" s="19" t="s">
        <v>86</v>
      </c>
      <c r="D76" s="39"/>
      <c r="E76" s="40"/>
      <c r="F76" s="41"/>
      <c r="G76" s="23">
        <v>76695.5</v>
      </c>
      <c r="H76" s="23">
        <v>11632.3</v>
      </c>
      <c r="I76" s="23">
        <v>36801.4</v>
      </c>
      <c r="J76" s="23">
        <v>66571.400000000009</v>
      </c>
      <c r="K76" s="23">
        <v>64607.999999999993</v>
      </c>
      <c r="L76" s="23">
        <v>61114.1</v>
      </c>
      <c r="M76" s="23">
        <v>82159.8</v>
      </c>
      <c r="N76" s="23">
        <f>SUM(G76:M76)</f>
        <v>399582.5</v>
      </c>
      <c r="O76" s="29"/>
      <c r="P76" s="18"/>
      <c r="Q76" s="18"/>
      <c r="R76" s="29"/>
      <c r="S76" s="29"/>
      <c r="T76" s="29"/>
      <c r="U76" s="29"/>
    </row>
    <row r="77" spans="1:21" s="24" customFormat="1" ht="9" customHeight="1">
      <c r="A77" s="27"/>
      <c r="B77" s="4"/>
      <c r="C77" s="4"/>
      <c r="D77" s="6"/>
      <c r="E77" s="7"/>
      <c r="F77" s="1"/>
      <c r="G77" s="52"/>
      <c r="H77" s="52"/>
      <c r="I77" s="52"/>
      <c r="J77" s="52"/>
      <c r="K77" s="52"/>
      <c r="L77" s="52"/>
      <c r="M77" s="52"/>
      <c r="N77" s="52"/>
      <c r="O77" s="29"/>
      <c r="P77" s="18"/>
      <c r="Q77" s="18"/>
      <c r="R77" s="29"/>
      <c r="S77" s="29"/>
      <c r="T77" s="29"/>
      <c r="U77" s="29"/>
    </row>
    <row r="78" spans="1:21">
      <c r="A78" s="24"/>
      <c r="B78" s="11" t="s">
        <v>58</v>
      </c>
      <c r="C78" s="12"/>
      <c r="D78" s="13"/>
      <c r="E78" s="14"/>
      <c r="F78" s="15"/>
      <c r="G78" s="16">
        <v>-60037.900000000038</v>
      </c>
      <c r="H78" s="16">
        <v>-4905.9000000000015</v>
      </c>
      <c r="I78" s="16">
        <v>-49838.400000000009</v>
      </c>
      <c r="J78" s="16">
        <v>-66072.900000000009</v>
      </c>
      <c r="K78" s="16">
        <v>-38634.200000000084</v>
      </c>
      <c r="L78" s="16">
        <v>-67712.300000000032</v>
      </c>
      <c r="M78" s="16">
        <v>-77867.000000000029</v>
      </c>
      <c r="N78" s="16">
        <f>SUM(G78:M78)</f>
        <v>-365068.60000000021</v>
      </c>
      <c r="P78" s="18"/>
      <c r="Q78" s="18"/>
    </row>
    <row r="79" spans="1:21">
      <c r="G79" s="2"/>
      <c r="H79" s="2"/>
      <c r="I79" s="2"/>
      <c r="J79" s="2"/>
      <c r="K79" s="2"/>
      <c r="L79" s="2"/>
      <c r="M79" s="2"/>
    </row>
    <row r="80" spans="1:21">
      <c r="A80" s="24"/>
      <c r="B80" s="53" t="s">
        <v>59</v>
      </c>
      <c r="C80" s="54"/>
      <c r="D80" s="55"/>
      <c r="E80" s="56"/>
      <c r="F80" s="57"/>
      <c r="G80" s="58"/>
      <c r="H80" s="58"/>
      <c r="I80" s="58"/>
      <c r="J80" s="159"/>
      <c r="K80" s="160"/>
      <c r="L80" s="160"/>
      <c r="M80" s="160"/>
      <c r="N80" s="160"/>
      <c r="O80" s="4"/>
      <c r="P80" s="4"/>
      <c r="Q80" s="4"/>
      <c r="R80" s="4"/>
      <c r="S80" s="4"/>
      <c r="T80" s="4"/>
      <c r="U80" s="4"/>
    </row>
    <row r="81" spans="1:21" s="24" customFormat="1" ht="15.75" customHeight="1">
      <c r="A81" s="4"/>
      <c r="B81" s="4"/>
      <c r="C81" s="42" t="s">
        <v>60</v>
      </c>
      <c r="D81" s="6"/>
      <c r="E81" s="7"/>
      <c r="F81" s="1"/>
      <c r="G81" s="43">
        <v>11560.67310398</v>
      </c>
      <c r="H81" s="43">
        <v>14879.723560689999</v>
      </c>
      <c r="I81" s="43">
        <v>22946.51113888</v>
      </c>
      <c r="J81" s="43">
        <v>18777.781186349999</v>
      </c>
      <c r="K81" s="43">
        <v>22584.624997729999</v>
      </c>
      <c r="L81" s="43">
        <v>20922.335958079999</v>
      </c>
      <c r="M81" s="43">
        <v>20957.526004179999</v>
      </c>
    </row>
    <row r="82" spans="1:21" s="24" customFormat="1" ht="15.75" customHeight="1">
      <c r="A82" s="4"/>
      <c r="B82" s="4"/>
      <c r="C82" s="42" t="s">
        <v>61</v>
      </c>
      <c r="D82" s="6"/>
      <c r="E82" s="7"/>
      <c r="F82" s="1"/>
      <c r="G82" s="43">
        <v>1553.7</v>
      </c>
      <c r="H82" s="43">
        <v>1950.8</v>
      </c>
      <c r="I82" s="43">
        <v>5627.2</v>
      </c>
      <c r="J82" s="43">
        <v>3736.8</v>
      </c>
      <c r="K82" s="43">
        <f>3705.8+4134-3737</f>
        <v>4102.8</v>
      </c>
      <c r="L82" s="43">
        <v>7498.4</v>
      </c>
      <c r="M82" s="43">
        <v>4895</v>
      </c>
    </row>
    <row r="83" spans="1:21">
      <c r="J83" s="59"/>
      <c r="K83" s="3"/>
      <c r="L83" s="3"/>
      <c r="M83" s="3"/>
      <c r="N83" s="4"/>
      <c r="O83" s="4"/>
      <c r="P83" s="4"/>
      <c r="Q83" s="4"/>
      <c r="R83" s="4"/>
      <c r="S83" s="4"/>
      <c r="T83" s="4"/>
      <c r="U83" s="4"/>
    </row>
    <row r="84" spans="1:21" ht="31.5" customHeight="1">
      <c r="B84" s="168" t="s">
        <v>90</v>
      </c>
      <c r="C84" s="168"/>
      <c r="D84" s="168"/>
      <c r="E84" s="168"/>
      <c r="F84" s="168"/>
      <c r="G84" s="168"/>
      <c r="H84" s="168"/>
      <c r="I84" s="168"/>
      <c r="J84" s="168"/>
      <c r="K84" s="168"/>
      <c r="L84" s="168"/>
      <c r="M84" s="168"/>
      <c r="N84" s="168"/>
      <c r="O84" s="4"/>
      <c r="P84" s="4"/>
      <c r="Q84" s="4"/>
      <c r="R84" s="4"/>
      <c r="S84" s="4"/>
      <c r="T84" s="4"/>
      <c r="U84" s="4"/>
    </row>
    <row r="85" spans="1:21" ht="15" customHeight="1">
      <c r="B85" s="153"/>
      <c r="C85" s="163" t="s">
        <v>94</v>
      </c>
      <c r="D85" s="163"/>
      <c r="E85" s="163"/>
      <c r="F85" s="163"/>
      <c r="G85" s="163"/>
      <c r="H85" s="163"/>
      <c r="I85" s="163"/>
      <c r="J85" s="163"/>
      <c r="K85" s="163"/>
      <c r="L85" s="163"/>
      <c r="M85" s="163"/>
      <c r="N85" s="163"/>
      <c r="O85" s="163"/>
      <c r="P85" s="4"/>
      <c r="Q85" s="4"/>
      <c r="R85" s="4"/>
      <c r="S85" s="4"/>
      <c r="T85" s="4"/>
      <c r="U85" s="4"/>
    </row>
    <row r="86" spans="1:21">
      <c r="B86" s="153"/>
      <c r="C86" s="163"/>
      <c r="D86" s="163"/>
      <c r="E86" s="163"/>
      <c r="F86" s="163"/>
      <c r="G86" s="163"/>
      <c r="H86" s="163"/>
      <c r="I86" s="163"/>
      <c r="J86" s="163"/>
      <c r="K86" s="163"/>
      <c r="L86" s="163"/>
      <c r="M86" s="163"/>
      <c r="N86" s="163"/>
      <c r="O86" s="163"/>
      <c r="P86" s="4"/>
      <c r="Q86" s="4"/>
      <c r="R86" s="4"/>
      <c r="S86" s="4"/>
      <c r="T86" s="4"/>
      <c r="U86" s="4"/>
    </row>
    <row r="87" spans="1:21" ht="15" customHeight="1">
      <c r="B87" s="153"/>
      <c r="C87" s="168" t="s">
        <v>62</v>
      </c>
      <c r="D87" s="168"/>
      <c r="E87" s="168"/>
      <c r="F87" s="168"/>
      <c r="G87" s="168"/>
      <c r="H87" s="168"/>
      <c r="I87" s="168"/>
      <c r="J87" s="168"/>
      <c r="K87" s="168"/>
      <c r="L87" s="168"/>
      <c r="M87" s="168"/>
      <c r="N87" s="168"/>
      <c r="O87" s="4"/>
      <c r="P87" s="4"/>
      <c r="Q87" s="4"/>
      <c r="R87" s="4"/>
      <c r="S87" s="4"/>
      <c r="T87" s="4"/>
      <c r="U87" s="4"/>
    </row>
    <row r="88" spans="1:21" ht="26.25" customHeight="1">
      <c r="B88" s="154"/>
      <c r="C88" s="168"/>
      <c r="D88" s="168"/>
      <c r="E88" s="168"/>
      <c r="F88" s="168"/>
      <c r="G88" s="168"/>
      <c r="H88" s="168"/>
      <c r="I88" s="168"/>
      <c r="J88" s="168"/>
      <c r="K88" s="168"/>
      <c r="L88" s="168"/>
      <c r="M88" s="168"/>
      <c r="N88" s="168"/>
      <c r="O88" s="4"/>
      <c r="P88" s="4"/>
      <c r="Q88" s="4"/>
      <c r="R88" s="4"/>
      <c r="S88" s="4"/>
      <c r="T88" s="4"/>
      <c r="U88" s="4"/>
    </row>
    <row r="89" spans="1:21" ht="24" customHeight="1">
      <c r="B89" s="169" t="s">
        <v>91</v>
      </c>
      <c r="C89" s="169"/>
      <c r="D89" s="169"/>
      <c r="E89" s="169"/>
      <c r="F89" s="169"/>
      <c r="G89" s="169"/>
      <c r="H89" s="169"/>
      <c r="I89" s="169"/>
      <c r="J89" s="169"/>
      <c r="K89" s="169"/>
      <c r="L89" s="169"/>
      <c r="M89" s="169"/>
      <c r="N89" s="169"/>
      <c r="O89" s="4"/>
      <c r="P89" s="4"/>
      <c r="Q89" s="4"/>
      <c r="R89" s="4"/>
      <c r="S89" s="4"/>
      <c r="T89" s="4"/>
      <c r="U89" s="4"/>
    </row>
    <row r="90" spans="1:21" ht="24" customHeight="1">
      <c r="B90" s="169"/>
      <c r="C90" s="169"/>
      <c r="D90" s="169"/>
      <c r="E90" s="169"/>
      <c r="F90" s="169"/>
      <c r="G90" s="169"/>
      <c r="H90" s="169"/>
      <c r="I90" s="169"/>
      <c r="J90" s="169"/>
      <c r="K90" s="169"/>
      <c r="L90" s="169"/>
      <c r="M90" s="169"/>
      <c r="N90" s="169"/>
      <c r="O90" s="4"/>
      <c r="P90" s="4"/>
      <c r="Q90" s="4"/>
      <c r="R90" s="4"/>
      <c r="S90" s="4"/>
      <c r="T90" s="4"/>
      <c r="U90" s="4"/>
    </row>
    <row r="91" spans="1:21">
      <c r="B91" s="154"/>
      <c r="C91" s="154"/>
      <c r="D91" s="155"/>
      <c r="E91" s="156"/>
      <c r="F91" s="157"/>
      <c r="G91" s="157"/>
      <c r="H91" s="157"/>
      <c r="I91" s="157"/>
      <c r="J91" s="157"/>
      <c r="K91" s="157"/>
      <c r="L91" s="157"/>
      <c r="M91" s="157"/>
      <c r="N91" s="158"/>
    </row>
  </sheetData>
  <mergeCells count="9">
    <mergeCell ref="B84:N84"/>
    <mergeCell ref="C87:N88"/>
    <mergeCell ref="B89:N90"/>
    <mergeCell ref="B1:M1"/>
    <mergeCell ref="B2:H2"/>
    <mergeCell ref="I2:M2"/>
    <mergeCell ref="B3:H3"/>
    <mergeCell ref="I3:M3"/>
    <mergeCell ref="C85:O86"/>
  </mergeCells>
  <printOptions horizontalCentered="1"/>
  <pageMargins left="0.11811023622047245" right="0" top="0.35433070866141736" bottom="0.35433070866141736"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Jul2019</vt:lpstr>
      <vt:lpstr>Mensual2019</vt:lpstr>
      <vt:lpstr>'Jul2019'!Área_de_impresión</vt:lpstr>
      <vt:lpstr>Mensual2019!Área_de_impresión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Laura Laico</dc:creator>
  <cp:lastModifiedBy>Agustín Bruno</cp:lastModifiedBy>
  <dcterms:created xsi:type="dcterms:W3CDTF">2019-08-15T19:58:47Z</dcterms:created>
  <dcterms:modified xsi:type="dcterms:W3CDTF">2019-08-19T12:16:26Z</dcterms:modified>
</cp:coreProperties>
</file>