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-15" windowWidth="9630" windowHeight="5505" tabRatio="611"/>
  </bookViews>
  <sheets>
    <sheet name="IMIG Sep2017" sheetId="5" r:id="rId1"/>
    <sheet name="IMIG ene-sep" sheetId="6" r:id="rId2"/>
  </sheets>
  <definedNames>
    <definedName name="_xlnm.Print_Area" localSheetId="1">'IMIG ene-sep'!$B$1:$O$78</definedName>
    <definedName name="_xlnm.Print_Area" localSheetId="0">'IMIG Sep2017'!$B$1:$O$86</definedName>
  </definedNames>
  <calcPr calcId="144525"/>
</workbook>
</file>

<file path=xl/calcChain.xml><?xml version="1.0" encoding="utf-8"?>
<calcChain xmlns="http://schemas.openxmlformats.org/spreadsheetml/2006/main">
  <c r="J79" i="5" l="1"/>
  <c r="O77" i="5"/>
  <c r="J77" i="5"/>
  <c r="I77" i="5"/>
  <c r="J75" i="5"/>
  <c r="O72" i="5"/>
  <c r="N72" i="5"/>
  <c r="J72" i="5"/>
  <c r="I72" i="5"/>
  <c r="O71" i="5"/>
  <c r="N71" i="5"/>
  <c r="I71" i="5"/>
  <c r="J71" i="5"/>
  <c r="N70" i="5"/>
  <c r="O70" i="5"/>
  <c r="I70" i="5"/>
  <c r="J70" i="5"/>
  <c r="N69" i="5"/>
  <c r="O69" i="5"/>
  <c r="J69" i="5"/>
  <c r="O66" i="5"/>
  <c r="N66" i="5"/>
  <c r="J66" i="5"/>
  <c r="I66" i="5"/>
  <c r="O65" i="5"/>
  <c r="N65" i="5"/>
  <c r="I65" i="5"/>
  <c r="J65" i="5"/>
  <c r="N64" i="5"/>
  <c r="O64" i="5"/>
  <c r="I64" i="5"/>
  <c r="J64" i="5"/>
  <c r="N63" i="5"/>
  <c r="O63" i="5"/>
  <c r="J63" i="5"/>
  <c r="N60" i="5"/>
  <c r="O60" i="5"/>
  <c r="J60" i="5"/>
  <c r="I60" i="5"/>
  <c r="O59" i="5"/>
  <c r="N59" i="5"/>
  <c r="I59" i="5"/>
  <c r="J59" i="5"/>
  <c r="N58" i="5"/>
  <c r="O58" i="5"/>
  <c r="I58" i="5"/>
  <c r="J58" i="5"/>
  <c r="N57" i="5"/>
  <c r="O57" i="5"/>
  <c r="J57" i="5"/>
  <c r="N52" i="5"/>
  <c r="O52" i="5"/>
  <c r="J52" i="5"/>
  <c r="I52" i="5"/>
  <c r="O51" i="5"/>
  <c r="N51" i="5"/>
  <c r="I51" i="5"/>
  <c r="J51" i="5"/>
  <c r="O50" i="5"/>
  <c r="N50" i="5"/>
  <c r="N47" i="5"/>
  <c r="O47" i="5"/>
  <c r="J47" i="5"/>
  <c r="I47" i="5"/>
  <c r="O46" i="5"/>
  <c r="N46" i="5"/>
  <c r="J46" i="5"/>
  <c r="N45" i="5"/>
  <c r="O45" i="5"/>
  <c r="J45" i="5"/>
  <c r="N44" i="5"/>
  <c r="I44" i="5"/>
  <c r="J44" i="5"/>
  <c r="N43" i="5"/>
  <c r="O43" i="5"/>
  <c r="J43" i="5"/>
  <c r="N42" i="5"/>
  <c r="O42" i="5"/>
  <c r="J42" i="5"/>
  <c r="N41" i="5"/>
  <c r="I41" i="5"/>
  <c r="J41" i="5"/>
  <c r="N40" i="5"/>
  <c r="O40" i="5"/>
  <c r="J40" i="5"/>
  <c r="O39" i="5"/>
  <c r="N39" i="5"/>
  <c r="J39" i="5"/>
  <c r="N38" i="5"/>
  <c r="J38" i="5"/>
  <c r="N37" i="5"/>
  <c r="O37" i="5"/>
  <c r="J37" i="5"/>
  <c r="I37" i="5"/>
  <c r="O36" i="5"/>
  <c r="N36" i="5"/>
  <c r="J36" i="5"/>
  <c r="N35" i="5"/>
  <c r="J35" i="5"/>
  <c r="N34" i="5"/>
  <c r="O34" i="5"/>
  <c r="J34" i="5"/>
  <c r="I34" i="5"/>
  <c r="O33" i="5"/>
  <c r="N33" i="5"/>
  <c r="I33" i="5"/>
  <c r="J33" i="5"/>
  <c r="O32" i="5"/>
  <c r="N32" i="5"/>
  <c r="J32" i="5"/>
  <c r="I32" i="5"/>
  <c r="O31" i="5"/>
  <c r="N31" i="5"/>
  <c r="J31" i="5"/>
  <c r="O30" i="5"/>
  <c r="I30" i="5"/>
  <c r="J30" i="5"/>
  <c r="J29" i="5"/>
  <c r="J28" i="5"/>
  <c r="N26" i="5"/>
  <c r="O26" i="5"/>
  <c r="J26" i="5"/>
  <c r="N25" i="5"/>
  <c r="I25" i="5"/>
  <c r="J25" i="5"/>
  <c r="O24" i="5"/>
  <c r="N24" i="5"/>
  <c r="I24" i="5"/>
  <c r="O23" i="5"/>
  <c r="N23" i="5"/>
  <c r="I23" i="5"/>
  <c r="J23" i="5"/>
  <c r="O22" i="5"/>
  <c r="J22" i="5"/>
  <c r="N21" i="5"/>
  <c r="O21" i="5"/>
  <c r="J21" i="5"/>
  <c r="I21" i="5"/>
  <c r="O20" i="5"/>
  <c r="N20" i="5"/>
  <c r="I20" i="5"/>
  <c r="J20" i="5"/>
  <c r="O19" i="5"/>
  <c r="J19" i="5"/>
  <c r="O18" i="5"/>
  <c r="N18" i="5"/>
  <c r="I18" i="5"/>
  <c r="N17" i="5"/>
  <c r="I17" i="5"/>
  <c r="J17" i="5"/>
  <c r="N16" i="5"/>
  <c r="O16" i="5"/>
  <c r="J16" i="5"/>
  <c r="I16" i="5"/>
  <c r="O15" i="5"/>
  <c r="N15" i="5"/>
  <c r="J15" i="5"/>
  <c r="O14" i="5"/>
  <c r="N14" i="5"/>
  <c r="J14" i="5"/>
  <c r="I14" i="5"/>
  <c r="N13" i="5"/>
  <c r="J13" i="5"/>
  <c r="N12" i="5"/>
  <c r="O12" i="5"/>
  <c r="J12" i="5"/>
  <c r="I12" i="5"/>
  <c r="O11" i="5"/>
  <c r="N11" i="5"/>
  <c r="I11" i="5"/>
  <c r="J11" i="5"/>
  <c r="O10" i="5"/>
  <c r="N10" i="5"/>
  <c r="J10" i="5"/>
  <c r="I10" i="5"/>
  <c r="O9" i="5"/>
  <c r="N9" i="5"/>
  <c r="J9" i="5"/>
  <c r="O8" i="5"/>
  <c r="I8" i="5"/>
  <c r="J8" i="5"/>
  <c r="N7" i="5"/>
  <c r="O7" i="5"/>
  <c r="J7" i="5"/>
  <c r="H5" i="5"/>
  <c r="N49" i="5"/>
  <c r="O49" i="5"/>
  <c r="J55" i="5"/>
  <c r="I55" i="5"/>
  <c r="O13" i="5"/>
  <c r="J18" i="5"/>
  <c r="O38" i="5"/>
  <c r="O61" i="5"/>
  <c r="N61" i="5"/>
  <c r="N62" i="5"/>
  <c r="O62" i="5"/>
  <c r="O67" i="5"/>
  <c r="N67" i="5"/>
  <c r="N68" i="5"/>
  <c r="O68" i="5"/>
  <c r="N73" i="5"/>
  <c r="O73" i="5"/>
  <c r="I7" i="5"/>
  <c r="I9" i="5"/>
  <c r="I15" i="5"/>
  <c r="O17" i="5"/>
  <c r="N19" i="5"/>
  <c r="N22" i="5"/>
  <c r="J24" i="5"/>
  <c r="O25" i="5"/>
  <c r="I28" i="5"/>
  <c r="I31" i="5"/>
  <c r="I36" i="5"/>
  <c r="I39" i="5"/>
  <c r="I40" i="5"/>
  <c r="O41" i="5"/>
  <c r="I43" i="5"/>
  <c r="O44" i="5"/>
  <c r="I46" i="5"/>
  <c r="J48" i="5"/>
  <c r="I48" i="5"/>
  <c r="I49" i="5"/>
  <c r="J49" i="5"/>
  <c r="I50" i="5"/>
  <c r="J50" i="5"/>
  <c r="O54" i="5"/>
  <c r="N54" i="5"/>
  <c r="O55" i="5"/>
  <c r="N55" i="5"/>
  <c r="N56" i="5"/>
  <c r="O56" i="5"/>
  <c r="I63" i="5"/>
  <c r="I69" i="5"/>
  <c r="I75" i="5"/>
  <c r="N48" i="5"/>
  <c r="O48" i="5"/>
  <c r="J54" i="5"/>
  <c r="I54" i="5"/>
  <c r="J56" i="5"/>
  <c r="I56" i="5"/>
  <c r="O35" i="5"/>
  <c r="N8" i="5"/>
  <c r="I13" i="5"/>
  <c r="I19" i="5"/>
  <c r="I22" i="5"/>
  <c r="I26" i="5"/>
  <c r="O28" i="5"/>
  <c r="I29" i="5"/>
  <c r="N30" i="5"/>
  <c r="I35" i="5"/>
  <c r="I38" i="5"/>
  <c r="I42" i="5"/>
  <c r="I45" i="5"/>
  <c r="I57" i="5"/>
  <c r="J61" i="5"/>
  <c r="I61" i="5"/>
  <c r="J62" i="5"/>
  <c r="I62" i="5"/>
  <c r="J67" i="5"/>
  <c r="I67" i="5"/>
  <c r="J68" i="5"/>
  <c r="I68" i="5"/>
  <c r="J73" i="5"/>
  <c r="I73" i="5"/>
  <c r="N77" i="5"/>
  <c r="I79" i="5"/>
  <c r="N28" i="5"/>
  <c r="N29" i="5"/>
  <c r="O29" i="5"/>
  <c r="O75" i="5"/>
  <c r="N75" i="5"/>
  <c r="N79" i="5"/>
  <c r="O79" i="5"/>
</calcChain>
</file>

<file path=xl/sharedStrings.xml><?xml version="1.0" encoding="utf-8"?>
<sst xmlns="http://schemas.openxmlformats.org/spreadsheetml/2006/main" count="156" uniqueCount="71">
  <si>
    <r>
      <rPr>
        <b/>
        <sz val="10"/>
        <rFont val="Arial"/>
        <family val="2"/>
      </rPr>
      <t xml:space="preserve">(1) </t>
    </r>
    <r>
      <rPr>
        <sz val="10"/>
        <rFont val="Arial"/>
        <family val="2"/>
      </rPr>
      <t>Excluye las siguientes rentas de la propiedad:</t>
    </r>
  </si>
  <si>
    <t>INFORME MENSUAL DE INGRESOS Y GASTOS DEL SECTOR PÚBLICO NACIONAL NO FINANCIERO</t>
  </si>
  <si>
    <t>Base caja- En millones de pesos</t>
  </si>
  <si>
    <t>Dato mensual</t>
  </si>
  <si>
    <t>Variación anual</t>
  </si>
  <si>
    <t>Acumulado anual</t>
  </si>
  <si>
    <t>%</t>
  </si>
  <si>
    <t>$</t>
  </si>
  <si>
    <t>2017</t>
  </si>
  <si>
    <t>2016</t>
  </si>
  <si>
    <t>INGRESOS TOTALES</t>
  </si>
  <si>
    <t>Tributarios</t>
  </si>
  <si>
    <t>IVA neto de reintegros</t>
  </si>
  <si>
    <t>Ganancias</t>
  </si>
  <si>
    <t>Aportes y contribuciones a la seguriad social</t>
  </si>
  <si>
    <t>Débitos y créditos</t>
  </si>
  <si>
    <t>Bienes personales</t>
  </si>
  <si>
    <t>Impuestos internos</t>
  </si>
  <si>
    <t>Combustibles</t>
  </si>
  <si>
    <t>Derechos de exportación</t>
  </si>
  <si>
    <t>Derechos de importación</t>
  </si>
  <si>
    <t>Resto tributarios</t>
  </si>
  <si>
    <t>FGS cobradas al sector privado y público financiero</t>
  </si>
  <si>
    <t>Resto rentas de la propiedad</t>
  </si>
  <si>
    <t>Otros ingresos corrientes</t>
  </si>
  <si>
    <t>Ingresos no tributarios</t>
  </si>
  <si>
    <t>Transferencias corrientes</t>
  </si>
  <si>
    <t>Resto ingresos corrientes</t>
  </si>
  <si>
    <t>Ingresos de capital</t>
  </si>
  <si>
    <t>GASTOS PRIMARIOS</t>
  </si>
  <si>
    <t>Gastos corrientes primarios</t>
  </si>
  <si>
    <t>Prestaciones sociales</t>
  </si>
  <si>
    <t>Jubilaciones y pensiones contributivas</t>
  </si>
  <si>
    <t>Asignaciones (familiares y por hijo)</t>
  </si>
  <si>
    <t>Pensiones no contributivas</t>
  </si>
  <si>
    <t>Prestaciones del INSSJP</t>
  </si>
  <si>
    <t>Otros programas (Progresar, Argentina Trabaja, otros)</t>
  </si>
  <si>
    <t>Subsidios económicos</t>
  </si>
  <si>
    <t>Energía</t>
  </si>
  <si>
    <t>Transporte</t>
  </si>
  <si>
    <t>Otras funciones</t>
  </si>
  <si>
    <t>Gastos de funcionamiento y otros</t>
  </si>
  <si>
    <t>Salarios</t>
  </si>
  <si>
    <t>Otros gastos de funcionamiento</t>
  </si>
  <si>
    <t>Transferencias corrientes a provincias</t>
  </si>
  <si>
    <t>Educación</t>
  </si>
  <si>
    <t>Seguridad Social</t>
  </si>
  <si>
    <t>Desarrollo Social</t>
  </si>
  <si>
    <t>Salud</t>
  </si>
  <si>
    <t>Otras transferencias</t>
  </si>
  <si>
    <t>Otros gastos corrientes</t>
  </si>
  <si>
    <t>Transferencias a universidades</t>
  </si>
  <si>
    <t>Déficit Operativo de Empresas Públicas</t>
  </si>
  <si>
    <t>Resto</t>
  </si>
  <si>
    <t>Gastos de capital</t>
  </si>
  <si>
    <t>Nación</t>
  </si>
  <si>
    <t>Transferencias a provincias</t>
  </si>
  <si>
    <t>Vivienda</t>
  </si>
  <si>
    <t>Agua potable y alcantarillado</t>
  </si>
  <si>
    <t>Otros</t>
  </si>
  <si>
    <t>Fondo Federal Solidario</t>
  </si>
  <si>
    <t>RESULTADO PRIMARIO</t>
  </si>
  <si>
    <t>RESULTADO FINANCIERO</t>
  </si>
  <si>
    <t>- las generadas por el BCRA por: $20.000 M. en ene-sep/17 y $109.617 M. en ene-sep/16.</t>
  </si>
  <si>
    <t>- las generadas por activos del Sector Público no Financiero (SPNF) en posesión del FGS por: $7.027 M. en sep/17, $6.070 M. en sep/16, $42.091 M. en ene-sep/17 y $42.045 M. en ene-sep/16.</t>
  </si>
  <si>
    <t>- las generadas por activos del SPNF en posesión de organismos del SPNF excluyendo el FGS por: $5.517 M. en sep/17, $43 M. en sep/16, $12.432 M. en ene-sep/17 y $578 M. en ene-sep/16.</t>
  </si>
  <si>
    <r>
      <rPr>
        <b/>
        <sz val="10"/>
        <rFont val="Arial"/>
        <family val="2"/>
      </rPr>
      <t xml:space="preserve">(2) </t>
    </r>
    <r>
      <rPr>
        <sz val="10"/>
        <rFont val="Arial"/>
        <family val="2"/>
      </rPr>
      <t>Excluye intereses pagados Intra-Sector Público Nacional por: $12.544 M. en sep/17, $6.113 M. en sep/16, $54.523 M. en ene-sep/17 y $42.623 M. en ene-sep/16.</t>
    </r>
  </si>
  <si>
    <t>INFORME MENSUAL DE INGRESOS Y GASTOS DEL SECTOR</t>
  </si>
  <si>
    <t>PÚBLICO NACIONAL NO FINANCIERO</t>
  </si>
  <si>
    <t>Intereses</t>
  </si>
  <si>
    <t>Rentas de la propiedad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</si>
</sst>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164" formatCode="0.0"/>
    <numFmt numFmtId="165" formatCode="0.0______"/>
    <numFmt numFmtId="166" formatCode="_-* #,##0.00\ [$€]_-;\-* #,##0.00\ [$€]_-;_-* &quot;-&quot;??\ [$€]_-;_-@_-"/>
    <numFmt numFmtId="167" formatCode="#,##0.0____"/>
    <numFmt numFmtId="168" formatCode="#,##0__"/>
    <numFmt numFmtId="169" formatCode="0.0%"/>
  </numFmts>
  <fonts count="57">
    <font>
      <sz val="10"/>
      <name val="Arial"/>
    </font>
    <font>
      <sz val="10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10"/>
      <name val="Calibri"/>
      <family val="2"/>
    </font>
    <font>
      <b/>
      <sz val="11"/>
      <color indexed="9"/>
      <name val="Calibri"/>
      <family val="2"/>
    </font>
    <font>
      <sz val="11"/>
      <color indexed="10"/>
      <name val="Calibri"/>
      <family val="2"/>
    </font>
    <font>
      <b/>
      <sz val="11"/>
      <color indexed="62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19"/>
      <name val="Calibri"/>
      <family val="2"/>
    </font>
    <font>
      <b/>
      <sz val="11"/>
      <color indexed="63"/>
      <name val="Calibri"/>
      <family val="2"/>
    </font>
    <font>
      <i/>
      <sz val="11"/>
      <color indexed="23"/>
      <name val="Calibri"/>
      <family val="2"/>
    </font>
    <font>
      <b/>
      <sz val="18"/>
      <color indexed="62"/>
      <name val="Cambria"/>
      <family val="2"/>
    </font>
    <font>
      <b/>
      <sz val="13"/>
      <color indexed="62"/>
      <name val="Calibri"/>
      <family val="2"/>
    </font>
    <font>
      <b/>
      <sz val="11"/>
      <color indexed="8"/>
      <name val="Calibri"/>
      <family val="2"/>
    </font>
    <font>
      <sz val="12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 tint="0.34998626667073579"/>
      <name val="Calibri"/>
      <family val="2"/>
      <scheme val="minor"/>
    </font>
    <font>
      <sz val="12"/>
      <name val="Calibri"/>
      <family val="2"/>
      <scheme val="minor"/>
    </font>
    <font>
      <sz val="11"/>
      <name val="Calibri"/>
      <family val="2"/>
      <scheme val="minor"/>
    </font>
    <font>
      <sz val="9"/>
      <name val="Calibri"/>
      <family val="2"/>
      <scheme val="minor"/>
    </font>
    <font>
      <sz val="10"/>
      <name val="Calibri"/>
      <family val="2"/>
      <scheme val="minor"/>
    </font>
    <font>
      <sz val="12"/>
      <color theme="1" tint="0.34998626667073579"/>
      <name val="Calibri"/>
      <family val="2"/>
      <scheme val="minor"/>
    </font>
    <font>
      <b/>
      <sz val="11"/>
      <color theme="1" tint="0.34998626667073579"/>
      <name val="Calibri"/>
      <family val="2"/>
      <scheme val="minor"/>
    </font>
    <font>
      <sz val="11"/>
      <color theme="1" tint="0.34998626667073579"/>
      <name val="Calibri"/>
      <family val="2"/>
      <scheme val="minor"/>
    </font>
    <font>
      <sz val="9"/>
      <color theme="1" tint="0.34998626667073579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9"/>
      <color rgb="FFFF0000"/>
      <name val="Calibri"/>
      <family val="2"/>
      <scheme val="minor"/>
    </font>
    <font>
      <sz val="10"/>
      <color rgb="FFFF0000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1"/>
      <name val="Open Sans"/>
    </font>
    <font>
      <sz val="10"/>
      <color theme="1"/>
      <name val="Open Sans"/>
    </font>
    <font>
      <b/>
      <sz val="10"/>
      <color theme="1"/>
      <name val="Open Sans"/>
    </font>
    <font>
      <sz val="11"/>
      <color theme="1"/>
      <name val="Open Sans"/>
    </font>
    <font>
      <sz val="9"/>
      <color theme="1"/>
      <name val="Open Sans"/>
    </font>
    <font>
      <b/>
      <sz val="12"/>
      <color theme="1"/>
      <name val="Open Sans"/>
    </font>
    <font>
      <b/>
      <sz val="9"/>
      <color theme="1"/>
      <name val="Open Sans"/>
    </font>
    <font>
      <b/>
      <sz val="11"/>
      <color theme="1"/>
      <name val="Open Sans"/>
    </font>
    <font>
      <sz val="12"/>
      <color theme="1" tint="0.34998626667073579"/>
      <name val="Open Sans"/>
    </font>
    <font>
      <sz val="9"/>
      <color theme="1" tint="0.34998626667073579"/>
      <name val="Open Sans"/>
    </font>
    <font>
      <sz val="10"/>
      <color theme="1" tint="0.34998626667073579"/>
      <name val="Open Sans"/>
    </font>
    <font>
      <sz val="12"/>
      <color theme="1" tint="0.499984740745262"/>
      <name val="Open Sans"/>
    </font>
    <font>
      <sz val="9"/>
      <color theme="1" tint="0.499984740745262"/>
      <name val="Open Sans"/>
    </font>
    <font>
      <sz val="10"/>
      <color theme="1" tint="0.499984740745262"/>
      <name val="Open Sans"/>
    </font>
    <font>
      <sz val="11"/>
      <color theme="1" tint="0.499984740745262"/>
      <name val="Open Sans"/>
    </font>
    <font>
      <sz val="11"/>
      <color theme="1" tint="0.34998626667073579"/>
      <name val="Open Sans"/>
    </font>
    <font>
      <u/>
      <sz val="10"/>
      <color theme="1" tint="0.34998626667073579"/>
      <name val="Open Sans"/>
    </font>
  </fonts>
  <fills count="22">
    <fill>
      <patternFill patternType="none"/>
    </fill>
    <fill>
      <patternFill patternType="gray125"/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26"/>
      </patternFill>
    </fill>
    <fill>
      <patternFill patternType="solid">
        <fgColor indexed="47"/>
      </patternFill>
    </fill>
    <fill>
      <patternFill patternType="solid">
        <fgColor indexed="27"/>
      </patternFill>
    </fill>
    <fill>
      <patternFill patternType="solid">
        <fgColor indexed="43"/>
      </patternFill>
    </fill>
    <fill>
      <patternFill patternType="solid">
        <fgColor indexed="45"/>
      </patternFill>
    </fill>
    <fill>
      <patternFill patternType="solid">
        <fgColor indexed="53"/>
      </patternFill>
    </fill>
    <fill>
      <patternFill patternType="solid">
        <fgColor indexed="51"/>
      </patternFill>
    </fill>
    <fill>
      <patternFill patternType="solid">
        <fgColor indexed="9"/>
      </patternFill>
    </fill>
    <fill>
      <patternFill patternType="solid">
        <fgColor indexed="55"/>
      </patternFill>
    </fill>
    <fill>
      <patternFill patternType="solid">
        <fgColor indexed="56"/>
      </patternFill>
    </fill>
    <fill>
      <patternFill patternType="solid">
        <fgColor indexed="54"/>
      </patternFill>
    </fill>
    <fill>
      <patternFill patternType="solid">
        <fgColor indexed="49"/>
      </patternFill>
    </fill>
    <fill>
      <patternFill patternType="solid">
        <fgColor indexed="10"/>
      </patternFill>
    </fill>
    <fill>
      <patternFill patternType="solid">
        <fgColor indexed="46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 tint="-4.9989318521683403E-2"/>
        <bgColor indexed="64"/>
      </patternFill>
    </fill>
  </fills>
  <borders count="9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1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7"/>
      </bottom>
      <diagonal/>
    </border>
    <border>
      <left/>
      <right/>
      <top/>
      <bottom style="medium">
        <color indexed="27"/>
      </bottom>
      <diagonal/>
    </border>
    <border>
      <left/>
      <right/>
      <top style="thin">
        <color indexed="56"/>
      </top>
      <bottom style="double">
        <color indexed="56"/>
      </bottom>
      <diagonal/>
    </border>
  </borders>
  <cellStyleXfs count="44">
    <xf numFmtId="0" fontId="0" fillId="0" borderId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4" borderId="0" applyNumberFormat="0" applyBorder="0" applyAlignment="0" applyProtection="0"/>
    <xf numFmtId="0" fontId="4" fillId="6" borderId="0" applyNumberFormat="0" applyBorder="0" applyAlignment="0" applyProtection="0"/>
    <xf numFmtId="0" fontId="4" fillId="3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6" borderId="0" applyNumberFormat="0" applyBorder="0" applyAlignment="0" applyProtection="0"/>
    <xf numFmtId="0" fontId="4" fillId="4" borderId="0" applyNumberFormat="0" applyBorder="0" applyAlignment="0" applyProtection="0"/>
    <xf numFmtId="0" fontId="5" fillId="6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8" borderId="0" applyNumberFormat="0" applyBorder="0" applyAlignment="0" applyProtection="0"/>
    <xf numFmtId="0" fontId="5" fillId="6" borderId="0" applyNumberFormat="0" applyBorder="0" applyAlignment="0" applyProtection="0"/>
    <xf numFmtId="0" fontId="5" fillId="3" borderId="0" applyNumberFormat="0" applyBorder="0" applyAlignment="0" applyProtection="0"/>
    <xf numFmtId="0" fontId="6" fillId="6" borderId="0" applyNumberFormat="0" applyBorder="0" applyAlignment="0" applyProtection="0"/>
    <xf numFmtId="0" fontId="7" fillId="11" borderId="1" applyNumberFormat="0" applyAlignment="0" applyProtection="0"/>
    <xf numFmtId="0" fontId="8" fillId="12" borderId="2" applyNumberFormat="0" applyAlignment="0" applyProtection="0"/>
    <xf numFmtId="0" fontId="9" fillId="0" borderId="3" applyNumberFormat="0" applyFill="0" applyAlignment="0" applyProtection="0"/>
    <xf numFmtId="0" fontId="10" fillId="0" borderId="0" applyNumberFormat="0" applyFill="0" applyBorder="0" applyAlignment="0" applyProtection="0"/>
    <xf numFmtId="0" fontId="5" fillId="13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11" fillId="7" borderId="1" applyNumberFormat="0" applyAlignment="0" applyProtection="0"/>
    <xf numFmtId="166" fontId="1" fillId="0" borderId="0" applyFont="0" applyFill="0" applyBorder="0" applyAlignment="0" applyProtection="0"/>
    <xf numFmtId="0" fontId="12" fillId="17" borderId="0" applyNumberFormat="0" applyBorder="0" applyAlignment="0" applyProtection="0"/>
    <xf numFmtId="0" fontId="13" fillId="7" borderId="0" applyNumberFormat="0" applyBorder="0" applyAlignment="0" applyProtection="0"/>
    <xf numFmtId="0" fontId="1" fillId="0" borderId="0"/>
    <xf numFmtId="0" fontId="2" fillId="4" borderId="4" applyNumberFormat="0" applyFont="0" applyAlignment="0" applyProtection="0"/>
    <xf numFmtId="9" fontId="1" fillId="0" borderId="0" applyFont="0" applyFill="0" applyBorder="0" applyAlignment="0" applyProtection="0"/>
    <xf numFmtId="0" fontId="14" fillId="11" borderId="5" applyNumberFormat="0" applyAlignment="0" applyProtection="0"/>
    <xf numFmtId="0" fontId="9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7" fillId="0" borderId="6" applyNumberFormat="0" applyFill="0" applyAlignment="0" applyProtection="0"/>
    <xf numFmtId="0" fontId="10" fillId="0" borderId="7" applyNumberFormat="0" applyFill="0" applyAlignment="0" applyProtection="0"/>
    <xf numFmtId="0" fontId="18" fillId="0" borderId="8" applyNumberFormat="0" applyFill="0" applyAlignment="0" applyProtection="0"/>
  </cellStyleXfs>
  <cellXfs count="91">
    <xf numFmtId="0" fontId="0" fillId="0" borderId="0" xfId="0"/>
    <xf numFmtId="0" fontId="19" fillId="19" borderId="0" xfId="0" applyFont="1" applyFill="1" applyAlignment="1">
      <alignment vertical="center"/>
    </xf>
    <xf numFmtId="0" fontId="19" fillId="19" borderId="0" xfId="0" applyFont="1" applyFill="1" applyAlignment="1">
      <alignment horizontal="center" vertical="center"/>
    </xf>
    <xf numFmtId="0" fontId="0" fillId="19" borderId="0" xfId="0" applyFont="1" applyFill="1" applyAlignment="1">
      <alignment vertical="center"/>
    </xf>
    <xf numFmtId="0" fontId="21" fillId="19" borderId="0" xfId="0" applyFont="1" applyFill="1" applyAlignment="1">
      <alignment vertical="center"/>
    </xf>
    <xf numFmtId="0" fontId="22" fillId="19" borderId="0" xfId="0" applyFont="1" applyFill="1" applyAlignment="1">
      <alignment vertical="center"/>
    </xf>
    <xf numFmtId="17" fontId="23" fillId="19" borderId="0" xfId="0" applyNumberFormat="1" applyFont="1" applyFill="1" applyAlignment="1">
      <alignment horizontal="center" vertical="center"/>
    </xf>
    <xf numFmtId="17" fontId="23" fillId="19" borderId="0" xfId="0" quotePrefix="1" applyNumberFormat="1" applyFont="1" applyFill="1" applyAlignment="1">
      <alignment horizontal="center" vertical="center"/>
    </xf>
    <xf numFmtId="0" fontId="23" fillId="19" borderId="0" xfId="0" applyFont="1" applyFill="1" applyAlignment="1">
      <alignment vertical="center"/>
    </xf>
    <xf numFmtId="0" fontId="24" fillId="19" borderId="0" xfId="0" applyFont="1" applyFill="1" applyAlignment="1">
      <alignment vertical="center"/>
    </xf>
    <xf numFmtId="0" fontId="22" fillId="19" borderId="0" xfId="0" applyFont="1" applyFill="1" applyAlignment="1">
      <alignment horizontal="center" vertical="center"/>
    </xf>
    <xf numFmtId="0" fontId="23" fillId="20" borderId="0" xfId="0" applyFont="1" applyFill="1" applyAlignment="1">
      <alignment vertical="center"/>
    </xf>
    <xf numFmtId="168" fontId="23" fillId="20" borderId="0" xfId="0" applyNumberFormat="1" applyFont="1" applyFill="1" applyAlignment="1">
      <alignment horizontal="center" vertical="center"/>
    </xf>
    <xf numFmtId="169" fontId="23" fillId="20" borderId="0" xfId="36" applyNumberFormat="1" applyFont="1" applyFill="1" applyAlignment="1">
      <alignment horizontal="center" vertical="center"/>
    </xf>
    <xf numFmtId="165" fontId="23" fillId="19" borderId="0" xfId="0" applyNumberFormat="1" applyFont="1" applyFill="1" applyAlignment="1">
      <alignment horizontal="center" vertical="center"/>
    </xf>
    <xf numFmtId="0" fontId="25" fillId="19" borderId="0" xfId="0" applyFont="1" applyFill="1" applyAlignment="1">
      <alignment vertical="center"/>
    </xf>
    <xf numFmtId="0" fontId="25" fillId="21" borderId="0" xfId="0" applyFont="1" applyFill="1" applyAlignment="1">
      <alignment vertical="center"/>
    </xf>
    <xf numFmtId="168" fontId="25" fillId="21" borderId="0" xfId="0" applyNumberFormat="1" applyFont="1" applyFill="1" applyAlignment="1">
      <alignment horizontal="center" vertical="center"/>
    </xf>
    <xf numFmtId="169" fontId="25" fillId="21" borderId="0" xfId="36" applyNumberFormat="1" applyFont="1" applyFill="1" applyAlignment="1">
      <alignment horizontal="center" vertical="center"/>
    </xf>
    <xf numFmtId="165" fontId="25" fillId="19" borderId="0" xfId="0" applyNumberFormat="1" applyFont="1" applyFill="1" applyAlignment="1">
      <alignment horizontal="center" vertical="center"/>
    </xf>
    <xf numFmtId="0" fontId="25" fillId="19" borderId="0" xfId="0" applyFont="1" applyFill="1" applyAlignment="1">
      <alignment horizontal="center" vertical="center"/>
    </xf>
    <xf numFmtId="0" fontId="26" fillId="19" borderId="0" xfId="0" applyFont="1" applyFill="1" applyAlignment="1">
      <alignment vertical="center"/>
    </xf>
    <xf numFmtId="168" fontId="26" fillId="19" borderId="0" xfId="0" applyNumberFormat="1" applyFont="1" applyFill="1" applyAlignment="1">
      <alignment horizontal="center" vertical="center"/>
    </xf>
    <xf numFmtId="169" fontId="26" fillId="19" borderId="0" xfId="36" applyNumberFormat="1" applyFont="1" applyFill="1" applyAlignment="1">
      <alignment horizontal="center" vertical="center"/>
    </xf>
    <xf numFmtId="165" fontId="26" fillId="19" borderId="0" xfId="0" applyNumberFormat="1" applyFont="1" applyFill="1" applyAlignment="1">
      <alignment horizontal="center" vertical="center"/>
    </xf>
    <xf numFmtId="168" fontId="22" fillId="19" borderId="0" xfId="0" applyNumberFormat="1" applyFont="1" applyFill="1" applyAlignment="1">
      <alignment horizontal="center" vertical="center"/>
    </xf>
    <xf numFmtId="165" fontId="22" fillId="19" borderId="0" xfId="0" applyNumberFormat="1" applyFont="1" applyFill="1" applyAlignment="1">
      <alignment horizontal="center" vertical="center"/>
    </xf>
    <xf numFmtId="165" fontId="23" fillId="19" borderId="0" xfId="0" applyNumberFormat="1" applyFont="1" applyFill="1" applyAlignment="1">
      <alignment vertical="center"/>
    </xf>
    <xf numFmtId="0" fontId="27" fillId="19" borderId="0" xfId="0" applyFont="1" applyFill="1" applyAlignment="1">
      <alignment vertical="center"/>
    </xf>
    <xf numFmtId="0" fontId="28" fillId="19" borderId="0" xfId="0" applyFont="1" applyFill="1" applyAlignment="1">
      <alignment vertical="center"/>
    </xf>
    <xf numFmtId="0" fontId="29" fillId="19" borderId="0" xfId="0" applyFont="1" applyFill="1" applyAlignment="1">
      <alignment vertical="center"/>
    </xf>
    <xf numFmtId="0" fontId="30" fillId="19" borderId="0" xfId="0" applyFont="1" applyFill="1" applyAlignment="1">
      <alignment vertical="center"/>
    </xf>
    <xf numFmtId="168" fontId="28" fillId="19" borderId="0" xfId="0" applyNumberFormat="1" applyFont="1" applyFill="1" applyAlignment="1">
      <alignment horizontal="center" vertical="center"/>
    </xf>
    <xf numFmtId="169" fontId="28" fillId="19" borderId="0" xfId="36" applyNumberFormat="1" applyFont="1" applyFill="1" applyAlignment="1">
      <alignment horizontal="center" vertical="center"/>
    </xf>
    <xf numFmtId="165" fontId="28" fillId="19" borderId="0" xfId="0" applyNumberFormat="1" applyFont="1" applyFill="1" applyAlignment="1">
      <alignment horizontal="center" vertical="center"/>
    </xf>
    <xf numFmtId="168" fontId="26" fillId="19" borderId="0" xfId="0" applyNumberFormat="1" applyFont="1" applyFill="1" applyAlignment="1">
      <alignment vertical="center"/>
    </xf>
    <xf numFmtId="169" fontId="26" fillId="0" borderId="0" xfId="36" applyNumberFormat="1" applyFont="1" applyFill="1" applyAlignment="1">
      <alignment horizontal="center" vertical="center"/>
    </xf>
    <xf numFmtId="0" fontId="31" fillId="19" borderId="0" xfId="0" applyFont="1" applyFill="1" applyAlignment="1">
      <alignment vertical="center"/>
    </xf>
    <xf numFmtId="0" fontId="32" fillId="19" borderId="0" xfId="0" applyFont="1" applyFill="1" applyAlignment="1">
      <alignment vertical="center"/>
    </xf>
    <xf numFmtId="0" fontId="33" fillId="19" borderId="0" xfId="0" applyFont="1" applyFill="1" applyAlignment="1">
      <alignment vertical="center"/>
    </xf>
    <xf numFmtId="0" fontId="34" fillId="19" borderId="0" xfId="0" applyFont="1" applyFill="1" applyAlignment="1">
      <alignment vertical="center"/>
    </xf>
    <xf numFmtId="168" fontId="35" fillId="19" borderId="0" xfId="0" applyNumberFormat="1" applyFont="1" applyFill="1" applyAlignment="1">
      <alignment horizontal="center" vertical="center"/>
    </xf>
    <xf numFmtId="0" fontId="35" fillId="19" borderId="0" xfId="0" applyFont="1" applyFill="1" applyAlignment="1">
      <alignment horizontal="center" vertical="center"/>
    </xf>
    <xf numFmtId="49" fontId="30" fillId="18" borderId="0" xfId="0" applyNumberFormat="1" applyFont="1" applyFill="1" applyBorder="1" applyAlignment="1">
      <alignment vertical="center"/>
    </xf>
    <xf numFmtId="168" fontId="22" fillId="19" borderId="0" xfId="0" applyNumberFormat="1" applyFont="1" applyFill="1" applyAlignment="1">
      <alignment vertical="center"/>
    </xf>
    <xf numFmtId="164" fontId="30" fillId="18" borderId="0" xfId="0" applyNumberFormat="1" applyFont="1" applyFill="1" applyBorder="1" applyAlignment="1">
      <alignment horizontal="left" vertical="center"/>
    </xf>
    <xf numFmtId="0" fontId="36" fillId="19" borderId="0" xfId="0" applyFont="1" applyFill="1" applyAlignment="1">
      <alignment vertical="center"/>
    </xf>
    <xf numFmtId="0" fontId="37" fillId="19" borderId="0" xfId="0" applyFont="1" applyFill="1" applyAlignment="1">
      <alignment vertical="center"/>
    </xf>
    <xf numFmtId="0" fontId="38" fillId="19" borderId="0" xfId="0" applyFont="1" applyFill="1" applyAlignment="1">
      <alignment vertical="center"/>
    </xf>
    <xf numFmtId="0" fontId="39" fillId="19" borderId="0" xfId="0" applyFont="1" applyFill="1" applyAlignment="1">
      <alignment vertical="center"/>
    </xf>
    <xf numFmtId="168" fontId="38" fillId="19" borderId="0" xfId="0" applyNumberFormat="1" applyFont="1" applyFill="1" applyAlignment="1">
      <alignment vertical="center"/>
    </xf>
    <xf numFmtId="49" fontId="38" fillId="18" borderId="0" xfId="0" applyNumberFormat="1" applyFont="1" applyFill="1" applyBorder="1" applyAlignment="1">
      <alignment vertical="center"/>
    </xf>
    <xf numFmtId="164" fontId="1" fillId="18" borderId="0" xfId="0" applyNumberFormat="1" applyFont="1" applyFill="1" applyBorder="1" applyAlignment="1">
      <alignment horizontal="left" vertical="center"/>
    </xf>
    <xf numFmtId="3" fontId="19" fillId="19" borderId="0" xfId="0" applyNumberFormat="1" applyFont="1" applyFill="1" applyAlignment="1">
      <alignment vertical="center"/>
    </xf>
    <xf numFmtId="9" fontId="22" fillId="19" borderId="0" xfId="36" applyFont="1" applyFill="1" applyAlignment="1">
      <alignment vertical="center"/>
    </xf>
    <xf numFmtId="0" fontId="40" fillId="19" borderId="0" xfId="0" applyFont="1" applyFill="1" applyAlignment="1">
      <alignment vertical="center"/>
    </xf>
    <xf numFmtId="0" fontId="41" fillId="19" borderId="0" xfId="0" applyFont="1" applyFill="1" applyAlignment="1">
      <alignment vertical="center"/>
    </xf>
    <xf numFmtId="0" fontId="42" fillId="19" borderId="0" xfId="0" applyFont="1" applyFill="1" applyAlignment="1">
      <alignment horizontal="center" vertical="center"/>
    </xf>
    <xf numFmtId="0" fontId="43" fillId="19" borderId="0" xfId="0" applyFont="1" applyFill="1" applyAlignment="1">
      <alignment vertical="center"/>
    </xf>
    <xf numFmtId="0" fontId="44" fillId="19" borderId="0" xfId="0" applyFont="1" applyFill="1" applyAlignment="1">
      <alignment vertical="center"/>
    </xf>
    <xf numFmtId="0" fontId="45" fillId="19" borderId="0" xfId="0" applyFont="1" applyFill="1" applyAlignment="1">
      <alignment vertical="center"/>
    </xf>
    <xf numFmtId="0" fontId="46" fillId="19" borderId="0" xfId="0" applyFont="1" applyFill="1" applyAlignment="1">
      <alignment vertical="center"/>
    </xf>
    <xf numFmtId="0" fontId="45" fillId="20" borderId="0" xfId="0" applyFont="1" applyFill="1" applyAlignment="1">
      <alignment vertical="center"/>
    </xf>
    <xf numFmtId="0" fontId="47" fillId="20" borderId="0" xfId="0" applyFont="1" applyFill="1" applyAlignment="1">
      <alignment vertical="center"/>
    </xf>
    <xf numFmtId="0" fontId="46" fillId="20" borderId="0" xfId="0" applyFont="1" applyFill="1" applyAlignment="1">
      <alignment vertical="center"/>
    </xf>
    <xf numFmtId="0" fontId="42" fillId="20" borderId="0" xfId="0" applyFont="1" applyFill="1" applyAlignment="1">
      <alignment vertical="center"/>
    </xf>
    <xf numFmtId="0" fontId="43" fillId="21" borderId="0" xfId="0" applyFont="1" applyFill="1" applyAlignment="1">
      <alignment vertical="center"/>
    </xf>
    <xf numFmtId="0" fontId="44" fillId="21" borderId="0" xfId="0" applyFont="1" applyFill="1" applyAlignment="1">
      <alignment vertical="center"/>
    </xf>
    <xf numFmtId="0" fontId="41" fillId="21" borderId="0" xfId="0" applyFont="1" applyFill="1" applyAlignment="1">
      <alignment vertical="center"/>
    </xf>
    <xf numFmtId="0" fontId="48" fillId="19" borderId="0" xfId="0" applyFont="1" applyFill="1" applyAlignment="1">
      <alignment vertical="center"/>
    </xf>
    <xf numFmtId="0" fontId="49" fillId="19" borderId="0" xfId="0" applyFont="1" applyFill="1" applyAlignment="1">
      <alignment vertical="center"/>
    </xf>
    <xf numFmtId="0" fontId="50" fillId="19" borderId="0" xfId="0" applyFont="1" applyFill="1" applyAlignment="1">
      <alignment vertical="center"/>
    </xf>
    <xf numFmtId="0" fontId="40" fillId="21" borderId="0" xfId="0" applyFont="1" applyFill="1" applyAlignment="1">
      <alignment vertical="center"/>
    </xf>
    <xf numFmtId="0" fontId="51" fillId="19" borderId="0" xfId="0" applyFont="1" applyFill="1" applyAlignment="1">
      <alignment vertical="center"/>
    </xf>
    <xf numFmtId="0" fontId="52" fillId="19" borderId="0" xfId="0" applyFont="1" applyFill="1" applyAlignment="1">
      <alignment vertical="center"/>
    </xf>
    <xf numFmtId="0" fontId="53" fillId="19" borderId="0" xfId="0" applyFont="1" applyFill="1" applyAlignment="1">
      <alignment vertical="center"/>
    </xf>
    <xf numFmtId="0" fontId="54" fillId="19" borderId="0" xfId="0" applyFont="1" applyFill="1" applyAlignment="1">
      <alignment vertical="center"/>
    </xf>
    <xf numFmtId="167" fontId="41" fillId="19" borderId="0" xfId="0" applyNumberFormat="1" applyFont="1" applyFill="1" applyAlignment="1">
      <alignment vertical="center"/>
    </xf>
    <xf numFmtId="0" fontId="45" fillId="21" borderId="0" xfId="0" applyFont="1" applyFill="1" applyAlignment="1">
      <alignment vertical="center"/>
    </xf>
    <xf numFmtId="0" fontId="47" fillId="21" borderId="0" xfId="0" applyFont="1" applyFill="1" applyAlignment="1">
      <alignment vertical="center"/>
    </xf>
    <xf numFmtId="0" fontId="46" fillId="21" borderId="0" xfId="0" applyFont="1" applyFill="1" applyAlignment="1">
      <alignment vertical="center"/>
    </xf>
    <xf numFmtId="0" fontId="42" fillId="21" borderId="0" xfId="0" applyFont="1" applyFill="1" applyAlignment="1">
      <alignment vertical="center"/>
    </xf>
    <xf numFmtId="0" fontId="55" fillId="19" borderId="0" xfId="0" applyFont="1" applyFill="1" applyAlignment="1">
      <alignment vertical="center"/>
    </xf>
    <xf numFmtId="0" fontId="56" fillId="19" borderId="0" xfId="0" applyFont="1" applyFill="1" applyAlignment="1">
      <alignment vertical="center"/>
    </xf>
    <xf numFmtId="167" fontId="50" fillId="19" borderId="0" xfId="0" applyNumberFormat="1" applyFont="1" applyFill="1" applyAlignment="1">
      <alignment vertical="center"/>
    </xf>
    <xf numFmtId="0" fontId="20" fillId="19" borderId="0" xfId="0" applyFont="1" applyFill="1" applyAlignment="1">
      <alignment horizontal="center" vertical="center"/>
    </xf>
    <xf numFmtId="0" fontId="0" fillId="19" borderId="0" xfId="0" applyFont="1" applyFill="1" applyAlignment="1">
      <alignment horizontal="center" vertical="center"/>
    </xf>
    <xf numFmtId="0" fontId="22" fillId="19" borderId="0" xfId="0" applyFont="1" applyFill="1" applyAlignment="1">
      <alignment horizontal="center" vertical="center"/>
    </xf>
    <xf numFmtId="17" fontId="22" fillId="19" borderId="0" xfId="0" applyNumberFormat="1" applyFont="1" applyFill="1" applyAlignment="1">
      <alignment horizontal="center" vertical="center"/>
    </xf>
    <xf numFmtId="0" fontId="20" fillId="19" borderId="0" xfId="0" applyFont="1" applyFill="1" applyAlignment="1">
      <alignment horizontal="left" vertical="center"/>
    </xf>
    <xf numFmtId="0" fontId="0" fillId="19" borderId="0" xfId="0" applyFont="1" applyFill="1" applyAlignment="1">
      <alignment horizontal="left" vertical="center"/>
    </xf>
  </cellXfs>
  <cellStyles count="44">
    <cellStyle name="20% - Énfasis1" xfId="1" builtinId="30" customBuiltin="1"/>
    <cellStyle name="20% - Énfasis2" xfId="2" builtinId="34" customBuiltin="1"/>
    <cellStyle name="20% - Énfasis3" xfId="3" builtinId="38" customBuiltin="1"/>
    <cellStyle name="20% - Énfasis4" xfId="4" builtinId="42" customBuiltin="1"/>
    <cellStyle name="20% - Énfasis5" xfId="5" builtinId="46" customBuiltin="1"/>
    <cellStyle name="20% - Énfasis6" xfId="6" builtinId="50" customBuiltin="1"/>
    <cellStyle name="40% - Énfasis1" xfId="7" builtinId="31" customBuiltin="1"/>
    <cellStyle name="40% - Énfasis2" xfId="8" builtinId="35" customBuiltin="1"/>
    <cellStyle name="40% - Énfasis3" xfId="9" builtinId="39" customBuiltin="1"/>
    <cellStyle name="40% - Énfasis4" xfId="10" builtinId="43" customBuiltin="1"/>
    <cellStyle name="40% - Énfasis5" xfId="11" builtinId="47" customBuiltin="1"/>
    <cellStyle name="40% - Énfasis6" xfId="12" builtinId="51" customBuiltin="1"/>
    <cellStyle name="60% - Énfasis1" xfId="13" builtinId="32" customBuiltin="1"/>
    <cellStyle name="60% - Énfasis2" xfId="14" builtinId="36" customBuiltin="1"/>
    <cellStyle name="60% - Énfasis3" xfId="15" builtinId="40" customBuiltin="1"/>
    <cellStyle name="60% - Énfasis4" xfId="16" builtinId="44" customBuiltin="1"/>
    <cellStyle name="60% - Énfasis5" xfId="17" builtinId="48" customBuiltin="1"/>
    <cellStyle name="60% - Énfasis6" xfId="18" builtinId="52" customBuiltin="1"/>
    <cellStyle name="Buena" xfId="19" builtinId="26" customBuiltin="1"/>
    <cellStyle name="Cálculo" xfId="20" builtinId="22" customBuiltin="1"/>
    <cellStyle name="Celda de comprobación" xfId="21" builtinId="23" customBuiltin="1"/>
    <cellStyle name="Celda vinculada" xfId="22" builtinId="24" customBuiltin="1"/>
    <cellStyle name="Encabezado 4" xfId="23" builtinId="19" customBuiltin="1"/>
    <cellStyle name="Énfasis1" xfId="24" builtinId="29" customBuiltin="1"/>
    <cellStyle name="Énfasis2" xfId="25" builtinId="33" customBuiltin="1"/>
    <cellStyle name="Énfasis3" xfId="26" builtinId="37" customBuiltin="1"/>
    <cellStyle name="Énfasis4" xfId="27" builtinId="41" customBuiltin="1"/>
    <cellStyle name="Énfasis5" xfId="28" builtinId="45" customBuiltin="1"/>
    <cellStyle name="Énfasis6" xfId="29" builtinId="49" customBuiltin="1"/>
    <cellStyle name="Entrada" xfId="30" builtinId="20" customBuiltin="1"/>
    <cellStyle name="Euro" xfId="31"/>
    <cellStyle name="Incorrecto" xfId="32" builtinId="27" customBuiltin="1"/>
    <cellStyle name="Neutral" xfId="33" builtinId="28" customBuiltin="1"/>
    <cellStyle name="Normal" xfId="0" builtinId="0"/>
    <cellStyle name="Normal 2" xfId="34"/>
    <cellStyle name="Notas" xfId="35" builtinId="10" customBuiltin="1"/>
    <cellStyle name="Porcentaje" xfId="36" builtinId="5"/>
    <cellStyle name="Salida" xfId="37" builtinId="21" customBuiltin="1"/>
    <cellStyle name="Texto de advertencia" xfId="38" builtinId="11" customBuiltin="1"/>
    <cellStyle name="Texto explicativo" xfId="39" builtinId="53" customBuiltin="1"/>
    <cellStyle name="Título" xfId="40" builtinId="15" customBuiltin="1"/>
    <cellStyle name="Título 2" xfId="41" builtinId="17" customBuiltin="1"/>
    <cellStyle name="Título 3" xfId="42" builtinId="18" customBuiltin="1"/>
    <cellStyle name="Total" xfId="43" builtinId="25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89"/>
  <sheetViews>
    <sheetView tabSelected="1" zoomScale="85" zoomScaleNormal="85" workbookViewId="0">
      <selection activeCell="E77" sqref="E77"/>
    </sheetView>
  </sheetViews>
  <sheetFormatPr baseColWidth="10" defaultColWidth="12.42578125" defaultRowHeight="15.75" outlineLevelRow="1"/>
  <cols>
    <col min="1" max="1" width="4.7109375" style="1" customWidth="1"/>
    <col min="2" max="2" width="4.5703125" style="1" customWidth="1"/>
    <col min="3" max="3" width="4.42578125" style="1" customWidth="1"/>
    <col min="4" max="4" width="4" style="3" customWidth="1"/>
    <col min="5" max="5" width="2.42578125" style="4" customWidth="1"/>
    <col min="6" max="6" width="46.140625" style="5" customWidth="1"/>
    <col min="7" max="8" width="13.7109375" style="5" customWidth="1"/>
    <col min="9" max="10" width="12.7109375" style="5" customWidth="1"/>
    <col min="11" max="11" width="2.85546875" style="5" customWidth="1"/>
    <col min="12" max="13" width="13.7109375" style="5" customWidth="1"/>
    <col min="14" max="15" width="12.85546875" style="5" customWidth="1"/>
    <col min="16" max="16" width="12.42578125" style="1" customWidth="1"/>
    <col min="17" max="16384" width="12.42578125" style="1"/>
  </cols>
  <sheetData>
    <row r="1" spans="2:17" ht="21">
      <c r="B1" s="85" t="s">
        <v>1</v>
      </c>
      <c r="C1" s="85"/>
      <c r="D1" s="85"/>
      <c r="E1" s="85"/>
      <c r="F1" s="85"/>
      <c r="G1" s="85"/>
      <c r="H1" s="85"/>
      <c r="I1" s="85"/>
      <c r="J1" s="85"/>
      <c r="K1" s="85"/>
      <c r="L1" s="85"/>
      <c r="M1" s="85"/>
      <c r="N1" s="85"/>
      <c r="O1" s="85"/>
    </row>
    <row r="2" spans="2:17" ht="18" customHeight="1">
      <c r="B2" s="86" t="s">
        <v>2</v>
      </c>
      <c r="C2" s="86"/>
      <c r="D2" s="86"/>
      <c r="E2" s="86"/>
      <c r="F2" s="86"/>
      <c r="G2" s="86"/>
      <c r="H2" s="86"/>
      <c r="I2" s="86"/>
      <c r="J2" s="86"/>
      <c r="K2" s="86"/>
      <c r="L2" s="86"/>
      <c r="M2" s="86"/>
      <c r="N2" s="86"/>
      <c r="O2" s="86"/>
    </row>
    <row r="3" spans="2:17" ht="9" customHeight="1"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Q3" s="2"/>
    </row>
    <row r="4" spans="2:17">
      <c r="G4" s="87" t="s">
        <v>3</v>
      </c>
      <c r="H4" s="87"/>
      <c r="I4" s="87" t="s">
        <v>4</v>
      </c>
      <c r="J4" s="87"/>
      <c r="K4" s="2"/>
      <c r="L4" s="88" t="s">
        <v>5</v>
      </c>
      <c r="M4" s="88"/>
      <c r="N4" s="87" t="s">
        <v>4</v>
      </c>
      <c r="O4" s="87"/>
    </row>
    <row r="5" spans="2:17" ht="16.5" customHeight="1">
      <c r="G5" s="6">
        <v>42979</v>
      </c>
      <c r="H5" s="6">
        <f>+EDATE(G5,-12)</f>
        <v>42614</v>
      </c>
      <c r="I5" s="6" t="s">
        <v>6</v>
      </c>
      <c r="J5" s="6" t="s">
        <v>7</v>
      </c>
      <c r="K5" s="6"/>
      <c r="L5" s="7" t="s">
        <v>8</v>
      </c>
      <c r="M5" s="7" t="s">
        <v>9</v>
      </c>
      <c r="N5" s="6" t="s">
        <v>6</v>
      </c>
      <c r="O5" s="6" t="s">
        <v>7</v>
      </c>
    </row>
    <row r="6" spans="2:17" ht="6" customHeight="1">
      <c r="B6" s="8"/>
      <c r="C6" s="8"/>
      <c r="D6" s="8"/>
      <c r="E6" s="9"/>
      <c r="F6" s="8"/>
      <c r="G6" s="6"/>
      <c r="H6" s="6"/>
      <c r="I6" s="2"/>
      <c r="J6" s="2"/>
      <c r="K6" s="2"/>
      <c r="L6" s="2"/>
      <c r="M6" s="2"/>
      <c r="N6" s="2"/>
      <c r="O6" s="2"/>
      <c r="P6" s="10"/>
      <c r="Q6" s="8"/>
    </row>
    <row r="7" spans="2:17" s="8" customFormat="1" ht="18.75" customHeight="1">
      <c r="B7" s="11" t="s">
        <v>10</v>
      </c>
      <c r="C7" s="11"/>
      <c r="D7" s="11"/>
      <c r="E7" s="11"/>
      <c r="F7" s="11"/>
      <c r="G7" s="12">
        <v>166702.1</v>
      </c>
      <c r="H7" s="12">
        <v>131766.6</v>
      </c>
      <c r="I7" s="13">
        <f>(+G7/H7-1)</f>
        <v>0.26513167980353147</v>
      </c>
      <c r="J7" s="12">
        <f>+G7-H7</f>
        <v>34935.5</v>
      </c>
      <c r="K7" s="14"/>
      <c r="L7" s="12">
        <v>1466153.1</v>
      </c>
      <c r="M7" s="12">
        <v>1121498.8999999999</v>
      </c>
      <c r="N7" s="13">
        <f>(+L7/M7-1)</f>
        <v>0.30731568261012132</v>
      </c>
      <c r="O7" s="12">
        <f>+L7-M7</f>
        <v>344654.20000000019</v>
      </c>
      <c r="Q7" s="15"/>
    </row>
    <row r="8" spans="2:17" s="15" customFormat="1" ht="15">
      <c r="B8" s="16"/>
      <c r="C8" s="16" t="s">
        <v>11</v>
      </c>
      <c r="D8" s="16"/>
      <c r="E8" s="16"/>
      <c r="F8" s="16"/>
      <c r="G8" s="17">
        <v>156977.79999999999</v>
      </c>
      <c r="H8" s="17">
        <v>120981.1</v>
      </c>
      <c r="I8" s="18">
        <f>(+G8/H8-1)</f>
        <v>0.2975398636646549</v>
      </c>
      <c r="J8" s="17">
        <f>+G8-H8</f>
        <v>35996.699999999983</v>
      </c>
      <c r="K8" s="19"/>
      <c r="L8" s="17">
        <v>1364583.1</v>
      </c>
      <c r="M8" s="17">
        <v>1052389.3999999999</v>
      </c>
      <c r="N8" s="18">
        <f>(+L8/M8-1)</f>
        <v>0.29665226578678983</v>
      </c>
      <c r="O8" s="17">
        <f>+L8-M8</f>
        <v>312193.70000000019</v>
      </c>
      <c r="P8" s="20"/>
      <c r="Q8" s="21"/>
    </row>
    <row r="9" spans="2:17" s="21" customFormat="1" ht="12.75" hidden="1" outlineLevel="1">
      <c r="D9" s="21" t="s">
        <v>12</v>
      </c>
      <c r="G9" s="22">
        <v>31390.100000000002</v>
      </c>
      <c r="H9" s="22">
        <v>25256.3</v>
      </c>
      <c r="I9" s="23">
        <f>+(+G9/H9-1)</f>
        <v>0.2428621769617878</v>
      </c>
      <c r="J9" s="22">
        <f>+G9-H9</f>
        <v>6133.8000000000029</v>
      </c>
      <c r="K9" s="24"/>
      <c r="L9" s="22">
        <v>248585.69999999998</v>
      </c>
      <c r="M9" s="22">
        <v>206126.3</v>
      </c>
      <c r="N9" s="23">
        <f>+(+L9/M9-1)</f>
        <v>0.20598730001945409</v>
      </c>
      <c r="O9" s="22">
        <f>+L9-M9</f>
        <v>42459.399999999994</v>
      </c>
    </row>
    <row r="10" spans="2:17" s="21" customFormat="1" ht="12.75" hidden="1" outlineLevel="1">
      <c r="D10" s="21" t="s">
        <v>13</v>
      </c>
      <c r="G10" s="22">
        <v>25381.699999999997</v>
      </c>
      <c r="H10" s="22">
        <v>17401.900000000001</v>
      </c>
      <c r="I10" s="23">
        <f t="shared" ref="I10:I18" si="0">+(+G10/H10-1)</f>
        <v>0.45855912285440059</v>
      </c>
      <c r="J10" s="22">
        <f t="shared" ref="J10:J18" si="1">+G10-H10</f>
        <v>7979.7999999999956</v>
      </c>
      <c r="K10" s="24"/>
      <c r="L10" s="22">
        <v>200029.8</v>
      </c>
      <c r="M10" s="22">
        <v>165197.4</v>
      </c>
      <c r="N10" s="23">
        <f t="shared" ref="N10:N18" si="2">+(+L10/M10-1)</f>
        <v>0.21085319744741748</v>
      </c>
      <c r="O10" s="22">
        <f t="shared" ref="O10:O18" si="3">+L10-M10</f>
        <v>34832.399999999994</v>
      </c>
    </row>
    <row r="11" spans="2:17" s="21" customFormat="1" ht="12.75" hidden="1" outlineLevel="1">
      <c r="D11" s="21" t="s">
        <v>14</v>
      </c>
      <c r="G11" s="22">
        <v>60213.5</v>
      </c>
      <c r="H11" s="22">
        <v>46070.400000000001</v>
      </c>
      <c r="I11" s="23">
        <f t="shared" si="0"/>
        <v>0.30698886920886292</v>
      </c>
      <c r="J11" s="22">
        <f t="shared" si="1"/>
        <v>14143.099999999999</v>
      </c>
      <c r="K11" s="24"/>
      <c r="L11" s="22">
        <v>537502.4</v>
      </c>
      <c r="M11" s="22">
        <v>406298.8</v>
      </c>
      <c r="N11" s="23">
        <f t="shared" si="2"/>
        <v>0.32292391707777646</v>
      </c>
      <c r="O11" s="22">
        <f t="shared" si="3"/>
        <v>131203.60000000003</v>
      </c>
    </row>
    <row r="12" spans="2:17" s="21" customFormat="1" ht="12.75" hidden="1" outlineLevel="1">
      <c r="D12" s="21" t="s">
        <v>15</v>
      </c>
      <c r="G12" s="22">
        <v>13199.800000000001</v>
      </c>
      <c r="H12" s="22">
        <v>10122.300000000001</v>
      </c>
      <c r="I12" s="23">
        <f t="shared" si="0"/>
        <v>0.3040316924019244</v>
      </c>
      <c r="J12" s="22">
        <f t="shared" si="1"/>
        <v>3077.5</v>
      </c>
      <c r="K12" s="24"/>
      <c r="L12" s="22">
        <v>102540.00000000001</v>
      </c>
      <c r="M12" s="22">
        <v>79123.7</v>
      </c>
      <c r="N12" s="23">
        <f t="shared" si="2"/>
        <v>0.29594546261107624</v>
      </c>
      <c r="O12" s="22">
        <f t="shared" si="3"/>
        <v>23416.300000000017</v>
      </c>
    </row>
    <row r="13" spans="2:17" s="21" customFormat="1" ht="12.75" hidden="1" outlineLevel="1">
      <c r="D13" s="21" t="s">
        <v>16</v>
      </c>
      <c r="G13" s="22">
        <v>965.7</v>
      </c>
      <c r="H13" s="22">
        <v>249.90000000000003</v>
      </c>
      <c r="I13" s="23">
        <f t="shared" si="0"/>
        <v>2.8643457382953179</v>
      </c>
      <c r="J13" s="22">
        <f t="shared" si="1"/>
        <v>715.8</v>
      </c>
      <c r="K13" s="24"/>
      <c r="L13" s="22">
        <v>6619.9</v>
      </c>
      <c r="M13" s="22">
        <v>6454.8</v>
      </c>
      <c r="N13" s="23">
        <f t="shared" si="2"/>
        <v>2.5577864534919614E-2</v>
      </c>
      <c r="O13" s="22">
        <f t="shared" si="3"/>
        <v>165.09999999999945</v>
      </c>
    </row>
    <row r="14" spans="2:17" s="21" customFormat="1" ht="12.75" hidden="1" outlineLevel="1">
      <c r="D14" s="21" t="s">
        <v>17</v>
      </c>
      <c r="G14" s="22">
        <v>3098.9</v>
      </c>
      <c r="H14" s="22">
        <v>2463</v>
      </c>
      <c r="I14" s="23">
        <f t="shared" si="0"/>
        <v>0.25818107998375961</v>
      </c>
      <c r="J14" s="22">
        <f t="shared" si="1"/>
        <v>635.90000000000009</v>
      </c>
      <c r="K14" s="24"/>
      <c r="L14" s="22">
        <v>25349.700000000004</v>
      </c>
      <c r="M14" s="22">
        <v>17717.7</v>
      </c>
      <c r="N14" s="23">
        <f t="shared" si="2"/>
        <v>0.43075568499297323</v>
      </c>
      <c r="O14" s="22">
        <f t="shared" si="3"/>
        <v>7632.0000000000036</v>
      </c>
    </row>
    <row r="15" spans="2:17" s="21" customFormat="1" ht="12.75" hidden="1" outlineLevel="1">
      <c r="D15" s="21" t="s">
        <v>18</v>
      </c>
      <c r="G15" s="22">
        <v>3396.4</v>
      </c>
      <c r="H15" s="22">
        <v>2309.4</v>
      </c>
      <c r="I15" s="23">
        <f t="shared" si="0"/>
        <v>0.47068502641378718</v>
      </c>
      <c r="J15" s="22">
        <f t="shared" si="1"/>
        <v>1087</v>
      </c>
      <c r="K15" s="24"/>
      <c r="L15" s="22">
        <v>30137.5</v>
      </c>
      <c r="M15" s="22">
        <v>19485.400000000001</v>
      </c>
      <c r="N15" s="23">
        <f t="shared" si="2"/>
        <v>0.54667084073203509</v>
      </c>
      <c r="O15" s="22">
        <f t="shared" si="3"/>
        <v>10652.099999999999</v>
      </c>
    </row>
    <row r="16" spans="2:17" s="21" customFormat="1" ht="12.75" hidden="1" outlineLevel="1">
      <c r="D16" s="21" t="s">
        <v>19</v>
      </c>
      <c r="G16" s="22">
        <v>4811.5999999999995</v>
      </c>
      <c r="H16" s="22">
        <v>5249.0999999999995</v>
      </c>
      <c r="I16" s="23">
        <f t="shared" si="0"/>
        <v>-8.3347621497018576E-2</v>
      </c>
      <c r="J16" s="22">
        <f t="shared" si="1"/>
        <v>-437.5</v>
      </c>
      <c r="K16" s="24"/>
      <c r="L16" s="22">
        <v>52673.1</v>
      </c>
      <c r="M16" s="22">
        <v>58194</v>
      </c>
      <c r="N16" s="23">
        <f t="shared" si="2"/>
        <v>-9.4870605217032722E-2</v>
      </c>
      <c r="O16" s="22">
        <f t="shared" si="3"/>
        <v>-5520.9000000000015</v>
      </c>
    </row>
    <row r="17" spans="2:17" s="21" customFormat="1" ht="12.75" hidden="1" outlineLevel="1">
      <c r="D17" s="21" t="s">
        <v>20</v>
      </c>
      <c r="G17" s="22">
        <v>6494.5999999999995</v>
      </c>
      <c r="H17" s="22">
        <v>5294.0000000000009</v>
      </c>
      <c r="I17" s="23">
        <f t="shared" si="0"/>
        <v>0.22678503966754793</v>
      </c>
      <c r="J17" s="22">
        <f t="shared" si="1"/>
        <v>1200.5999999999985</v>
      </c>
      <c r="K17" s="24"/>
      <c r="L17" s="22">
        <v>48455.199999999997</v>
      </c>
      <c r="M17" s="22">
        <v>40984.1</v>
      </c>
      <c r="N17" s="23">
        <f t="shared" si="2"/>
        <v>0.18229264519655186</v>
      </c>
      <c r="O17" s="22">
        <f t="shared" si="3"/>
        <v>7471.0999999999985</v>
      </c>
    </row>
    <row r="18" spans="2:17" s="21" customFormat="1" ht="12.75" hidden="1" outlineLevel="1">
      <c r="D18" s="21" t="s">
        <v>21</v>
      </c>
      <c r="G18" s="22">
        <v>8025.4999999999991</v>
      </c>
      <c r="H18" s="22">
        <v>6564.8</v>
      </c>
      <c r="I18" s="23">
        <f t="shared" si="0"/>
        <v>0.22250487448208611</v>
      </c>
      <c r="J18" s="22">
        <f t="shared" si="1"/>
        <v>1460.6999999999989</v>
      </c>
      <c r="K18" s="24"/>
      <c r="L18" s="22">
        <v>112689.8</v>
      </c>
      <c r="M18" s="22">
        <v>52807.199999999997</v>
      </c>
      <c r="N18" s="23">
        <f t="shared" si="2"/>
        <v>1.1339855171264528</v>
      </c>
      <c r="O18" s="22">
        <f t="shared" si="3"/>
        <v>59882.600000000006</v>
      </c>
      <c r="Q18" s="3"/>
    </row>
    <row r="19" spans="2:17" s="3" customFormat="1" ht="15" collapsed="1">
      <c r="B19" s="16"/>
      <c r="C19" s="16" t="s">
        <v>70</v>
      </c>
      <c r="D19" s="16"/>
      <c r="E19" s="16"/>
      <c r="F19" s="16"/>
      <c r="G19" s="17">
        <v>3670.7</v>
      </c>
      <c r="H19" s="17">
        <v>3326.8999999999996</v>
      </c>
      <c r="I19" s="18">
        <f>(+G19/H19-1)</f>
        <v>0.10333944512909921</v>
      </c>
      <c r="J19" s="17">
        <f t="shared" ref="J19:J26" si="4">+G19-H19</f>
        <v>343.80000000000018</v>
      </c>
      <c r="K19" s="19"/>
      <c r="L19" s="17">
        <v>44753.1</v>
      </c>
      <c r="M19" s="17">
        <v>21261.3</v>
      </c>
      <c r="N19" s="18">
        <f>(+L19/M19-1)</f>
        <v>1.1049089190218848</v>
      </c>
      <c r="O19" s="17">
        <f t="shared" ref="O19:O26" si="5">+L19-M19</f>
        <v>23491.8</v>
      </c>
      <c r="Q19" s="21"/>
    </row>
    <row r="20" spans="2:17" s="21" customFormat="1" ht="12.75" hidden="1" outlineLevel="1">
      <c r="D20" s="21" t="s">
        <v>22</v>
      </c>
      <c r="G20" s="22">
        <v>1213.7</v>
      </c>
      <c r="H20" s="22">
        <v>1939.5</v>
      </c>
      <c r="I20" s="23">
        <f>+(+G20/H20-1)</f>
        <v>-0.374220159835009</v>
      </c>
      <c r="J20" s="22">
        <f t="shared" si="4"/>
        <v>-725.8</v>
      </c>
      <c r="K20" s="24"/>
      <c r="L20" s="22">
        <v>14618.2</v>
      </c>
      <c r="M20" s="22">
        <v>14053.4</v>
      </c>
      <c r="N20" s="23">
        <f>+(+L20/M20-1)</f>
        <v>4.0189562668108803E-2</v>
      </c>
      <c r="O20" s="22">
        <f t="shared" si="5"/>
        <v>564.80000000000109</v>
      </c>
    </row>
    <row r="21" spans="2:17" s="21" customFormat="1" ht="15" hidden="1" outlineLevel="1">
      <c r="D21" s="21" t="s">
        <v>23</v>
      </c>
      <c r="G21" s="22">
        <v>2457</v>
      </c>
      <c r="H21" s="22">
        <v>1387.3999999999999</v>
      </c>
      <c r="I21" s="23">
        <f>+(+G21/H21-1)</f>
        <v>0.77093844601412731</v>
      </c>
      <c r="J21" s="22">
        <f t="shared" si="4"/>
        <v>1069.6000000000001</v>
      </c>
      <c r="K21" s="24"/>
      <c r="L21" s="22">
        <v>30134.9</v>
      </c>
      <c r="M21" s="22">
        <v>7207.9</v>
      </c>
      <c r="N21" s="23">
        <f>+(+L21/M21-1)</f>
        <v>3.1808154941106288</v>
      </c>
      <c r="O21" s="22">
        <f t="shared" si="5"/>
        <v>22927</v>
      </c>
      <c r="Q21" s="15"/>
    </row>
    <row r="22" spans="2:17" s="15" customFormat="1" ht="15" collapsed="1">
      <c r="B22" s="16"/>
      <c r="C22" s="16" t="s">
        <v>24</v>
      </c>
      <c r="D22" s="16"/>
      <c r="E22" s="16"/>
      <c r="F22" s="16"/>
      <c r="G22" s="17">
        <v>5651.7999999999993</v>
      </c>
      <c r="H22" s="17">
        <v>7444</v>
      </c>
      <c r="I22" s="18">
        <f>(+G22/H22-1)</f>
        <v>-0.24075765717356268</v>
      </c>
      <c r="J22" s="17">
        <f t="shared" si="4"/>
        <v>-1792.2000000000007</v>
      </c>
      <c r="K22" s="19"/>
      <c r="L22" s="17">
        <v>56095.299999999988</v>
      </c>
      <c r="M22" s="17">
        <v>47633.9</v>
      </c>
      <c r="N22" s="18">
        <f>(+L22/M22-1)</f>
        <v>0.17763399595666085</v>
      </c>
      <c r="O22" s="17">
        <f t="shared" si="5"/>
        <v>8461.3999999999869</v>
      </c>
      <c r="Q22" s="21"/>
    </row>
    <row r="23" spans="2:17" s="21" customFormat="1" ht="12.75" hidden="1" outlineLevel="1">
      <c r="D23" s="21" t="s">
        <v>25</v>
      </c>
      <c r="G23" s="22">
        <v>4679.8</v>
      </c>
      <c r="H23" s="22">
        <v>4019.1</v>
      </c>
      <c r="I23" s="23">
        <f>+(+G23/H23-1)</f>
        <v>0.16439003757060044</v>
      </c>
      <c r="J23" s="22">
        <f t="shared" si="4"/>
        <v>660.70000000000027</v>
      </c>
      <c r="K23" s="24"/>
      <c r="L23" s="22">
        <v>43627.5</v>
      </c>
      <c r="M23" s="22">
        <v>28696.7</v>
      </c>
      <c r="N23" s="23">
        <f>+(+L23/M23-1)</f>
        <v>0.52029675886077498</v>
      </c>
      <c r="O23" s="22">
        <f t="shared" si="5"/>
        <v>14930.8</v>
      </c>
    </row>
    <row r="24" spans="2:17" s="21" customFormat="1" ht="12.75" hidden="1" outlineLevel="1">
      <c r="D24" s="21" t="s">
        <v>26</v>
      </c>
      <c r="G24" s="22">
        <v>121.4</v>
      </c>
      <c r="H24" s="22">
        <v>1053.3000000000002</v>
      </c>
      <c r="I24" s="23">
        <f>+(+G24/H24-1)</f>
        <v>-0.88474318807557206</v>
      </c>
      <c r="J24" s="22">
        <f t="shared" si="4"/>
        <v>-931.9000000000002</v>
      </c>
      <c r="K24" s="24"/>
      <c r="L24" s="22">
        <v>3635.9999999999995</v>
      </c>
      <c r="M24" s="22">
        <v>6465.7</v>
      </c>
      <c r="N24" s="23">
        <f>+(+L24/M24-1)</f>
        <v>-0.43764789581947827</v>
      </c>
      <c r="O24" s="22">
        <f t="shared" si="5"/>
        <v>-2829.7000000000003</v>
      </c>
    </row>
    <row r="25" spans="2:17" s="21" customFormat="1" ht="15" hidden="1" outlineLevel="1">
      <c r="D25" s="21" t="s">
        <v>27</v>
      </c>
      <c r="G25" s="22">
        <v>850.59999999999991</v>
      </c>
      <c r="H25" s="22">
        <v>2371.6000000000004</v>
      </c>
      <c r="I25" s="23">
        <f>+(+G25/H25-1)</f>
        <v>-0.6413391803002193</v>
      </c>
      <c r="J25" s="22">
        <f t="shared" si="4"/>
        <v>-1521.0000000000005</v>
      </c>
      <c r="K25" s="24"/>
      <c r="L25" s="22">
        <v>8831.8000000000011</v>
      </c>
      <c r="M25" s="22">
        <v>12471.5</v>
      </c>
      <c r="N25" s="23">
        <f>+(+L25/M25-1)</f>
        <v>-0.29184139838832535</v>
      </c>
      <c r="O25" s="22">
        <f t="shared" si="5"/>
        <v>-3639.6999999999989</v>
      </c>
      <c r="Q25" s="15"/>
    </row>
    <row r="26" spans="2:17" s="15" customFormat="1" collapsed="1">
      <c r="B26" s="16"/>
      <c r="C26" s="16" t="s">
        <v>28</v>
      </c>
      <c r="D26" s="16"/>
      <c r="E26" s="16"/>
      <c r="F26" s="16"/>
      <c r="G26" s="17">
        <v>401.8</v>
      </c>
      <c r="H26" s="17">
        <v>14.6</v>
      </c>
      <c r="I26" s="18">
        <f>(+G26/H26-1)</f>
        <v>26.520547945205482</v>
      </c>
      <c r="J26" s="17">
        <f t="shared" si="4"/>
        <v>387.2</v>
      </c>
      <c r="K26" s="19"/>
      <c r="L26" s="17">
        <v>721.59999999999991</v>
      </c>
      <c r="M26" s="17">
        <v>214.3</v>
      </c>
      <c r="N26" s="18">
        <f>(+L26/M26-1)</f>
        <v>2.3672421838544091</v>
      </c>
      <c r="O26" s="17">
        <f t="shared" si="5"/>
        <v>507.2999999999999</v>
      </c>
      <c r="Q26" s="1"/>
    </row>
    <row r="27" spans="2:17" ht="9" customHeight="1">
      <c r="G27" s="25"/>
      <c r="H27" s="25"/>
      <c r="I27" s="26"/>
      <c r="J27" s="25"/>
      <c r="K27" s="26"/>
      <c r="L27" s="25"/>
      <c r="M27" s="25"/>
      <c r="N27" s="26"/>
      <c r="O27" s="25"/>
      <c r="Q27" s="8"/>
    </row>
    <row r="28" spans="2:17" s="8" customFormat="1" ht="18.75" customHeight="1">
      <c r="B28" s="11" t="s">
        <v>29</v>
      </c>
      <c r="C28" s="11"/>
      <c r="D28" s="11"/>
      <c r="E28" s="11"/>
      <c r="F28" s="11"/>
      <c r="G28" s="12">
        <v>198055.19999999995</v>
      </c>
      <c r="H28" s="12">
        <v>168783.89999999997</v>
      </c>
      <c r="I28" s="13">
        <f>(+G28/H28-1)</f>
        <v>0.17342471645696067</v>
      </c>
      <c r="J28" s="12">
        <f>+G28-H28</f>
        <v>29271.299999999988</v>
      </c>
      <c r="K28" s="14"/>
      <c r="L28" s="12">
        <v>1688532.0000000002</v>
      </c>
      <c r="M28" s="12">
        <v>1331087.5</v>
      </c>
      <c r="N28" s="13">
        <f>(+L28/M28-1)</f>
        <v>0.2685356898025113</v>
      </c>
      <c r="O28" s="12">
        <f>+L28-M28</f>
        <v>357444.50000000023</v>
      </c>
      <c r="P28" s="27"/>
      <c r="Q28" s="15"/>
    </row>
    <row r="29" spans="2:17" s="15" customFormat="1">
      <c r="B29" s="16"/>
      <c r="C29" s="16" t="s">
        <v>30</v>
      </c>
      <c r="D29" s="16"/>
      <c r="E29" s="16"/>
      <c r="F29" s="16"/>
      <c r="G29" s="17">
        <v>180635.3</v>
      </c>
      <c r="H29" s="17">
        <v>154895.49999999997</v>
      </c>
      <c r="I29" s="18">
        <f>(+G29/H29-1)</f>
        <v>0.16617526009470907</v>
      </c>
      <c r="J29" s="17">
        <f>+G29-H29</f>
        <v>25739.800000000017</v>
      </c>
      <c r="K29" s="19"/>
      <c r="L29" s="17">
        <v>1526165.7</v>
      </c>
      <c r="M29" s="17">
        <v>1205429.7</v>
      </c>
      <c r="N29" s="18">
        <f>(+L29/M29-1)</f>
        <v>0.26607607229189734</v>
      </c>
      <c r="O29" s="17">
        <f>+L29-M29</f>
        <v>320736</v>
      </c>
      <c r="Q29" s="28"/>
    </row>
    <row r="30" spans="2:17" s="28" customFormat="1">
      <c r="C30" s="28" t="s">
        <v>31</v>
      </c>
      <c r="D30" s="29"/>
      <c r="E30" s="30"/>
      <c r="F30" s="31"/>
      <c r="G30" s="32">
        <v>111482.99999999999</v>
      </c>
      <c r="H30" s="32">
        <v>81733.499999999985</v>
      </c>
      <c r="I30" s="33">
        <f t="shared" ref="I30:I52" si="6">+(+G30/H30-1)</f>
        <v>0.36398172108131921</v>
      </c>
      <c r="J30" s="32">
        <f t="shared" ref="J30:J52" si="7">+G30-H30</f>
        <v>29749.5</v>
      </c>
      <c r="K30" s="34"/>
      <c r="L30" s="32">
        <v>921004.89999999991</v>
      </c>
      <c r="M30" s="32">
        <v>664278.5</v>
      </c>
      <c r="N30" s="33">
        <f t="shared" ref="N30:N52" si="8">+(+L30/M30-1)</f>
        <v>0.38647404665362473</v>
      </c>
      <c r="O30" s="32">
        <f t="shared" ref="O30:O52" si="9">+L30-M30</f>
        <v>256726.39999999991</v>
      </c>
      <c r="Q30" s="21"/>
    </row>
    <row r="31" spans="2:17" s="21" customFormat="1" ht="12.75" hidden="1" outlineLevel="1">
      <c r="D31" s="21" t="s">
        <v>32</v>
      </c>
      <c r="G31" s="22">
        <v>77812.599999999991</v>
      </c>
      <c r="H31" s="22">
        <v>56049.4</v>
      </c>
      <c r="I31" s="23">
        <f t="shared" si="6"/>
        <v>0.38828604766509534</v>
      </c>
      <c r="J31" s="22">
        <f t="shared" si="7"/>
        <v>21763.19999999999</v>
      </c>
      <c r="K31" s="24"/>
      <c r="L31" s="22">
        <v>644029.29999999993</v>
      </c>
      <c r="M31" s="22">
        <v>454672.5</v>
      </c>
      <c r="N31" s="23">
        <f t="shared" si="8"/>
        <v>0.41646855703830754</v>
      </c>
      <c r="O31" s="22">
        <f t="shared" si="9"/>
        <v>189356.79999999993</v>
      </c>
      <c r="Q31" s="35"/>
    </row>
    <row r="32" spans="2:17" s="21" customFormat="1" ht="12.75" hidden="1" outlineLevel="1">
      <c r="D32" s="21" t="s">
        <v>33</v>
      </c>
      <c r="G32" s="22">
        <v>12133</v>
      </c>
      <c r="H32" s="22">
        <v>9669.4000000000015</v>
      </c>
      <c r="I32" s="23">
        <f t="shared" si="6"/>
        <v>0.25478313028729782</v>
      </c>
      <c r="J32" s="22">
        <f t="shared" si="7"/>
        <v>2463.5999999999985</v>
      </c>
      <c r="K32" s="24"/>
      <c r="L32" s="22">
        <v>104205.9</v>
      </c>
      <c r="M32" s="22">
        <v>76382.899999999994</v>
      </c>
      <c r="N32" s="23">
        <f t="shared" si="8"/>
        <v>0.36425692137899968</v>
      </c>
      <c r="O32" s="22">
        <f t="shared" si="9"/>
        <v>27823</v>
      </c>
    </row>
    <row r="33" spans="3:17" s="21" customFormat="1" ht="12.75" hidden="1" outlineLevel="1">
      <c r="D33" s="21" t="s">
        <v>34</v>
      </c>
      <c r="G33" s="22">
        <v>8593.4</v>
      </c>
      <c r="H33" s="22">
        <v>6806.9</v>
      </c>
      <c r="I33" s="23">
        <f t="shared" si="6"/>
        <v>0.26245427433927349</v>
      </c>
      <c r="J33" s="22">
        <f t="shared" si="7"/>
        <v>1786.5</v>
      </c>
      <c r="K33" s="24"/>
      <c r="L33" s="22">
        <v>73390.099999999991</v>
      </c>
      <c r="M33" s="22">
        <v>58327.6</v>
      </c>
      <c r="N33" s="23">
        <f t="shared" si="8"/>
        <v>0.25823966698441203</v>
      </c>
      <c r="O33" s="22">
        <f t="shared" si="9"/>
        <v>15062.499999999993</v>
      </c>
    </row>
    <row r="34" spans="3:17" s="21" customFormat="1" ht="12.75" hidden="1" outlineLevel="1">
      <c r="D34" s="21" t="s">
        <v>35</v>
      </c>
      <c r="G34" s="22">
        <v>8856</v>
      </c>
      <c r="H34" s="22">
        <v>6614.9</v>
      </c>
      <c r="I34" s="23">
        <f t="shared" si="6"/>
        <v>0.33879574899091458</v>
      </c>
      <c r="J34" s="22">
        <f t="shared" si="7"/>
        <v>2241.1000000000004</v>
      </c>
      <c r="K34" s="24"/>
      <c r="L34" s="22">
        <v>73924.900000000009</v>
      </c>
      <c r="M34" s="22">
        <v>57294.400000000001</v>
      </c>
      <c r="N34" s="23">
        <f t="shared" si="8"/>
        <v>0.29026396995168824</v>
      </c>
      <c r="O34" s="22">
        <f t="shared" si="9"/>
        <v>16630.500000000007</v>
      </c>
    </row>
    <row r="35" spans="3:17" s="21" customFormat="1" hidden="1" outlineLevel="1">
      <c r="D35" s="21" t="s">
        <v>36</v>
      </c>
      <c r="G35" s="22">
        <v>4088</v>
      </c>
      <c r="H35" s="22">
        <v>2592.9</v>
      </c>
      <c r="I35" s="23">
        <f t="shared" si="6"/>
        <v>0.57661305873732105</v>
      </c>
      <c r="J35" s="22">
        <f t="shared" si="7"/>
        <v>1495.1</v>
      </c>
      <c r="K35" s="24"/>
      <c r="L35" s="22">
        <v>25454.7</v>
      </c>
      <c r="M35" s="22">
        <v>17601.099999999999</v>
      </c>
      <c r="N35" s="23">
        <f t="shared" si="8"/>
        <v>0.4461993852656938</v>
      </c>
      <c r="O35" s="22">
        <f t="shared" si="9"/>
        <v>7853.6000000000022</v>
      </c>
      <c r="Q35" s="28"/>
    </row>
    <row r="36" spans="3:17" s="28" customFormat="1" collapsed="1">
      <c r="C36" s="28" t="s">
        <v>37</v>
      </c>
      <c r="D36" s="29"/>
      <c r="E36" s="30"/>
      <c r="F36" s="31"/>
      <c r="G36" s="32">
        <v>15574.699999999999</v>
      </c>
      <c r="H36" s="32">
        <v>26896.200000000004</v>
      </c>
      <c r="I36" s="33">
        <f t="shared" si="6"/>
        <v>-0.42093306861192303</v>
      </c>
      <c r="J36" s="32">
        <f t="shared" si="7"/>
        <v>-11321.500000000005</v>
      </c>
      <c r="K36" s="34"/>
      <c r="L36" s="32">
        <v>143922</v>
      </c>
      <c r="M36" s="32">
        <v>175435</v>
      </c>
      <c r="N36" s="33">
        <f t="shared" si="8"/>
        <v>-0.17962778236953858</v>
      </c>
      <c r="O36" s="32">
        <f t="shared" si="9"/>
        <v>-31513</v>
      </c>
      <c r="Q36" s="21"/>
    </row>
    <row r="37" spans="3:17" s="21" customFormat="1" ht="12.75" hidden="1" outlineLevel="1">
      <c r="D37" s="21" t="s">
        <v>38</v>
      </c>
      <c r="G37" s="22">
        <v>8294.6999999999989</v>
      </c>
      <c r="H37" s="22">
        <v>20204.300000000003</v>
      </c>
      <c r="I37" s="23">
        <f t="shared" si="6"/>
        <v>-0.58945867958800857</v>
      </c>
      <c r="J37" s="22">
        <f t="shared" si="7"/>
        <v>-11909.600000000004</v>
      </c>
      <c r="K37" s="24"/>
      <c r="L37" s="22">
        <v>73078.2</v>
      </c>
      <c r="M37" s="22">
        <v>115992.4</v>
      </c>
      <c r="N37" s="23">
        <f t="shared" si="8"/>
        <v>-0.36997423969156595</v>
      </c>
      <c r="O37" s="22">
        <f t="shared" si="9"/>
        <v>-42914.2</v>
      </c>
    </row>
    <row r="38" spans="3:17" s="21" customFormat="1" ht="12.75" hidden="1" outlineLevel="1">
      <c r="D38" s="21" t="s">
        <v>39</v>
      </c>
      <c r="G38" s="22">
        <v>6252.3</v>
      </c>
      <c r="H38" s="22">
        <v>6592.3000000000011</v>
      </c>
      <c r="I38" s="23">
        <f t="shared" si="6"/>
        <v>-5.157532272499743E-2</v>
      </c>
      <c r="J38" s="22">
        <f t="shared" si="7"/>
        <v>-340.00000000000091</v>
      </c>
      <c r="K38" s="24"/>
      <c r="L38" s="22">
        <v>62977.9</v>
      </c>
      <c r="M38" s="22">
        <v>58043.9</v>
      </c>
      <c r="N38" s="23">
        <f t="shared" si="8"/>
        <v>8.5004625809085965E-2</v>
      </c>
      <c r="O38" s="22">
        <f t="shared" si="9"/>
        <v>4934</v>
      </c>
    </row>
    <row r="39" spans="3:17" s="21" customFormat="1" hidden="1" outlineLevel="1">
      <c r="D39" s="21" t="s">
        <v>40</v>
      </c>
      <c r="G39" s="22">
        <v>1027.7</v>
      </c>
      <c r="H39" s="22">
        <v>99.6</v>
      </c>
      <c r="I39" s="23">
        <f t="shared" si="6"/>
        <v>9.3182730923694788</v>
      </c>
      <c r="J39" s="22">
        <f t="shared" si="7"/>
        <v>928.1</v>
      </c>
      <c r="K39" s="24"/>
      <c r="L39" s="22">
        <v>7865.9000000000005</v>
      </c>
      <c r="M39" s="22">
        <v>1398.7</v>
      </c>
      <c r="N39" s="23">
        <f t="shared" si="8"/>
        <v>4.6237220275970543</v>
      </c>
      <c r="O39" s="22">
        <f t="shared" si="9"/>
        <v>6467.2000000000007</v>
      </c>
      <c r="Q39" s="28"/>
    </row>
    <row r="40" spans="3:17" s="28" customFormat="1" collapsed="1">
      <c r="C40" s="28" t="s">
        <v>41</v>
      </c>
      <c r="D40" s="29"/>
      <c r="E40" s="30"/>
      <c r="F40" s="31"/>
      <c r="G40" s="32">
        <v>36881.9</v>
      </c>
      <c r="H40" s="32">
        <v>30534.199999999997</v>
      </c>
      <c r="I40" s="33">
        <f t="shared" si="6"/>
        <v>0.20788820404661013</v>
      </c>
      <c r="J40" s="32">
        <f t="shared" si="7"/>
        <v>6347.7000000000044</v>
      </c>
      <c r="K40" s="34"/>
      <c r="L40" s="32">
        <v>311726.10000000003</v>
      </c>
      <c r="M40" s="32">
        <v>236621.1</v>
      </c>
      <c r="N40" s="33">
        <f t="shared" si="8"/>
        <v>0.31740618228890005</v>
      </c>
      <c r="O40" s="32">
        <f t="shared" si="9"/>
        <v>75105.000000000029</v>
      </c>
      <c r="Q40" s="21"/>
    </row>
    <row r="41" spans="3:17" s="21" customFormat="1" ht="12.75" hidden="1" outlineLevel="1">
      <c r="D41" s="21" t="s">
        <v>42</v>
      </c>
      <c r="G41" s="22">
        <v>27448.5</v>
      </c>
      <c r="H41" s="22">
        <v>24103.199999999997</v>
      </c>
      <c r="I41" s="23">
        <f t="shared" si="6"/>
        <v>0.13879069999004301</v>
      </c>
      <c r="J41" s="22">
        <f t="shared" si="7"/>
        <v>3345.3000000000029</v>
      </c>
      <c r="K41" s="24"/>
      <c r="L41" s="22">
        <v>237729.5</v>
      </c>
      <c r="M41" s="22">
        <v>185566.7</v>
      </c>
      <c r="N41" s="23">
        <f t="shared" si="8"/>
        <v>0.28110000339500552</v>
      </c>
      <c r="O41" s="22">
        <f t="shared" si="9"/>
        <v>52162.799999999988</v>
      </c>
    </row>
    <row r="42" spans="3:17" s="21" customFormat="1" hidden="1" outlineLevel="1">
      <c r="D42" s="21" t="s">
        <v>43</v>
      </c>
      <c r="G42" s="22">
        <v>9433.4000000000015</v>
      </c>
      <c r="H42" s="22">
        <v>6431</v>
      </c>
      <c r="I42" s="23">
        <f t="shared" si="6"/>
        <v>0.46686362929559966</v>
      </c>
      <c r="J42" s="22">
        <f t="shared" si="7"/>
        <v>3002.4000000000015</v>
      </c>
      <c r="K42" s="24"/>
      <c r="L42" s="22">
        <v>73996.600000000006</v>
      </c>
      <c r="M42" s="22">
        <v>51054.400000000001</v>
      </c>
      <c r="N42" s="23">
        <f t="shared" si="8"/>
        <v>0.44936773324140522</v>
      </c>
      <c r="O42" s="22">
        <f t="shared" si="9"/>
        <v>22942.200000000004</v>
      </c>
      <c r="Q42" s="28"/>
    </row>
    <row r="43" spans="3:17" s="28" customFormat="1" collapsed="1">
      <c r="C43" s="28" t="s">
        <v>44</v>
      </c>
      <c r="D43" s="29"/>
      <c r="E43" s="30"/>
      <c r="F43" s="31"/>
      <c r="G43" s="32">
        <v>5730.7000000000007</v>
      </c>
      <c r="H43" s="32">
        <v>5264.5</v>
      </c>
      <c r="I43" s="33">
        <f>+(+G43/H49-1)</f>
        <v>-0.4525035587698597</v>
      </c>
      <c r="J43" s="32">
        <f>+G43-H49</f>
        <v>-4736.3999999999978</v>
      </c>
      <c r="K43" s="34"/>
      <c r="L43" s="32">
        <v>48803.7</v>
      </c>
      <c r="M43" s="32">
        <v>36461.200000000004</v>
      </c>
      <c r="N43" s="33">
        <f t="shared" si="8"/>
        <v>0.33851052625804945</v>
      </c>
      <c r="O43" s="32">
        <f t="shared" si="9"/>
        <v>12342.499999999993</v>
      </c>
      <c r="Q43" s="21"/>
    </row>
    <row r="44" spans="3:17" s="21" customFormat="1" ht="12.75" hidden="1" outlineLevel="1">
      <c r="D44" s="21" t="s">
        <v>45</v>
      </c>
      <c r="G44" s="22">
        <v>2960</v>
      </c>
      <c r="H44" s="22">
        <v>2103.4</v>
      </c>
      <c r="I44" s="23">
        <f>+(+G44/H44-1)</f>
        <v>0.40724541218978794</v>
      </c>
      <c r="J44" s="22">
        <f t="shared" si="7"/>
        <v>856.59999999999991</v>
      </c>
      <c r="K44" s="24"/>
      <c r="L44" s="22">
        <v>23713.499999999996</v>
      </c>
      <c r="M44" s="22">
        <v>15257.8</v>
      </c>
      <c r="N44" s="23">
        <f t="shared" si="8"/>
        <v>0.55418867726670928</v>
      </c>
      <c r="O44" s="22">
        <f t="shared" si="9"/>
        <v>8455.6999999999971</v>
      </c>
    </row>
    <row r="45" spans="3:17" s="21" customFormat="1" ht="12.75" hidden="1" outlineLevel="1">
      <c r="D45" s="21" t="s">
        <v>46</v>
      </c>
      <c r="G45" s="22">
        <v>784.4</v>
      </c>
      <c r="H45" s="22">
        <v>1949.4</v>
      </c>
      <c r="I45" s="23">
        <f>+(+G45/H45-1)</f>
        <v>-0.5976197804452652</v>
      </c>
      <c r="J45" s="22">
        <f t="shared" si="7"/>
        <v>-1165</v>
      </c>
      <c r="K45" s="24"/>
      <c r="L45" s="22">
        <v>6123.3999999999987</v>
      </c>
      <c r="M45" s="22">
        <v>10035.5</v>
      </c>
      <c r="N45" s="23">
        <f t="shared" si="8"/>
        <v>-0.38982611728364325</v>
      </c>
      <c r="O45" s="22">
        <f t="shared" si="9"/>
        <v>-3912.1000000000013</v>
      </c>
    </row>
    <row r="46" spans="3:17" s="21" customFormat="1" ht="12.75" hidden="1" outlineLevel="1">
      <c r="D46" s="21" t="s">
        <v>47</v>
      </c>
      <c r="G46" s="22">
        <v>326</v>
      </c>
      <c r="H46" s="22">
        <v>597.5</v>
      </c>
      <c r="I46" s="36">
        <f t="shared" si="6"/>
        <v>-0.45439330543933054</v>
      </c>
      <c r="J46" s="22">
        <f t="shared" si="7"/>
        <v>-271.5</v>
      </c>
      <c r="K46" s="24"/>
      <c r="L46" s="22">
        <v>3518.4</v>
      </c>
      <c r="M46" s="22">
        <v>2222.5</v>
      </c>
      <c r="N46" s="23">
        <f t="shared" si="8"/>
        <v>0.58308211473565819</v>
      </c>
      <c r="O46" s="22">
        <f t="shared" si="9"/>
        <v>1295.9000000000001</v>
      </c>
    </row>
    <row r="47" spans="3:17" s="21" customFormat="1" ht="12.75" hidden="1" outlineLevel="1">
      <c r="D47" s="21" t="s">
        <v>48</v>
      </c>
      <c r="G47" s="22">
        <v>581.79999999999995</v>
      </c>
      <c r="H47" s="22">
        <v>422.90000000000003</v>
      </c>
      <c r="I47" s="23">
        <f t="shared" si="6"/>
        <v>0.37573894537715757</v>
      </c>
      <c r="J47" s="22">
        <f t="shared" si="7"/>
        <v>158.89999999999992</v>
      </c>
      <c r="K47" s="24"/>
      <c r="L47" s="22">
        <v>5389.6</v>
      </c>
      <c r="M47" s="22">
        <v>4194.1000000000004</v>
      </c>
      <c r="N47" s="23">
        <f t="shared" si="8"/>
        <v>0.28504327507689364</v>
      </c>
      <c r="O47" s="22">
        <f t="shared" si="9"/>
        <v>1195.5</v>
      </c>
    </row>
    <row r="48" spans="3:17" s="21" customFormat="1" hidden="1" outlineLevel="1">
      <c r="D48" s="21" t="s">
        <v>49</v>
      </c>
      <c r="G48" s="22">
        <v>1078.4999999999998</v>
      </c>
      <c r="H48" s="22">
        <v>191.3</v>
      </c>
      <c r="I48" s="23">
        <f t="shared" si="6"/>
        <v>4.6377417668583361</v>
      </c>
      <c r="J48" s="22">
        <f t="shared" si="7"/>
        <v>887.19999999999982</v>
      </c>
      <c r="K48" s="24"/>
      <c r="L48" s="22">
        <v>10058.799999999999</v>
      </c>
      <c r="M48" s="22">
        <v>4751.3</v>
      </c>
      <c r="N48" s="23">
        <f t="shared" si="8"/>
        <v>1.1170626986298484</v>
      </c>
      <c r="O48" s="22">
        <f t="shared" si="9"/>
        <v>5307.4999999999991</v>
      </c>
      <c r="Q48" s="28"/>
    </row>
    <row r="49" spans="1:17" s="28" customFormat="1" collapsed="1">
      <c r="C49" s="28" t="s">
        <v>50</v>
      </c>
      <c r="D49" s="29"/>
      <c r="E49" s="30"/>
      <c r="F49" s="31"/>
      <c r="G49" s="32">
        <v>10965</v>
      </c>
      <c r="H49" s="32">
        <v>10467.099999999999</v>
      </c>
      <c r="I49" s="33">
        <f>+(+G49/H49-1)</f>
        <v>4.7568094314566656E-2</v>
      </c>
      <c r="J49" s="32">
        <f>+G49-H49</f>
        <v>497.90000000000146</v>
      </c>
      <c r="K49" s="34"/>
      <c r="L49" s="32">
        <v>100709</v>
      </c>
      <c r="M49" s="32">
        <v>92633.9</v>
      </c>
      <c r="N49" s="33">
        <f t="shared" si="8"/>
        <v>8.7172190742266231E-2</v>
      </c>
      <c r="O49" s="32">
        <f t="shared" si="9"/>
        <v>8075.1000000000058</v>
      </c>
      <c r="Q49" s="21"/>
    </row>
    <row r="50" spans="1:17" s="21" customFormat="1" ht="12.75" hidden="1" outlineLevel="1">
      <c r="D50" s="21" t="s">
        <v>51</v>
      </c>
      <c r="G50" s="22">
        <v>6892.9</v>
      </c>
      <c r="H50" s="22">
        <v>4569.7</v>
      </c>
      <c r="I50" s="23">
        <f t="shared" si="6"/>
        <v>0.50839223581416726</v>
      </c>
      <c r="J50" s="22">
        <f t="shared" si="7"/>
        <v>2323.1999999999998</v>
      </c>
      <c r="K50" s="24"/>
      <c r="L50" s="22">
        <v>60689.7</v>
      </c>
      <c r="M50" s="22">
        <v>44271.4</v>
      </c>
      <c r="N50" s="23">
        <f t="shared" si="8"/>
        <v>0.37085567657675145</v>
      </c>
      <c r="O50" s="22">
        <f t="shared" si="9"/>
        <v>16418.299999999996</v>
      </c>
    </row>
    <row r="51" spans="1:17" s="21" customFormat="1" ht="12.75" hidden="1" outlineLevel="1">
      <c r="D51" s="21" t="s">
        <v>52</v>
      </c>
      <c r="G51" s="22">
        <v>616.09999999999945</v>
      </c>
      <c r="H51" s="22">
        <v>514.09999999999991</v>
      </c>
      <c r="I51" s="23">
        <f t="shared" si="6"/>
        <v>0.19840497957595704</v>
      </c>
      <c r="J51" s="22">
        <f t="shared" si="7"/>
        <v>101.99999999999955</v>
      </c>
      <c r="K51" s="24"/>
      <c r="L51" s="22">
        <v>5956.0999999999995</v>
      </c>
      <c r="M51" s="22">
        <v>6307.8</v>
      </c>
      <c r="N51" s="23">
        <f t="shared" si="8"/>
        <v>-5.5756365135229524E-2</v>
      </c>
      <c r="O51" s="22">
        <f t="shared" si="9"/>
        <v>-351.70000000000073</v>
      </c>
    </row>
    <row r="52" spans="1:17" s="21" customFormat="1" hidden="1" outlineLevel="1">
      <c r="D52" s="21" t="s">
        <v>53</v>
      </c>
      <c r="G52" s="22">
        <v>3456</v>
      </c>
      <c r="H52" s="22">
        <v>5383.3</v>
      </c>
      <c r="I52" s="23">
        <f t="shared" si="6"/>
        <v>-0.35801460070960189</v>
      </c>
      <c r="J52" s="22">
        <f t="shared" si="7"/>
        <v>-1927.3000000000002</v>
      </c>
      <c r="K52" s="24"/>
      <c r="L52" s="22">
        <v>34063.199999999997</v>
      </c>
      <c r="M52" s="22">
        <v>42054.7</v>
      </c>
      <c r="N52" s="23">
        <f t="shared" si="8"/>
        <v>-0.19002632286046506</v>
      </c>
      <c r="O52" s="22">
        <f t="shared" si="9"/>
        <v>-7991.5</v>
      </c>
      <c r="Q52" s="37"/>
    </row>
    <row r="53" spans="1:17" s="37" customFormat="1" ht="6" customHeight="1" collapsed="1">
      <c r="A53" s="1"/>
      <c r="B53" s="1"/>
      <c r="E53" s="4"/>
      <c r="F53" s="5"/>
      <c r="G53" s="22"/>
      <c r="H53" s="22"/>
      <c r="I53" s="24"/>
      <c r="J53" s="22"/>
      <c r="K53" s="24"/>
      <c r="L53" s="22"/>
      <c r="M53" s="22"/>
      <c r="N53" s="24"/>
      <c r="O53" s="22"/>
      <c r="Q53" s="38"/>
    </row>
    <row r="54" spans="1:17" s="38" customFormat="1">
      <c r="A54" s="15"/>
      <c r="B54" s="16"/>
      <c r="C54" s="16" t="s">
        <v>54</v>
      </c>
      <c r="D54" s="16"/>
      <c r="E54" s="16"/>
      <c r="F54" s="16"/>
      <c r="G54" s="17">
        <v>17419.899999999998</v>
      </c>
      <c r="H54" s="17">
        <v>13888.4</v>
      </c>
      <c r="I54" s="18">
        <f>(+G54/H54-1)</f>
        <v>0.25427695054865929</v>
      </c>
      <c r="J54" s="17">
        <f>+G54-H54</f>
        <v>3531.4999999999982</v>
      </c>
      <c r="K54" s="19"/>
      <c r="L54" s="17">
        <v>162366.29999999999</v>
      </c>
      <c r="M54" s="17">
        <v>125657.80000000002</v>
      </c>
      <c r="N54" s="18">
        <f>(+L54/M54-1)</f>
        <v>0.29213069144931691</v>
      </c>
      <c r="O54" s="17">
        <f>+L54-M54</f>
        <v>36708.499999999971</v>
      </c>
      <c r="Q54" s="28"/>
    </row>
    <row r="55" spans="1:17" s="28" customFormat="1">
      <c r="C55" s="28" t="s">
        <v>38</v>
      </c>
      <c r="D55" s="29"/>
      <c r="E55" s="30"/>
      <c r="F55" s="31"/>
      <c r="G55" s="32">
        <v>1975.8000000000002</v>
      </c>
      <c r="H55" s="32">
        <v>1615.9</v>
      </c>
      <c r="I55" s="33">
        <f t="shared" ref="I55:I73" si="10">+(+G55/H55-1)</f>
        <v>0.22272417847639092</v>
      </c>
      <c r="J55" s="32">
        <f t="shared" ref="J55:J73" si="11">+G55-H55</f>
        <v>359.90000000000009</v>
      </c>
      <c r="K55" s="34"/>
      <c r="L55" s="32">
        <v>17978.2</v>
      </c>
      <c r="M55" s="32">
        <v>23088.100000000002</v>
      </c>
      <c r="N55" s="33">
        <f t="shared" ref="N55:N73" si="12">+(+L55/M55-1)</f>
        <v>-0.22132180647173227</v>
      </c>
      <c r="O55" s="32">
        <f t="shared" ref="O55:O73" si="13">+L55-M55</f>
        <v>-5109.9000000000015</v>
      </c>
      <c r="Q55" s="21"/>
    </row>
    <row r="56" spans="1:17" s="21" customFormat="1" ht="12.75" hidden="1" outlineLevel="1">
      <c r="D56" s="21" t="s">
        <v>55</v>
      </c>
      <c r="G56" s="22">
        <v>1599.5</v>
      </c>
      <c r="H56" s="22">
        <v>1547.2</v>
      </c>
      <c r="I56" s="23">
        <f t="shared" si="10"/>
        <v>3.3802998965873909E-2</v>
      </c>
      <c r="J56" s="22">
        <f t="shared" si="11"/>
        <v>52.299999999999955</v>
      </c>
      <c r="K56" s="24"/>
      <c r="L56" s="22">
        <v>14802.399999999998</v>
      </c>
      <c r="M56" s="22">
        <v>21577.4</v>
      </c>
      <c r="N56" s="23">
        <f t="shared" si="12"/>
        <v>-0.31398592972276562</v>
      </c>
      <c r="O56" s="22">
        <f t="shared" si="13"/>
        <v>-6775.0000000000036</v>
      </c>
    </row>
    <row r="57" spans="1:17" s="21" customFormat="1" hidden="1" outlineLevel="1">
      <c r="D57" s="21" t="s">
        <v>56</v>
      </c>
      <c r="G57" s="22">
        <v>376.3</v>
      </c>
      <c r="H57" s="22">
        <v>68.7</v>
      </c>
      <c r="I57" s="23">
        <f t="shared" si="10"/>
        <v>4.477438136826783</v>
      </c>
      <c r="J57" s="22">
        <f t="shared" si="11"/>
        <v>307.60000000000002</v>
      </c>
      <c r="K57" s="24"/>
      <c r="L57" s="22">
        <v>3175.8000000000006</v>
      </c>
      <c r="M57" s="22">
        <v>1510.7</v>
      </c>
      <c r="N57" s="23">
        <f t="shared" si="12"/>
        <v>1.1022042761633681</v>
      </c>
      <c r="O57" s="22">
        <f t="shared" si="13"/>
        <v>1665.1000000000006</v>
      </c>
      <c r="Q57" s="28"/>
    </row>
    <row r="58" spans="1:17" s="28" customFormat="1" collapsed="1">
      <c r="C58" s="28" t="s">
        <v>39</v>
      </c>
      <c r="D58" s="29"/>
      <c r="E58" s="30"/>
      <c r="F58" s="31"/>
      <c r="G58" s="32">
        <v>5693.2000000000007</v>
      </c>
      <c r="H58" s="32">
        <v>3470.5</v>
      </c>
      <c r="I58" s="33">
        <f t="shared" si="10"/>
        <v>0.64045526581184298</v>
      </c>
      <c r="J58" s="32">
        <f t="shared" si="11"/>
        <v>2222.7000000000007</v>
      </c>
      <c r="K58" s="34"/>
      <c r="L58" s="32">
        <v>45275.7</v>
      </c>
      <c r="M58" s="32">
        <v>27750.199999999997</v>
      </c>
      <c r="N58" s="33">
        <f t="shared" si="12"/>
        <v>0.63154499787388918</v>
      </c>
      <c r="O58" s="32">
        <f t="shared" si="13"/>
        <v>17525.5</v>
      </c>
      <c r="Q58" s="21"/>
    </row>
    <row r="59" spans="1:17" s="21" customFormat="1" ht="12.75" hidden="1" outlineLevel="1">
      <c r="D59" s="21" t="s">
        <v>55</v>
      </c>
      <c r="G59" s="22">
        <v>5188.2</v>
      </c>
      <c r="H59" s="22">
        <v>2925.1</v>
      </c>
      <c r="I59" s="23">
        <f t="shared" si="10"/>
        <v>0.77368295101022189</v>
      </c>
      <c r="J59" s="22">
        <f t="shared" si="11"/>
        <v>2263.1</v>
      </c>
      <c r="K59" s="24"/>
      <c r="L59" s="22">
        <v>35922.5</v>
      </c>
      <c r="M59" s="22">
        <v>22926.799999999999</v>
      </c>
      <c r="N59" s="23">
        <f t="shared" si="12"/>
        <v>0.56683444702269847</v>
      </c>
      <c r="O59" s="22">
        <f t="shared" si="13"/>
        <v>12995.7</v>
      </c>
    </row>
    <row r="60" spans="1:17" s="21" customFormat="1" hidden="1" outlineLevel="1">
      <c r="D60" s="21" t="s">
        <v>56</v>
      </c>
      <c r="G60" s="22">
        <v>505</v>
      </c>
      <c r="H60" s="22">
        <v>545.4</v>
      </c>
      <c r="I60" s="23">
        <f t="shared" si="10"/>
        <v>-7.407407407407407E-2</v>
      </c>
      <c r="J60" s="22">
        <f t="shared" si="11"/>
        <v>-40.399999999999977</v>
      </c>
      <c r="K60" s="24"/>
      <c r="L60" s="22">
        <v>9353.2000000000007</v>
      </c>
      <c r="M60" s="22">
        <v>4823.3999999999996</v>
      </c>
      <c r="N60" s="23">
        <f t="shared" si="12"/>
        <v>0.93913007422150385</v>
      </c>
      <c r="O60" s="22">
        <f t="shared" si="13"/>
        <v>4529.8000000000011</v>
      </c>
      <c r="Q60" s="28"/>
    </row>
    <row r="61" spans="1:17" s="28" customFormat="1" collapsed="1">
      <c r="C61" s="28" t="s">
        <v>45</v>
      </c>
      <c r="D61" s="29"/>
      <c r="E61" s="30"/>
      <c r="F61" s="31"/>
      <c r="G61" s="32">
        <v>1221.7000000000003</v>
      </c>
      <c r="H61" s="32">
        <v>370.9</v>
      </c>
      <c r="I61" s="33">
        <f t="shared" si="10"/>
        <v>2.2938797519547056</v>
      </c>
      <c r="J61" s="32">
        <f t="shared" si="11"/>
        <v>850.8000000000003</v>
      </c>
      <c r="K61" s="34"/>
      <c r="L61" s="32">
        <v>8537.1</v>
      </c>
      <c r="M61" s="32">
        <v>3572.7</v>
      </c>
      <c r="N61" s="33">
        <f t="shared" si="12"/>
        <v>1.3895373247124025</v>
      </c>
      <c r="O61" s="32">
        <f t="shared" si="13"/>
        <v>4964.4000000000005</v>
      </c>
      <c r="Q61" s="21"/>
    </row>
    <row r="62" spans="1:17" s="21" customFormat="1" ht="12.75" hidden="1" outlineLevel="1">
      <c r="D62" s="21" t="s">
        <v>55</v>
      </c>
      <c r="G62" s="22">
        <v>360</v>
      </c>
      <c r="H62" s="22">
        <v>37.700000000000003</v>
      </c>
      <c r="I62" s="23">
        <f t="shared" si="10"/>
        <v>8.549071618037134</v>
      </c>
      <c r="J62" s="22">
        <f t="shared" si="11"/>
        <v>322.3</v>
      </c>
      <c r="K62" s="24"/>
      <c r="L62" s="22">
        <v>3555.7</v>
      </c>
      <c r="M62" s="22">
        <v>610.5</v>
      </c>
      <c r="N62" s="23">
        <f t="shared" si="12"/>
        <v>4.8242424242424242</v>
      </c>
      <c r="O62" s="22">
        <f t="shared" si="13"/>
        <v>2945.2</v>
      </c>
    </row>
    <row r="63" spans="1:17" s="21" customFormat="1" hidden="1" outlineLevel="1">
      <c r="D63" s="21" t="s">
        <v>56</v>
      </c>
      <c r="G63" s="22">
        <v>861.7</v>
      </c>
      <c r="H63" s="22">
        <v>333.2</v>
      </c>
      <c r="I63" s="23">
        <f t="shared" si="10"/>
        <v>1.5861344537815127</v>
      </c>
      <c r="J63" s="22">
        <f t="shared" si="11"/>
        <v>528.5</v>
      </c>
      <c r="K63" s="24"/>
      <c r="L63" s="22">
        <v>4981.4000000000005</v>
      </c>
      <c r="M63" s="22">
        <v>2962.2</v>
      </c>
      <c r="N63" s="23">
        <f t="shared" si="12"/>
        <v>0.68165552629802195</v>
      </c>
      <c r="O63" s="22">
        <f t="shared" si="13"/>
        <v>2019.2000000000007</v>
      </c>
      <c r="Q63" s="28"/>
    </row>
    <row r="64" spans="1:17" s="28" customFormat="1" collapsed="1">
      <c r="C64" s="28" t="s">
        <v>57</v>
      </c>
      <c r="D64" s="29"/>
      <c r="E64" s="30"/>
      <c r="F64" s="31"/>
      <c r="G64" s="32">
        <v>2653.2</v>
      </c>
      <c r="H64" s="32">
        <v>1795.1999999999998</v>
      </c>
      <c r="I64" s="33">
        <f t="shared" si="10"/>
        <v>0.47794117647058831</v>
      </c>
      <c r="J64" s="32">
        <f t="shared" si="11"/>
        <v>858</v>
      </c>
      <c r="K64" s="34"/>
      <c r="L64" s="32">
        <v>26250.799999999999</v>
      </c>
      <c r="M64" s="32">
        <v>15674.099999999999</v>
      </c>
      <c r="N64" s="33">
        <f t="shared" si="12"/>
        <v>0.67478834510434416</v>
      </c>
      <c r="O64" s="32">
        <f t="shared" si="13"/>
        <v>10576.7</v>
      </c>
      <c r="Q64" s="21"/>
    </row>
    <row r="65" spans="1:17" s="21" customFormat="1" ht="12.75" hidden="1" outlineLevel="1">
      <c r="D65" s="21" t="s">
        <v>55</v>
      </c>
      <c r="G65" s="22">
        <v>1030.0999999999999</v>
      </c>
      <c r="H65" s="22">
        <v>4.3</v>
      </c>
      <c r="I65" s="23">
        <f t="shared" si="10"/>
        <v>238.55813953488371</v>
      </c>
      <c r="J65" s="22">
        <f t="shared" si="11"/>
        <v>1025.8</v>
      </c>
      <c r="K65" s="24"/>
      <c r="L65" s="22">
        <v>8051.7000000000007</v>
      </c>
      <c r="M65" s="22">
        <v>3654.3</v>
      </c>
      <c r="N65" s="23">
        <f t="shared" si="12"/>
        <v>1.2033494786963304</v>
      </c>
      <c r="O65" s="22">
        <f t="shared" si="13"/>
        <v>4397.4000000000005</v>
      </c>
    </row>
    <row r="66" spans="1:17" s="21" customFormat="1" hidden="1" outlineLevel="1">
      <c r="D66" s="21" t="s">
        <v>56</v>
      </c>
      <c r="G66" s="22">
        <v>1623.1</v>
      </c>
      <c r="H66" s="22">
        <v>1790.8999999999999</v>
      </c>
      <c r="I66" s="23">
        <f t="shared" si="10"/>
        <v>-9.3695907085822761E-2</v>
      </c>
      <c r="J66" s="22">
        <f t="shared" si="11"/>
        <v>-167.79999999999995</v>
      </c>
      <c r="K66" s="24"/>
      <c r="L66" s="22">
        <v>18199.099999999999</v>
      </c>
      <c r="M66" s="22">
        <v>12019.8</v>
      </c>
      <c r="N66" s="23">
        <f t="shared" si="12"/>
        <v>0.51409341253598217</v>
      </c>
      <c r="O66" s="22">
        <f t="shared" si="13"/>
        <v>6179.2999999999993</v>
      </c>
      <c r="Q66" s="28"/>
    </row>
    <row r="67" spans="1:17" s="28" customFormat="1" collapsed="1">
      <c r="C67" s="28" t="s">
        <v>58</v>
      </c>
      <c r="D67" s="29"/>
      <c r="E67" s="30"/>
      <c r="F67" s="31"/>
      <c r="G67" s="32">
        <v>1755.9</v>
      </c>
      <c r="H67" s="32">
        <v>1547.3</v>
      </c>
      <c r="I67" s="33">
        <f t="shared" si="10"/>
        <v>0.1348154850384542</v>
      </c>
      <c r="J67" s="32">
        <f t="shared" si="11"/>
        <v>208.60000000000014</v>
      </c>
      <c r="K67" s="34"/>
      <c r="L67" s="32">
        <v>15504.5</v>
      </c>
      <c r="M67" s="32">
        <v>9793.1</v>
      </c>
      <c r="N67" s="33">
        <f t="shared" si="12"/>
        <v>0.58320654338258571</v>
      </c>
      <c r="O67" s="32">
        <f t="shared" si="13"/>
        <v>5711.4</v>
      </c>
      <c r="Q67" s="21"/>
    </row>
    <row r="68" spans="1:17" s="21" customFormat="1" ht="12.75" hidden="1" outlineLevel="1">
      <c r="D68" s="21" t="s">
        <v>55</v>
      </c>
      <c r="G68" s="22">
        <v>1339.7</v>
      </c>
      <c r="H68" s="22">
        <v>1276</v>
      </c>
      <c r="I68" s="23">
        <f t="shared" si="10"/>
        <v>4.9921630094043934E-2</v>
      </c>
      <c r="J68" s="22">
        <f t="shared" si="11"/>
        <v>63.700000000000045</v>
      </c>
      <c r="K68" s="24"/>
      <c r="L68" s="22">
        <v>11558</v>
      </c>
      <c r="M68" s="22">
        <v>7681.6</v>
      </c>
      <c r="N68" s="23">
        <f t="shared" si="12"/>
        <v>0.50463445115600902</v>
      </c>
      <c r="O68" s="22">
        <f t="shared" si="13"/>
        <v>3876.3999999999996</v>
      </c>
    </row>
    <row r="69" spans="1:17" s="21" customFormat="1" hidden="1" outlineLevel="1">
      <c r="D69" s="21" t="s">
        <v>56</v>
      </c>
      <c r="G69" s="22">
        <v>416.2</v>
      </c>
      <c r="H69" s="22">
        <v>271.3</v>
      </c>
      <c r="I69" s="23">
        <f t="shared" si="10"/>
        <v>0.53409509767784735</v>
      </c>
      <c r="J69" s="22">
        <f t="shared" si="11"/>
        <v>144.89999999999998</v>
      </c>
      <c r="K69" s="24"/>
      <c r="L69" s="22">
        <v>3946.4999999999995</v>
      </c>
      <c r="M69" s="22">
        <v>2111.5</v>
      </c>
      <c r="N69" s="23">
        <f t="shared" si="12"/>
        <v>0.86905043807719617</v>
      </c>
      <c r="O69" s="22">
        <f t="shared" si="13"/>
        <v>1834.9999999999995</v>
      </c>
      <c r="Q69" s="28"/>
    </row>
    <row r="70" spans="1:17" s="28" customFormat="1" collapsed="1">
      <c r="C70" s="28" t="s">
        <v>59</v>
      </c>
      <c r="D70" s="29"/>
      <c r="E70" s="30"/>
      <c r="F70" s="31"/>
      <c r="G70" s="32">
        <v>2686.6</v>
      </c>
      <c r="H70" s="32">
        <v>3590.2</v>
      </c>
      <c r="I70" s="33">
        <f t="shared" si="10"/>
        <v>-0.25168514288897548</v>
      </c>
      <c r="J70" s="32">
        <f t="shared" si="11"/>
        <v>-903.59999999999991</v>
      </c>
      <c r="K70" s="34"/>
      <c r="L70" s="32">
        <v>31677.899999999998</v>
      </c>
      <c r="M70" s="32">
        <v>29082.6</v>
      </c>
      <c r="N70" s="33">
        <f t="shared" si="12"/>
        <v>8.9238926368343963E-2</v>
      </c>
      <c r="O70" s="32">
        <f t="shared" si="13"/>
        <v>2595.2999999999993</v>
      </c>
      <c r="Q70" s="21"/>
    </row>
    <row r="71" spans="1:17" s="21" customFormat="1" ht="12.75" hidden="1" outlineLevel="1">
      <c r="D71" s="21" t="s">
        <v>55</v>
      </c>
      <c r="G71" s="22">
        <v>1207.4999999999998</v>
      </c>
      <c r="H71" s="22">
        <v>2300.7999999999997</v>
      </c>
      <c r="I71" s="23">
        <f t="shared" si="10"/>
        <v>-0.47518254520166903</v>
      </c>
      <c r="J71" s="22">
        <f t="shared" si="11"/>
        <v>-1093.3</v>
      </c>
      <c r="K71" s="24"/>
      <c r="L71" s="22">
        <v>18938.600000000002</v>
      </c>
      <c r="M71" s="22">
        <v>23390.3</v>
      </c>
      <c r="N71" s="23">
        <f t="shared" si="12"/>
        <v>-0.19032248410665953</v>
      </c>
      <c r="O71" s="22">
        <f t="shared" si="13"/>
        <v>-4451.6999999999971</v>
      </c>
    </row>
    <row r="72" spans="1:17" s="21" customFormat="1" hidden="1" outlineLevel="1">
      <c r="D72" s="21" t="s">
        <v>56</v>
      </c>
      <c r="G72" s="22">
        <v>1479.1</v>
      </c>
      <c r="H72" s="22">
        <v>1289.3999999999999</v>
      </c>
      <c r="I72" s="23">
        <f t="shared" si="10"/>
        <v>0.14712269272529865</v>
      </c>
      <c r="J72" s="22">
        <f t="shared" si="11"/>
        <v>189.70000000000005</v>
      </c>
      <c r="K72" s="24"/>
      <c r="L72" s="22">
        <v>12739.3</v>
      </c>
      <c r="M72" s="22">
        <v>5692.3</v>
      </c>
      <c r="N72" s="23">
        <f t="shared" si="12"/>
        <v>1.2379881594434585</v>
      </c>
      <c r="O72" s="22">
        <f t="shared" si="13"/>
        <v>7046.9999999999991</v>
      </c>
      <c r="Q72" s="28"/>
    </row>
    <row r="73" spans="1:17" s="28" customFormat="1" collapsed="1">
      <c r="C73" s="28" t="s">
        <v>60</v>
      </c>
      <c r="D73" s="29"/>
      <c r="E73" s="30"/>
      <c r="F73" s="31"/>
      <c r="G73" s="32">
        <v>1433.5</v>
      </c>
      <c r="H73" s="32">
        <v>1498.4</v>
      </c>
      <c r="I73" s="33">
        <f t="shared" si="10"/>
        <v>-4.3312867058195481E-2</v>
      </c>
      <c r="J73" s="32">
        <f t="shared" si="11"/>
        <v>-64.900000000000091</v>
      </c>
      <c r="K73" s="34"/>
      <c r="L73" s="32">
        <v>17142.099999999999</v>
      </c>
      <c r="M73" s="32">
        <v>16697</v>
      </c>
      <c r="N73" s="33">
        <f t="shared" si="12"/>
        <v>2.665748338024776E-2</v>
      </c>
      <c r="O73" s="32">
        <f t="shared" si="13"/>
        <v>445.09999999999854</v>
      </c>
      <c r="Q73" s="1"/>
    </row>
    <row r="74" spans="1:17" ht="7.5" customHeight="1">
      <c r="A74" s="37"/>
      <c r="C74" s="37"/>
      <c r="D74" s="39"/>
      <c r="E74" s="40"/>
      <c r="F74" s="39"/>
      <c r="G74" s="22"/>
      <c r="H74" s="22"/>
      <c r="I74" s="24"/>
      <c r="J74" s="22"/>
      <c r="K74" s="24"/>
      <c r="L74" s="22"/>
      <c r="M74" s="22"/>
      <c r="N74" s="24"/>
      <c r="O74" s="22"/>
    </row>
    <row r="75" spans="1:17" ht="18.75" customHeight="1">
      <c r="A75" s="37"/>
      <c r="B75" s="11" t="s">
        <v>61</v>
      </c>
      <c r="C75" s="11"/>
      <c r="D75" s="11"/>
      <c r="E75" s="11"/>
      <c r="F75" s="11"/>
      <c r="G75" s="12">
        <v>-31353.099999999969</v>
      </c>
      <c r="H75" s="12">
        <v>-37017.299999999959</v>
      </c>
      <c r="I75" s="13">
        <f>(+G75/H75-1)</f>
        <v>-0.15301494166241181</v>
      </c>
      <c r="J75" s="12">
        <f>+G75-H75</f>
        <v>5664.1999999999898</v>
      </c>
      <c r="K75" s="14"/>
      <c r="L75" s="12">
        <v>-222378.89999999988</v>
      </c>
      <c r="M75" s="12">
        <v>-209588.60000000009</v>
      </c>
      <c r="N75" s="13">
        <f>(+L75/M75-1)</f>
        <v>6.1025742812346628E-2</v>
      </c>
      <c r="O75" s="12">
        <f>+L75-M75</f>
        <v>-12790.299999999785</v>
      </c>
      <c r="Q75" s="37"/>
    </row>
    <row r="76" spans="1:17" s="37" customFormat="1" ht="10.5" customHeight="1">
      <c r="A76" s="21"/>
      <c r="B76" s="1"/>
      <c r="C76" s="1"/>
      <c r="D76" s="3"/>
      <c r="E76" s="4"/>
      <c r="F76" s="5"/>
      <c r="G76" s="22"/>
      <c r="H76" s="22"/>
      <c r="I76" s="24"/>
      <c r="J76" s="22"/>
      <c r="K76" s="24"/>
      <c r="L76" s="22"/>
      <c r="M76" s="22"/>
      <c r="N76" s="24"/>
      <c r="O76" s="22"/>
      <c r="Q76" s="38"/>
    </row>
    <row r="77" spans="1:17" s="38" customFormat="1">
      <c r="A77" s="15"/>
      <c r="B77" s="16"/>
      <c r="C77" s="16" t="s">
        <v>69</v>
      </c>
      <c r="D77" s="16"/>
      <c r="E77" s="16"/>
      <c r="F77" s="16"/>
      <c r="G77" s="17">
        <v>19823.5</v>
      </c>
      <c r="H77" s="17">
        <v>11978.500000000002</v>
      </c>
      <c r="I77" s="18">
        <f>(+G77/H77-1)</f>
        <v>0.65492340443294217</v>
      </c>
      <c r="J77" s="17">
        <f>+G77-H77</f>
        <v>7844.9999999999982</v>
      </c>
      <c r="K77" s="19"/>
      <c r="L77" s="17">
        <v>148610.29999999999</v>
      </c>
      <c r="M77" s="17">
        <v>83988.6</v>
      </c>
      <c r="N77" s="18">
        <f>(+L77/M77-1)</f>
        <v>0.76941037236005805</v>
      </c>
      <c r="O77" s="17">
        <f>+L77-M77</f>
        <v>64621.699999999983</v>
      </c>
      <c r="Q77" s="37"/>
    </row>
    <row r="78" spans="1:17" s="37" customFormat="1" ht="10.5" customHeight="1">
      <c r="A78" s="21"/>
      <c r="B78" s="1"/>
      <c r="C78" s="1"/>
      <c r="D78" s="3"/>
      <c r="E78" s="4"/>
      <c r="F78" s="5"/>
      <c r="G78" s="22"/>
      <c r="H78" s="22"/>
      <c r="I78" s="24"/>
      <c r="J78" s="22"/>
      <c r="K78" s="24"/>
      <c r="L78" s="22"/>
      <c r="M78" s="22"/>
      <c r="N78" s="24"/>
      <c r="O78" s="22"/>
      <c r="Q78" s="1"/>
    </row>
    <row r="79" spans="1:17" ht="18.75" customHeight="1">
      <c r="A79" s="37"/>
      <c r="B79" s="11" t="s">
        <v>62</v>
      </c>
      <c r="C79" s="11"/>
      <c r="D79" s="11"/>
      <c r="E79" s="11"/>
      <c r="F79" s="11"/>
      <c r="G79" s="12">
        <v>-51176.599999999962</v>
      </c>
      <c r="H79" s="12">
        <v>-48995.799999999959</v>
      </c>
      <c r="I79" s="13">
        <f>(+G79/H79-1)</f>
        <v>4.4509937586487025E-2</v>
      </c>
      <c r="J79" s="12">
        <f>+G79-H79</f>
        <v>-2180.8000000000029</v>
      </c>
      <c r="K79" s="14"/>
      <c r="L79" s="12">
        <v>-370989.1999999999</v>
      </c>
      <c r="M79" s="12">
        <v>-293577.20000000007</v>
      </c>
      <c r="N79" s="13">
        <f>(+L79/M79-1)</f>
        <v>0.26368532706218262</v>
      </c>
      <c r="O79" s="12">
        <f>+L79-M79</f>
        <v>-77411.999999999825</v>
      </c>
    </row>
    <row r="80" spans="1:17" ht="6.75" customHeight="1">
      <c r="G80" s="41"/>
      <c r="H80" s="41"/>
      <c r="I80" s="42"/>
      <c r="J80" s="41"/>
      <c r="K80" s="42"/>
      <c r="L80" s="41"/>
      <c r="M80" s="41"/>
      <c r="N80" s="42"/>
      <c r="O80" s="41"/>
    </row>
    <row r="81" spans="2:15" ht="15.75" customHeight="1">
      <c r="B81" s="43" t="s">
        <v>0</v>
      </c>
      <c r="G81" s="1"/>
      <c r="H81" s="1"/>
      <c r="I81" s="1"/>
      <c r="J81" s="44"/>
      <c r="L81" s="44"/>
      <c r="M81" s="44"/>
      <c r="O81" s="44"/>
    </row>
    <row r="82" spans="2:15" ht="15.75" customHeight="1">
      <c r="B82" s="45"/>
      <c r="C82" s="43" t="s">
        <v>63</v>
      </c>
      <c r="D82" s="46"/>
      <c r="E82" s="47"/>
      <c r="F82" s="48"/>
      <c r="G82" s="49"/>
      <c r="H82" s="49"/>
      <c r="I82" s="49"/>
      <c r="J82" s="50"/>
      <c r="K82" s="48"/>
      <c r="L82" s="50"/>
      <c r="M82" s="50"/>
      <c r="N82" s="48"/>
      <c r="O82" s="50"/>
    </row>
    <row r="83" spans="2:15" ht="15.75" customHeight="1">
      <c r="B83" s="45"/>
      <c r="C83" s="43" t="s">
        <v>64</v>
      </c>
      <c r="D83" s="46"/>
      <c r="E83" s="47"/>
      <c r="F83" s="48"/>
      <c r="G83" s="49"/>
      <c r="H83" s="49"/>
      <c r="I83" s="49"/>
      <c r="J83" s="48"/>
      <c r="K83" s="48"/>
      <c r="L83" s="48"/>
      <c r="M83" s="48"/>
      <c r="N83" s="48"/>
      <c r="O83" s="48"/>
    </row>
    <row r="84" spans="2:15" ht="15.75" customHeight="1">
      <c r="B84" s="45"/>
      <c r="C84" s="43" t="s">
        <v>65</v>
      </c>
      <c r="D84" s="46"/>
      <c r="E84" s="47"/>
      <c r="F84" s="48"/>
      <c r="G84" s="49"/>
      <c r="H84" s="49"/>
      <c r="I84" s="49"/>
      <c r="J84" s="48"/>
      <c r="K84" s="48"/>
      <c r="L84" s="48"/>
      <c r="M84" s="48"/>
      <c r="N84" s="48"/>
      <c r="O84" s="48"/>
    </row>
    <row r="85" spans="2:15" ht="6.75" customHeight="1">
      <c r="B85" s="45"/>
      <c r="C85" s="51"/>
      <c r="D85" s="46"/>
      <c r="E85" s="47"/>
      <c r="F85" s="48"/>
      <c r="G85" s="49"/>
      <c r="H85" s="49"/>
      <c r="I85" s="49"/>
      <c r="J85" s="48"/>
      <c r="K85" s="48"/>
      <c r="L85" s="48"/>
      <c r="M85" s="48"/>
      <c r="N85" s="48"/>
      <c r="O85" s="48"/>
    </row>
    <row r="86" spans="2:15" ht="15.75" customHeight="1">
      <c r="B86" s="52" t="s">
        <v>66</v>
      </c>
      <c r="C86" s="49"/>
      <c r="D86" s="46"/>
      <c r="E86" s="47"/>
      <c r="F86" s="48"/>
      <c r="G86" s="49"/>
      <c r="H86" s="49"/>
      <c r="I86" s="49"/>
      <c r="J86" s="48"/>
      <c r="K86" s="48"/>
      <c r="L86" s="48"/>
      <c r="M86" s="48"/>
      <c r="N86" s="48"/>
      <c r="O86" s="48"/>
    </row>
    <row r="87" spans="2:15">
      <c r="C87" s="43"/>
      <c r="G87" s="53"/>
      <c r="H87" s="1"/>
      <c r="I87" s="1"/>
    </row>
    <row r="89" spans="2:15">
      <c r="G89" s="44"/>
      <c r="H89" s="44"/>
      <c r="I89" s="54"/>
    </row>
  </sheetData>
  <mergeCells count="6">
    <mergeCell ref="B1:O1"/>
    <mergeCell ref="B2:O2"/>
    <mergeCell ref="G4:H4"/>
    <mergeCell ref="I4:J4"/>
    <mergeCell ref="L4:M4"/>
    <mergeCell ref="N4:O4"/>
  </mergeCells>
  <printOptions horizontalCentered="1"/>
  <pageMargins left="0" right="0" top="0.74803149606299213" bottom="0" header="0.31496062992125984" footer="0.31496062992125984"/>
  <pageSetup paperSize="9" scale="5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79"/>
  <sheetViews>
    <sheetView zoomScale="85" zoomScaleNormal="85" workbookViewId="0">
      <selection activeCell="B2" sqref="B2:H2"/>
    </sheetView>
  </sheetViews>
  <sheetFormatPr baseColWidth="10" defaultColWidth="12.42578125" defaultRowHeight="15" outlineLevelRow="1"/>
  <cols>
    <col min="1" max="1" width="4.7109375" style="55" customWidth="1"/>
    <col min="2" max="2" width="4.5703125" style="55" customWidth="1"/>
    <col min="3" max="3" width="4.42578125" style="55" customWidth="1"/>
    <col min="4" max="4" width="4" style="58" customWidth="1"/>
    <col min="5" max="5" width="2.42578125" style="59" customWidth="1"/>
    <col min="6" max="6" width="46" style="56" customWidth="1"/>
    <col min="7" max="15" width="13.85546875" style="56" customWidth="1"/>
    <col min="16" max="16384" width="12.42578125" style="55"/>
  </cols>
  <sheetData>
    <row r="1" spans="2:15" ht="21">
      <c r="B1" s="89" t="s">
        <v>67</v>
      </c>
      <c r="C1" s="89"/>
      <c r="D1" s="89"/>
      <c r="E1" s="89"/>
      <c r="F1" s="89"/>
      <c r="G1" s="89"/>
      <c r="H1" s="89"/>
      <c r="I1" s="89"/>
      <c r="J1" s="89"/>
      <c r="K1" s="89"/>
      <c r="L1" s="89"/>
      <c r="M1" s="89"/>
      <c r="N1" s="89"/>
      <c r="O1" s="89"/>
    </row>
    <row r="2" spans="2:15" ht="21" customHeight="1">
      <c r="B2" s="89" t="s">
        <v>68</v>
      </c>
      <c r="C2" s="89"/>
      <c r="D2" s="89"/>
      <c r="E2" s="89"/>
      <c r="F2" s="89"/>
      <c r="G2" s="89"/>
      <c r="H2" s="89"/>
      <c r="I2" s="89"/>
      <c r="J2" s="89"/>
      <c r="K2" s="89"/>
      <c r="L2" s="89"/>
      <c r="M2" s="89"/>
      <c r="N2" s="89"/>
      <c r="O2" s="89"/>
    </row>
    <row r="3" spans="2:15" ht="15" customHeight="1">
      <c r="B3" s="90" t="s">
        <v>2</v>
      </c>
      <c r="C3" s="90"/>
      <c r="D3" s="90"/>
      <c r="E3" s="90"/>
      <c r="F3" s="90"/>
      <c r="G3" s="90"/>
      <c r="H3" s="90"/>
      <c r="I3" s="90"/>
      <c r="J3" s="90"/>
      <c r="K3" s="90"/>
      <c r="L3" s="90"/>
      <c r="M3" s="90"/>
      <c r="N3" s="90"/>
      <c r="O3" s="90"/>
    </row>
    <row r="4" spans="2:15" ht="9" customHeight="1"/>
    <row r="5" spans="2:15" ht="15" customHeight="1">
      <c r="B5" s="60"/>
      <c r="C5" s="60"/>
      <c r="D5" s="60"/>
      <c r="E5" s="61"/>
      <c r="F5" s="60"/>
      <c r="G5" s="6">
        <v>42736</v>
      </c>
      <c r="H5" s="6">
        <v>42767</v>
      </c>
      <c r="I5" s="6">
        <v>42795</v>
      </c>
      <c r="J5" s="6">
        <v>42826</v>
      </c>
      <c r="K5" s="6">
        <v>42856</v>
      </c>
      <c r="L5" s="6">
        <v>42887</v>
      </c>
      <c r="M5" s="6">
        <v>42917</v>
      </c>
      <c r="N5" s="6">
        <v>42948</v>
      </c>
      <c r="O5" s="6">
        <v>42979</v>
      </c>
    </row>
    <row r="6" spans="2:15" s="60" customFormat="1" ht="18" customHeight="1">
      <c r="B6" s="11" t="s">
        <v>10</v>
      </c>
      <c r="C6" s="62"/>
      <c r="D6" s="63"/>
      <c r="E6" s="64"/>
      <c r="F6" s="65"/>
      <c r="G6" s="12">
        <v>170256</v>
      </c>
      <c r="H6" s="12">
        <v>136488.70000000001</v>
      </c>
      <c r="I6" s="12">
        <v>160940.49999999997</v>
      </c>
      <c r="J6" s="12">
        <v>159556.79999999999</v>
      </c>
      <c r="K6" s="12">
        <v>156936.5</v>
      </c>
      <c r="L6" s="12">
        <v>161649.59999999998</v>
      </c>
      <c r="M6" s="12">
        <v>185137.2</v>
      </c>
      <c r="N6" s="12">
        <v>168485.69999999998</v>
      </c>
      <c r="O6" s="12">
        <v>166702.1</v>
      </c>
    </row>
    <row r="7" spans="2:15">
      <c r="B7" s="16"/>
      <c r="C7" s="16" t="s">
        <v>11</v>
      </c>
      <c r="D7" s="66"/>
      <c r="E7" s="67"/>
      <c r="F7" s="68"/>
      <c r="G7" s="17">
        <v>160376.79999999999</v>
      </c>
      <c r="H7" s="17">
        <v>122184.80000000002</v>
      </c>
      <c r="I7" s="17">
        <v>148547.1</v>
      </c>
      <c r="J7" s="17">
        <v>148930.70000000001</v>
      </c>
      <c r="K7" s="17">
        <v>146877.29999999999</v>
      </c>
      <c r="L7" s="17">
        <v>151663.50000000003</v>
      </c>
      <c r="M7" s="17">
        <v>173885.1</v>
      </c>
      <c r="N7" s="17">
        <v>155140</v>
      </c>
      <c r="O7" s="17">
        <v>156977.79999999999</v>
      </c>
    </row>
    <row r="8" spans="2:15" s="69" customFormat="1" ht="15.75" hidden="1" customHeight="1" outlineLevel="1">
      <c r="D8" s="21" t="s">
        <v>12</v>
      </c>
      <c r="E8" s="70"/>
      <c r="F8" s="71"/>
      <c r="G8" s="22">
        <v>26497.3</v>
      </c>
      <c r="H8" s="22">
        <v>24067.599999999999</v>
      </c>
      <c r="I8" s="22">
        <v>23844.300000000003</v>
      </c>
      <c r="J8" s="22">
        <v>26919.1</v>
      </c>
      <c r="K8" s="22">
        <v>26732.1</v>
      </c>
      <c r="L8" s="22">
        <v>28188.400000000001</v>
      </c>
      <c r="M8" s="22">
        <v>29200.1</v>
      </c>
      <c r="N8" s="22">
        <v>31746.699999999997</v>
      </c>
      <c r="O8" s="22">
        <v>31390.100000000002</v>
      </c>
    </row>
    <row r="9" spans="2:15" s="69" customFormat="1" ht="15.75" hidden="1" customHeight="1" outlineLevel="1">
      <c r="D9" s="21" t="s">
        <v>13</v>
      </c>
      <c r="E9" s="70"/>
      <c r="F9" s="71"/>
      <c r="G9" s="22">
        <v>21623.699999999997</v>
      </c>
      <c r="H9" s="22">
        <v>17376.400000000001</v>
      </c>
      <c r="I9" s="22">
        <v>16294.3</v>
      </c>
      <c r="J9" s="22">
        <v>14551.699999999999</v>
      </c>
      <c r="K9" s="22">
        <v>25683.1</v>
      </c>
      <c r="L9" s="22">
        <v>29958.9</v>
      </c>
      <c r="M9" s="22">
        <v>25372.6</v>
      </c>
      <c r="N9" s="22">
        <v>23787.4</v>
      </c>
      <c r="O9" s="22">
        <v>25381.699999999997</v>
      </c>
    </row>
    <row r="10" spans="2:15" s="69" customFormat="1" ht="15.75" hidden="1" customHeight="1" outlineLevel="1">
      <c r="D10" s="21" t="s">
        <v>14</v>
      </c>
      <c r="E10" s="70"/>
      <c r="F10" s="71"/>
      <c r="G10" s="22">
        <v>67192.099999999991</v>
      </c>
      <c r="H10" s="22">
        <v>51972.200000000004</v>
      </c>
      <c r="I10" s="22">
        <v>54312.1</v>
      </c>
      <c r="J10" s="22">
        <v>56286.100000000006</v>
      </c>
      <c r="K10" s="22">
        <v>57241.599999999999</v>
      </c>
      <c r="L10" s="22">
        <v>53914.899999999994</v>
      </c>
      <c r="M10" s="22">
        <v>77910.7</v>
      </c>
      <c r="N10" s="22">
        <v>58459.199999999997</v>
      </c>
      <c r="O10" s="22">
        <v>60213.5</v>
      </c>
    </row>
    <row r="11" spans="2:15" s="69" customFormat="1" ht="15.75" hidden="1" customHeight="1" outlineLevel="1">
      <c r="D11" s="21" t="s">
        <v>15</v>
      </c>
      <c r="E11" s="70"/>
      <c r="F11" s="71"/>
      <c r="G11" s="22">
        <v>10869.1</v>
      </c>
      <c r="H11" s="22">
        <v>9519.4000000000015</v>
      </c>
      <c r="I11" s="22">
        <v>10941.1</v>
      </c>
      <c r="J11" s="22">
        <v>10817.7</v>
      </c>
      <c r="K11" s="22">
        <v>10758.3</v>
      </c>
      <c r="L11" s="22">
        <v>12153.699999999999</v>
      </c>
      <c r="M11" s="22">
        <v>12252.3</v>
      </c>
      <c r="N11" s="22">
        <v>12028.6</v>
      </c>
      <c r="O11" s="22">
        <v>13199.800000000001</v>
      </c>
    </row>
    <row r="12" spans="2:15" s="69" customFormat="1" ht="15.75" hidden="1" customHeight="1" outlineLevel="1">
      <c r="D12" s="21" t="s">
        <v>16</v>
      </c>
      <c r="E12" s="70"/>
      <c r="F12" s="71"/>
      <c r="G12" s="22">
        <v>167.6</v>
      </c>
      <c r="H12" s="22">
        <v>453</v>
      </c>
      <c r="I12" s="22">
        <v>198.60000000000002</v>
      </c>
      <c r="J12" s="22">
        <v>487.1</v>
      </c>
      <c r="K12" s="22">
        <v>217</v>
      </c>
      <c r="L12" s="22">
        <v>1740.6</v>
      </c>
      <c r="M12" s="22">
        <v>1340.3</v>
      </c>
      <c r="N12" s="22">
        <v>1050</v>
      </c>
      <c r="O12" s="22">
        <v>965.7</v>
      </c>
    </row>
    <row r="13" spans="2:15" s="69" customFormat="1" ht="15.75" hidden="1" customHeight="1" outlineLevel="1">
      <c r="D13" s="21" t="s">
        <v>17</v>
      </c>
      <c r="E13" s="70"/>
      <c r="F13" s="71"/>
      <c r="G13" s="22">
        <v>3120.6000000000004</v>
      </c>
      <c r="H13" s="22">
        <v>2884.6000000000004</v>
      </c>
      <c r="I13" s="22">
        <v>2501</v>
      </c>
      <c r="J13" s="22">
        <v>2821.2</v>
      </c>
      <c r="K13" s="22">
        <v>2600.6</v>
      </c>
      <c r="L13" s="22">
        <v>2644.9</v>
      </c>
      <c r="M13" s="22">
        <v>2729.7</v>
      </c>
      <c r="N13" s="22">
        <v>2948.2</v>
      </c>
      <c r="O13" s="22">
        <v>3098.9</v>
      </c>
    </row>
    <row r="14" spans="2:15" s="69" customFormat="1" ht="15.75" hidden="1" customHeight="1" outlineLevel="1">
      <c r="D14" s="21" t="s">
        <v>18</v>
      </c>
      <c r="E14" s="70"/>
      <c r="F14" s="71"/>
      <c r="G14" s="22">
        <v>2201.7999999999997</v>
      </c>
      <c r="H14" s="22">
        <v>2403.5</v>
      </c>
      <c r="I14" s="22">
        <v>2772.7</v>
      </c>
      <c r="J14" s="22">
        <v>4520.7</v>
      </c>
      <c r="K14" s="22">
        <v>3676.3</v>
      </c>
      <c r="L14" s="22">
        <v>3734</v>
      </c>
      <c r="M14" s="22">
        <v>3702.8</v>
      </c>
      <c r="N14" s="22">
        <v>3729.2999999999997</v>
      </c>
      <c r="O14" s="22">
        <v>3396.4</v>
      </c>
    </row>
    <row r="15" spans="2:15" s="69" customFormat="1" ht="15.75" hidden="1" customHeight="1" outlineLevel="1">
      <c r="D15" s="21" t="s">
        <v>19</v>
      </c>
      <c r="E15" s="70"/>
      <c r="F15" s="71"/>
      <c r="G15" s="22">
        <v>5999</v>
      </c>
      <c r="H15" s="22">
        <v>1111.4000000000001</v>
      </c>
      <c r="I15" s="22">
        <v>5875.0999999999995</v>
      </c>
      <c r="J15" s="22">
        <v>9223.4</v>
      </c>
      <c r="K15" s="22">
        <v>6162.2</v>
      </c>
      <c r="L15" s="22">
        <v>5419.4</v>
      </c>
      <c r="M15" s="22">
        <v>7620.9</v>
      </c>
      <c r="N15" s="22">
        <v>6450.1</v>
      </c>
      <c r="O15" s="22">
        <v>4811.5999999999995</v>
      </c>
    </row>
    <row r="16" spans="2:15" s="69" customFormat="1" ht="15.75" hidden="1" customHeight="1" outlineLevel="1">
      <c r="D16" s="21" t="s">
        <v>20</v>
      </c>
      <c r="E16" s="70"/>
      <c r="F16" s="71"/>
      <c r="G16" s="22">
        <v>5031.2</v>
      </c>
      <c r="H16" s="22">
        <v>4181.5</v>
      </c>
      <c r="I16" s="22">
        <v>5292</v>
      </c>
      <c r="J16" s="22">
        <v>4683.6000000000004</v>
      </c>
      <c r="K16" s="22">
        <v>4922</v>
      </c>
      <c r="L16" s="22">
        <v>5519.3</v>
      </c>
      <c r="M16" s="22">
        <v>5551.3</v>
      </c>
      <c r="N16" s="22">
        <v>6779.7</v>
      </c>
      <c r="O16" s="22">
        <v>6494.5999999999995</v>
      </c>
    </row>
    <row r="17" spans="1:15" s="69" customFormat="1" ht="15.75" hidden="1" customHeight="1" outlineLevel="1">
      <c r="D17" s="21" t="s">
        <v>21</v>
      </c>
      <c r="E17" s="70"/>
      <c r="F17" s="71"/>
      <c r="G17" s="22">
        <v>17674.399999999994</v>
      </c>
      <c r="H17" s="22">
        <v>8215.2000000000007</v>
      </c>
      <c r="I17" s="22">
        <v>26515.9</v>
      </c>
      <c r="J17" s="22">
        <v>18620.100000000002</v>
      </c>
      <c r="K17" s="22">
        <v>8884.1</v>
      </c>
      <c r="L17" s="22">
        <v>8389.4</v>
      </c>
      <c r="M17" s="22">
        <v>8204.4000000000015</v>
      </c>
      <c r="N17" s="22">
        <v>8160.8</v>
      </c>
      <c r="O17" s="22">
        <v>8025.4999999999991</v>
      </c>
    </row>
    <row r="18" spans="1:15" ht="15.75" customHeight="1" collapsed="1">
      <c r="B18" s="72"/>
      <c r="C18" s="16" t="s">
        <v>70</v>
      </c>
      <c r="D18" s="66"/>
      <c r="E18" s="67"/>
      <c r="F18" s="68"/>
      <c r="G18" s="17">
        <v>4120.2</v>
      </c>
      <c r="H18" s="17">
        <v>8314</v>
      </c>
      <c r="I18" s="17">
        <v>5956.5</v>
      </c>
      <c r="J18" s="17">
        <v>3421.2</v>
      </c>
      <c r="K18" s="17">
        <v>4031.2000000000003</v>
      </c>
      <c r="L18" s="17">
        <v>3454.4999999999995</v>
      </c>
      <c r="M18" s="17">
        <v>5077.8</v>
      </c>
      <c r="N18" s="17">
        <v>6707</v>
      </c>
      <c r="O18" s="17">
        <v>3670.7</v>
      </c>
    </row>
    <row r="19" spans="1:15" s="69" customFormat="1" ht="15.75" hidden="1" customHeight="1" outlineLevel="1">
      <c r="D19" s="21" t="s">
        <v>22</v>
      </c>
      <c r="E19" s="70"/>
      <c r="F19" s="71"/>
      <c r="G19" s="22">
        <v>553.20000000000005</v>
      </c>
      <c r="H19" s="22">
        <v>2569.4</v>
      </c>
      <c r="I19" s="22">
        <v>1659.4</v>
      </c>
      <c r="J19" s="22">
        <v>1333.4</v>
      </c>
      <c r="K19" s="22">
        <v>981.30000000000007</v>
      </c>
      <c r="L19" s="22">
        <v>712.8</v>
      </c>
      <c r="M19" s="22">
        <v>2917.5</v>
      </c>
      <c r="N19" s="22">
        <v>2677.5</v>
      </c>
      <c r="O19" s="22">
        <v>1213.7</v>
      </c>
    </row>
    <row r="20" spans="1:15" s="69" customFormat="1" ht="15.75" hidden="1" customHeight="1" outlineLevel="1">
      <c r="D20" s="21" t="s">
        <v>23</v>
      </c>
      <c r="E20" s="70"/>
      <c r="F20" s="71"/>
      <c r="G20" s="22">
        <v>3567</v>
      </c>
      <c r="H20" s="22">
        <v>5744.6000000000013</v>
      </c>
      <c r="I20" s="22">
        <v>4297.1000000000004</v>
      </c>
      <c r="J20" s="22">
        <v>2087.7999999999997</v>
      </c>
      <c r="K20" s="22">
        <v>3049.9</v>
      </c>
      <c r="L20" s="22">
        <v>2741.7</v>
      </c>
      <c r="M20" s="22">
        <v>2160.3000000000002</v>
      </c>
      <c r="N20" s="22">
        <v>4029.5</v>
      </c>
      <c r="O20" s="22">
        <v>2457</v>
      </c>
    </row>
    <row r="21" spans="1:15" ht="15.75" customHeight="1" collapsed="1">
      <c r="B21" s="72"/>
      <c r="C21" s="16" t="s">
        <v>24</v>
      </c>
      <c r="D21" s="66"/>
      <c r="E21" s="67"/>
      <c r="F21" s="68"/>
      <c r="G21" s="17">
        <v>5757.7</v>
      </c>
      <c r="H21" s="17">
        <v>5945.9</v>
      </c>
      <c r="I21" s="17">
        <v>6433.8</v>
      </c>
      <c r="J21" s="17">
        <v>7203.4</v>
      </c>
      <c r="K21" s="17">
        <v>6011.6</v>
      </c>
      <c r="L21" s="17">
        <v>6290.4999999999991</v>
      </c>
      <c r="M21" s="17">
        <v>6171.4</v>
      </c>
      <c r="N21" s="17">
        <v>6629.2</v>
      </c>
      <c r="O21" s="17">
        <v>5651.7999999999993</v>
      </c>
    </row>
    <row r="22" spans="1:15" s="73" customFormat="1" ht="15.75" hidden="1" customHeight="1" outlineLevel="1">
      <c r="D22" s="21" t="s">
        <v>25</v>
      </c>
      <c r="E22" s="74"/>
      <c r="F22" s="75"/>
      <c r="G22" s="22">
        <v>3843.2</v>
      </c>
      <c r="H22" s="22">
        <v>4373.5</v>
      </c>
      <c r="I22" s="22">
        <v>4240.6000000000004</v>
      </c>
      <c r="J22" s="22">
        <v>5534.1999999999989</v>
      </c>
      <c r="K22" s="22">
        <v>5044.5</v>
      </c>
      <c r="L22" s="22">
        <v>5366.8</v>
      </c>
      <c r="M22" s="22">
        <v>5007.8</v>
      </c>
      <c r="N22" s="22">
        <v>5537.1</v>
      </c>
      <c r="O22" s="22">
        <v>4679.8</v>
      </c>
    </row>
    <row r="23" spans="1:15" s="73" customFormat="1" ht="15.75" hidden="1" customHeight="1" outlineLevel="1">
      <c r="D23" s="21" t="s">
        <v>26</v>
      </c>
      <c r="E23" s="74"/>
      <c r="F23" s="75"/>
      <c r="G23" s="22">
        <v>944.5</v>
      </c>
      <c r="H23" s="22">
        <v>880.7</v>
      </c>
      <c r="I23" s="22">
        <v>867.5</v>
      </c>
      <c r="J23" s="22">
        <v>639.5</v>
      </c>
      <c r="K23" s="22">
        <v>55.5</v>
      </c>
      <c r="L23" s="22">
        <v>55.6</v>
      </c>
      <c r="M23" s="22">
        <v>30.7</v>
      </c>
      <c r="N23" s="22">
        <v>40.6</v>
      </c>
      <c r="O23" s="22">
        <v>121.4</v>
      </c>
    </row>
    <row r="24" spans="1:15" s="73" customFormat="1" ht="15.75" hidden="1" customHeight="1" outlineLevel="1">
      <c r="C24" s="76"/>
      <c r="D24" s="21" t="s">
        <v>27</v>
      </c>
      <c r="E24" s="74"/>
      <c r="F24" s="75"/>
      <c r="G24" s="22">
        <v>970</v>
      </c>
      <c r="H24" s="22">
        <v>691.7</v>
      </c>
      <c r="I24" s="22">
        <v>1325.7</v>
      </c>
      <c r="J24" s="22">
        <v>1029.6999999999998</v>
      </c>
      <c r="K24" s="22">
        <v>911.59999999999991</v>
      </c>
      <c r="L24" s="22">
        <v>868.1</v>
      </c>
      <c r="M24" s="22">
        <v>1132.9000000000001</v>
      </c>
      <c r="N24" s="22">
        <v>1051.5</v>
      </c>
      <c r="O24" s="22">
        <v>850.59999999999991</v>
      </c>
    </row>
    <row r="25" spans="1:15" ht="15.75" customHeight="1" collapsed="1">
      <c r="B25" s="72"/>
      <c r="C25" s="16" t="s">
        <v>28</v>
      </c>
      <c r="D25" s="66"/>
      <c r="E25" s="67"/>
      <c r="F25" s="68"/>
      <c r="G25" s="17">
        <v>1.2999999999999998</v>
      </c>
      <c r="H25" s="17">
        <v>44</v>
      </c>
      <c r="I25" s="17">
        <v>3.1</v>
      </c>
      <c r="J25" s="17">
        <v>1.5</v>
      </c>
      <c r="K25" s="17">
        <v>16.400000000000002</v>
      </c>
      <c r="L25" s="17">
        <v>241.1</v>
      </c>
      <c r="M25" s="17">
        <v>2.9000000000000004</v>
      </c>
      <c r="N25" s="17">
        <v>9.5</v>
      </c>
      <c r="O25" s="17">
        <v>401.8</v>
      </c>
    </row>
    <row r="26" spans="1:15" ht="8.25" customHeight="1">
      <c r="G26" s="77"/>
      <c r="H26" s="77"/>
      <c r="I26" s="77"/>
      <c r="J26" s="77"/>
      <c r="K26" s="77"/>
      <c r="L26" s="77"/>
      <c r="M26" s="77"/>
      <c r="N26" s="77"/>
      <c r="O26" s="77"/>
    </row>
    <row r="27" spans="1:15" s="60" customFormat="1" ht="15.75">
      <c r="B27" s="11" t="s">
        <v>29</v>
      </c>
      <c r="C27" s="62"/>
      <c r="D27" s="63"/>
      <c r="E27" s="64"/>
      <c r="F27" s="65"/>
      <c r="G27" s="12">
        <v>166668.79999999999</v>
      </c>
      <c r="H27" s="12">
        <v>163235.5</v>
      </c>
      <c r="I27" s="12">
        <v>179124.7</v>
      </c>
      <c r="J27" s="12">
        <v>178220.40000000002</v>
      </c>
      <c r="K27" s="12">
        <v>184175.9</v>
      </c>
      <c r="L27" s="12">
        <v>218688.40000000002</v>
      </c>
      <c r="M27" s="12">
        <v>207226.8</v>
      </c>
      <c r="N27" s="12">
        <v>193136.3</v>
      </c>
      <c r="O27" s="12">
        <v>198055.19999999995</v>
      </c>
    </row>
    <row r="28" spans="1:15" s="60" customFormat="1" ht="15.75" customHeight="1">
      <c r="B28" s="78"/>
      <c r="C28" s="16" t="s">
        <v>30</v>
      </c>
      <c r="D28" s="79"/>
      <c r="E28" s="80"/>
      <c r="F28" s="81"/>
      <c r="G28" s="17">
        <v>149719.79999999996</v>
      </c>
      <c r="H28" s="17">
        <v>147279.70000000001</v>
      </c>
      <c r="I28" s="17">
        <v>160636.6</v>
      </c>
      <c r="J28" s="17">
        <v>158244</v>
      </c>
      <c r="K28" s="17">
        <v>165873.49999999997</v>
      </c>
      <c r="L28" s="17">
        <v>203573.5</v>
      </c>
      <c r="M28" s="17">
        <v>186454.39999999999</v>
      </c>
      <c r="N28" s="17">
        <v>173748.9</v>
      </c>
      <c r="O28" s="17">
        <v>180635.3</v>
      </c>
    </row>
    <row r="29" spans="1:15" ht="15.75" customHeight="1">
      <c r="C29" s="28" t="s">
        <v>31</v>
      </c>
      <c r="G29" s="32">
        <v>90632.4</v>
      </c>
      <c r="H29" s="32">
        <v>86429.8</v>
      </c>
      <c r="I29" s="32">
        <v>101237.9</v>
      </c>
      <c r="J29" s="32">
        <v>91985.099999999991</v>
      </c>
      <c r="K29" s="32">
        <v>100690.69999999998</v>
      </c>
      <c r="L29" s="32">
        <v>132147.5</v>
      </c>
      <c r="M29" s="32">
        <v>104280.40000000001</v>
      </c>
      <c r="N29" s="32">
        <v>102118.09999999999</v>
      </c>
      <c r="O29" s="32">
        <v>111482.99999999999</v>
      </c>
    </row>
    <row r="30" spans="1:15" s="71" customFormat="1" ht="15.75" hidden="1" customHeight="1" outlineLevel="1">
      <c r="C30" s="69"/>
      <c r="D30" s="21" t="s">
        <v>32</v>
      </c>
      <c r="E30" s="70"/>
      <c r="G30" s="22">
        <v>62979.6</v>
      </c>
      <c r="H30" s="22">
        <v>60482.8</v>
      </c>
      <c r="I30" s="22">
        <v>66508.899999999994</v>
      </c>
      <c r="J30" s="22">
        <v>65186.299999999996</v>
      </c>
      <c r="K30" s="22">
        <v>69835.5</v>
      </c>
      <c r="L30" s="22">
        <v>98340.1</v>
      </c>
      <c r="M30" s="22">
        <v>72582</v>
      </c>
      <c r="N30" s="22">
        <v>70301.5</v>
      </c>
      <c r="O30" s="22">
        <v>77812.599999999991</v>
      </c>
    </row>
    <row r="31" spans="1:15" s="69" customFormat="1" ht="15.75" hidden="1" customHeight="1" outlineLevel="1">
      <c r="A31" s="55"/>
      <c r="B31" s="71"/>
      <c r="D31" s="21" t="s">
        <v>33</v>
      </c>
      <c r="E31" s="70"/>
      <c r="F31" s="71"/>
      <c r="G31" s="22">
        <v>9485.2000000000007</v>
      </c>
      <c r="H31" s="22">
        <v>9670</v>
      </c>
      <c r="I31" s="22">
        <v>16349.8</v>
      </c>
      <c r="J31" s="22">
        <v>10203.6</v>
      </c>
      <c r="K31" s="22">
        <v>12031.7</v>
      </c>
      <c r="L31" s="22">
        <v>11752.9</v>
      </c>
      <c r="M31" s="22">
        <v>10945.1</v>
      </c>
      <c r="N31" s="22">
        <v>11634.599999999999</v>
      </c>
      <c r="O31" s="22">
        <v>12133</v>
      </c>
    </row>
    <row r="32" spans="1:15" s="71" customFormat="1" ht="15.75" hidden="1" customHeight="1" outlineLevel="1">
      <c r="B32" s="69"/>
      <c r="C32" s="69"/>
      <c r="D32" s="21" t="s">
        <v>34</v>
      </c>
      <c r="E32" s="70"/>
      <c r="G32" s="22">
        <v>8162.2</v>
      </c>
      <c r="H32" s="22">
        <v>7047.5</v>
      </c>
      <c r="I32" s="22">
        <v>7910.9</v>
      </c>
      <c r="J32" s="22">
        <v>7557.2</v>
      </c>
      <c r="K32" s="22">
        <v>8357.2000000000007</v>
      </c>
      <c r="L32" s="22">
        <v>10041.900000000001</v>
      </c>
      <c r="M32" s="22">
        <v>7770.2</v>
      </c>
      <c r="N32" s="22">
        <v>7949.5999999999995</v>
      </c>
      <c r="O32" s="22">
        <v>8593.4</v>
      </c>
    </row>
    <row r="33" spans="1:15" s="69" customFormat="1" ht="15.75" hidden="1" customHeight="1" outlineLevel="1">
      <c r="B33" s="55"/>
      <c r="C33" s="55"/>
      <c r="D33" s="21" t="s">
        <v>35</v>
      </c>
      <c r="E33" s="59"/>
      <c r="F33" s="56"/>
      <c r="G33" s="22">
        <v>7802</v>
      </c>
      <c r="H33" s="22">
        <v>7245.4000000000005</v>
      </c>
      <c r="I33" s="22">
        <v>7886.9</v>
      </c>
      <c r="J33" s="22">
        <v>7080.4</v>
      </c>
      <c r="K33" s="22">
        <v>7874.3</v>
      </c>
      <c r="L33" s="22">
        <v>8234.9</v>
      </c>
      <c r="M33" s="22">
        <v>10355.6</v>
      </c>
      <c r="N33" s="22">
        <v>8589.4</v>
      </c>
      <c r="O33" s="22">
        <v>8856</v>
      </c>
    </row>
    <row r="34" spans="1:15" s="69" customFormat="1" ht="15.75" hidden="1" customHeight="1" outlineLevel="1">
      <c r="B34" s="71"/>
      <c r="D34" s="21" t="s">
        <v>36</v>
      </c>
      <c r="E34" s="70"/>
      <c r="F34" s="71"/>
      <c r="G34" s="22">
        <v>2203.4</v>
      </c>
      <c r="H34" s="22">
        <v>1984.1</v>
      </c>
      <c r="I34" s="22">
        <v>2581.4</v>
      </c>
      <c r="J34" s="22">
        <v>1957.6000000000001</v>
      </c>
      <c r="K34" s="22">
        <v>2592</v>
      </c>
      <c r="L34" s="22">
        <v>3777.7</v>
      </c>
      <c r="M34" s="22">
        <v>2627.5</v>
      </c>
      <c r="N34" s="22">
        <v>3643</v>
      </c>
      <c r="O34" s="22">
        <v>4088</v>
      </c>
    </row>
    <row r="35" spans="1:15" s="69" customFormat="1" ht="15.75" customHeight="1" collapsed="1">
      <c r="B35" s="55"/>
      <c r="C35" s="28" t="s">
        <v>37</v>
      </c>
      <c r="D35" s="58"/>
      <c r="E35" s="59"/>
      <c r="F35" s="56"/>
      <c r="G35" s="32">
        <v>8980.2000000000007</v>
      </c>
      <c r="H35" s="32">
        <v>14452.1</v>
      </c>
      <c r="I35" s="32">
        <v>12478.599999999999</v>
      </c>
      <c r="J35" s="32">
        <v>18877.7</v>
      </c>
      <c r="K35" s="32">
        <v>18116.2</v>
      </c>
      <c r="L35" s="32">
        <v>19223.600000000002</v>
      </c>
      <c r="M35" s="32">
        <v>20152.2</v>
      </c>
      <c r="N35" s="32">
        <v>16066.699999999997</v>
      </c>
      <c r="O35" s="32">
        <v>15574.699999999999</v>
      </c>
    </row>
    <row r="36" spans="1:15" ht="15.75" hidden="1" customHeight="1" outlineLevel="1">
      <c r="B36" s="71"/>
      <c r="C36" s="69"/>
      <c r="D36" s="21" t="s">
        <v>38</v>
      </c>
      <c r="E36" s="70"/>
      <c r="F36" s="71"/>
      <c r="G36" s="22">
        <v>2890.8</v>
      </c>
      <c r="H36" s="22">
        <v>6078.8</v>
      </c>
      <c r="I36" s="22">
        <v>5753.2999999999993</v>
      </c>
      <c r="J36" s="22">
        <v>9758.6</v>
      </c>
      <c r="K36" s="22">
        <v>9241.4</v>
      </c>
      <c r="L36" s="22">
        <v>10799.100000000002</v>
      </c>
      <c r="M36" s="22">
        <v>11104.7</v>
      </c>
      <c r="N36" s="22">
        <v>9156.7999999999993</v>
      </c>
      <c r="O36" s="22">
        <v>8294.6999999999989</v>
      </c>
    </row>
    <row r="37" spans="1:15" s="83" customFormat="1" ht="15.75" hidden="1" customHeight="1" outlineLevel="1">
      <c r="B37" s="71"/>
      <c r="C37" s="69"/>
      <c r="D37" s="21" t="s">
        <v>39</v>
      </c>
      <c r="E37" s="70"/>
      <c r="F37" s="71"/>
      <c r="G37" s="22">
        <v>5871.5</v>
      </c>
      <c r="H37" s="22">
        <v>7787.2</v>
      </c>
      <c r="I37" s="22">
        <v>6141.9000000000005</v>
      </c>
      <c r="J37" s="22">
        <v>8339.7000000000007</v>
      </c>
      <c r="K37" s="22">
        <v>7735.2000000000007</v>
      </c>
      <c r="L37" s="22">
        <v>6749.5999999999995</v>
      </c>
      <c r="M37" s="22">
        <v>8024.2</v>
      </c>
      <c r="N37" s="22">
        <v>6076.3000000000011</v>
      </c>
      <c r="O37" s="22">
        <v>6252.3</v>
      </c>
    </row>
    <row r="38" spans="1:15" s="71" customFormat="1" ht="15.75" hidden="1" customHeight="1" outlineLevel="1">
      <c r="C38" s="69"/>
      <c r="D38" s="21" t="s">
        <v>40</v>
      </c>
      <c r="E38" s="70"/>
      <c r="G38" s="22">
        <v>217.89999999999998</v>
      </c>
      <c r="H38" s="22">
        <v>586.1</v>
      </c>
      <c r="I38" s="22">
        <v>583.40000000000009</v>
      </c>
      <c r="J38" s="22">
        <v>779.4</v>
      </c>
      <c r="K38" s="22">
        <v>1139.5999999999999</v>
      </c>
      <c r="L38" s="22">
        <v>1674.9</v>
      </c>
      <c r="M38" s="22">
        <v>1023.3</v>
      </c>
      <c r="N38" s="22">
        <v>833.6</v>
      </c>
      <c r="O38" s="22">
        <v>1027.7</v>
      </c>
    </row>
    <row r="39" spans="1:15" s="71" customFormat="1" ht="15.75" customHeight="1" collapsed="1">
      <c r="B39" s="55"/>
      <c r="C39" s="28" t="s">
        <v>41</v>
      </c>
      <c r="D39" s="58"/>
      <c r="E39" s="59"/>
      <c r="F39" s="56"/>
      <c r="G39" s="32">
        <v>34077.4</v>
      </c>
      <c r="H39" s="32">
        <v>29574.799999999999</v>
      </c>
      <c r="I39" s="32">
        <v>30513.3</v>
      </c>
      <c r="J39" s="32">
        <v>31211.4</v>
      </c>
      <c r="K39" s="32">
        <v>32383.1</v>
      </c>
      <c r="L39" s="32">
        <v>37447.600000000006</v>
      </c>
      <c r="M39" s="32">
        <v>43868.6</v>
      </c>
      <c r="N39" s="32">
        <v>35768</v>
      </c>
      <c r="O39" s="32">
        <v>36881.9</v>
      </c>
    </row>
    <row r="40" spans="1:15" ht="15.75" hidden="1" customHeight="1" outlineLevel="1">
      <c r="B40" s="71"/>
      <c r="C40" s="69"/>
      <c r="D40" s="21" t="s">
        <v>42</v>
      </c>
      <c r="E40" s="70"/>
      <c r="F40" s="71"/>
      <c r="G40" s="22">
        <v>26104.6</v>
      </c>
      <c r="H40" s="22">
        <v>24611.9</v>
      </c>
      <c r="I40" s="22">
        <v>23869.600000000002</v>
      </c>
      <c r="J40" s="22">
        <v>23746.5</v>
      </c>
      <c r="K40" s="22">
        <v>23920.700000000004</v>
      </c>
      <c r="L40" s="22">
        <v>25913.4</v>
      </c>
      <c r="M40" s="22">
        <v>35041.399999999994</v>
      </c>
      <c r="N40" s="22">
        <v>27072.9</v>
      </c>
      <c r="O40" s="22">
        <v>27448.5</v>
      </c>
    </row>
    <row r="41" spans="1:15" s="69" customFormat="1" ht="15.75" hidden="1" customHeight="1" outlineLevel="1">
      <c r="A41" s="71"/>
      <c r="B41" s="71"/>
      <c r="D41" s="21" t="s">
        <v>43</v>
      </c>
      <c r="E41" s="70"/>
      <c r="F41" s="71"/>
      <c r="G41" s="22">
        <v>7972.8</v>
      </c>
      <c r="H41" s="22">
        <v>4962.8999999999996</v>
      </c>
      <c r="I41" s="22">
        <v>6643.7</v>
      </c>
      <c r="J41" s="22">
        <v>7464.9</v>
      </c>
      <c r="K41" s="22">
        <v>8462.4000000000015</v>
      </c>
      <c r="L41" s="22">
        <v>11534.199999999999</v>
      </c>
      <c r="M41" s="22">
        <v>8827.2000000000007</v>
      </c>
      <c r="N41" s="22">
        <v>8695.1</v>
      </c>
      <c r="O41" s="22">
        <v>9433.4000000000015</v>
      </c>
    </row>
    <row r="42" spans="1:15" ht="15.75" customHeight="1" collapsed="1">
      <c r="A42" s="71"/>
      <c r="C42" s="28" t="s">
        <v>44</v>
      </c>
      <c r="G42" s="32">
        <v>4994.8</v>
      </c>
      <c r="H42" s="32">
        <v>5695.2</v>
      </c>
      <c r="I42" s="32">
        <v>6142.9999999999991</v>
      </c>
      <c r="J42" s="32">
        <v>4604</v>
      </c>
      <c r="K42" s="32">
        <v>4771.5</v>
      </c>
      <c r="L42" s="32">
        <v>5087.3</v>
      </c>
      <c r="M42" s="32">
        <v>6029.7000000000007</v>
      </c>
      <c r="N42" s="32">
        <v>5747.5</v>
      </c>
      <c r="O42" s="32">
        <v>5730.7000000000007</v>
      </c>
    </row>
    <row r="43" spans="1:15" s="69" customFormat="1" ht="15.75" hidden="1" customHeight="1" outlineLevel="1">
      <c r="A43" s="55"/>
      <c r="B43" s="71"/>
      <c r="D43" s="21" t="s">
        <v>45</v>
      </c>
      <c r="E43" s="70"/>
      <c r="F43" s="71"/>
      <c r="G43" s="22">
        <v>2087.7999999999997</v>
      </c>
      <c r="H43" s="22">
        <v>3999.2999999999997</v>
      </c>
      <c r="I43" s="22">
        <v>2709.1</v>
      </c>
      <c r="J43" s="22">
        <v>2150.6999999999998</v>
      </c>
      <c r="K43" s="22">
        <v>2485.3000000000002</v>
      </c>
      <c r="L43" s="22">
        <v>2403</v>
      </c>
      <c r="M43" s="22">
        <v>2406.8000000000002</v>
      </c>
      <c r="N43" s="22">
        <v>2511.5</v>
      </c>
      <c r="O43" s="22">
        <v>2960</v>
      </c>
    </row>
    <row r="44" spans="1:15" s="69" customFormat="1" ht="15.75" hidden="1" customHeight="1" outlineLevel="1">
      <c r="A44" s="71"/>
      <c r="B44" s="71"/>
      <c r="D44" s="21" t="s">
        <v>46</v>
      </c>
      <c r="E44" s="70"/>
      <c r="F44" s="71"/>
      <c r="G44" s="22">
        <v>666.7</v>
      </c>
      <c r="H44" s="22">
        <v>666.7</v>
      </c>
      <c r="I44" s="22">
        <v>672.1</v>
      </c>
      <c r="J44" s="22">
        <v>666.7</v>
      </c>
      <c r="K44" s="22">
        <v>666.7</v>
      </c>
      <c r="L44" s="22">
        <v>666.7</v>
      </c>
      <c r="M44" s="22">
        <v>666.7</v>
      </c>
      <c r="N44" s="22">
        <v>666.7</v>
      </c>
      <c r="O44" s="22">
        <v>784.4</v>
      </c>
    </row>
    <row r="45" spans="1:15" s="69" customFormat="1" ht="15.75" hidden="1" customHeight="1" outlineLevel="1">
      <c r="A45" s="71"/>
      <c r="B45" s="71"/>
      <c r="D45" s="21" t="s">
        <v>47</v>
      </c>
      <c r="E45" s="70"/>
      <c r="F45" s="71"/>
      <c r="G45" s="22">
        <v>361.3</v>
      </c>
      <c r="H45" s="22">
        <v>390</v>
      </c>
      <c r="I45" s="22">
        <v>129.6</v>
      </c>
      <c r="J45" s="22">
        <v>381</v>
      </c>
      <c r="K45" s="22">
        <v>518.1</v>
      </c>
      <c r="L45" s="22">
        <v>452.09999999999997</v>
      </c>
      <c r="M45" s="22">
        <v>450.4</v>
      </c>
      <c r="N45" s="22">
        <v>509.9</v>
      </c>
      <c r="O45" s="22">
        <v>326</v>
      </c>
    </row>
    <row r="46" spans="1:15" s="69" customFormat="1" ht="15.75" hidden="1" customHeight="1" outlineLevel="1">
      <c r="A46" s="71"/>
      <c r="B46" s="71"/>
      <c r="D46" s="21" t="s">
        <v>48</v>
      </c>
      <c r="E46" s="70"/>
      <c r="F46" s="71"/>
      <c r="G46" s="22">
        <v>820.8</v>
      </c>
      <c r="H46" s="22">
        <v>312.2</v>
      </c>
      <c r="I46" s="22">
        <v>498.2</v>
      </c>
      <c r="J46" s="22">
        <v>535.9</v>
      </c>
      <c r="K46" s="22">
        <v>437</v>
      </c>
      <c r="L46" s="22">
        <v>889.2</v>
      </c>
      <c r="M46" s="22">
        <v>566.79999999999995</v>
      </c>
      <c r="N46" s="22">
        <v>747.69999999999993</v>
      </c>
      <c r="O46" s="22">
        <v>581.79999999999995</v>
      </c>
    </row>
    <row r="47" spans="1:15" s="69" customFormat="1" ht="15.75" hidden="1" customHeight="1" outlineLevel="1">
      <c r="A47" s="71"/>
      <c r="B47" s="71"/>
      <c r="D47" s="21" t="s">
        <v>49</v>
      </c>
      <c r="E47" s="70"/>
      <c r="F47" s="71"/>
      <c r="G47" s="22">
        <v>1058.1999999999998</v>
      </c>
      <c r="H47" s="22">
        <v>327</v>
      </c>
      <c r="I47" s="22">
        <v>2134</v>
      </c>
      <c r="J47" s="22">
        <v>869.7</v>
      </c>
      <c r="K47" s="22">
        <v>664.40000000000009</v>
      </c>
      <c r="L47" s="22">
        <v>676.30000000000007</v>
      </c>
      <c r="M47" s="22">
        <v>1938.9999999999998</v>
      </c>
      <c r="N47" s="22">
        <v>1311.7</v>
      </c>
      <c r="O47" s="22">
        <v>1078.4999999999998</v>
      </c>
    </row>
    <row r="48" spans="1:15" s="69" customFormat="1" ht="15.75" customHeight="1" collapsed="1">
      <c r="A48" s="71"/>
      <c r="B48" s="55"/>
      <c r="C48" s="28" t="s">
        <v>50</v>
      </c>
      <c r="D48" s="58"/>
      <c r="E48" s="59"/>
      <c r="F48" s="56"/>
      <c r="G48" s="32">
        <v>11034.999999999993</v>
      </c>
      <c r="H48" s="32">
        <v>11127.8</v>
      </c>
      <c r="I48" s="32">
        <v>10263.799999999999</v>
      </c>
      <c r="J48" s="32">
        <v>11565.8</v>
      </c>
      <c r="K48" s="32">
        <v>9912.0000000000018</v>
      </c>
      <c r="L48" s="32">
        <v>9667.5</v>
      </c>
      <c r="M48" s="32">
        <v>12123.5</v>
      </c>
      <c r="N48" s="32">
        <v>14048.6</v>
      </c>
      <c r="O48" s="32">
        <v>10965</v>
      </c>
    </row>
    <row r="49" spans="1:15" s="69" customFormat="1" ht="15.75" hidden="1" customHeight="1" outlineLevel="1">
      <c r="A49" s="55"/>
      <c r="B49" s="55"/>
      <c r="C49" s="55"/>
      <c r="D49" s="21" t="s">
        <v>51</v>
      </c>
      <c r="E49" s="59"/>
      <c r="F49" s="56"/>
      <c r="G49" s="22">
        <v>5873.5999999999995</v>
      </c>
      <c r="H49" s="22">
        <v>6758.9000000000005</v>
      </c>
      <c r="I49" s="22">
        <v>6297.9</v>
      </c>
      <c r="J49" s="22">
        <v>6518.5</v>
      </c>
      <c r="K49" s="22">
        <v>6478.6</v>
      </c>
      <c r="L49" s="22">
        <v>5838.2000000000007</v>
      </c>
      <c r="M49" s="22">
        <v>8854.6999999999989</v>
      </c>
      <c r="N49" s="22">
        <v>7176.4</v>
      </c>
      <c r="O49" s="22">
        <v>6892.9</v>
      </c>
    </row>
    <row r="50" spans="1:15" s="69" customFormat="1" ht="15.75" hidden="1" customHeight="1" outlineLevel="1">
      <c r="A50" s="55"/>
      <c r="B50" s="55"/>
      <c r="C50" s="82"/>
      <c r="D50" s="21" t="s">
        <v>52</v>
      </c>
      <c r="E50" s="59"/>
      <c r="F50" s="56"/>
      <c r="G50" s="22">
        <v>283</v>
      </c>
      <c r="H50" s="22">
        <v>44.199999999999932</v>
      </c>
      <c r="I50" s="22">
        <v>23.099999999999909</v>
      </c>
      <c r="J50" s="22">
        <v>897.70000000000027</v>
      </c>
      <c r="K50" s="22">
        <v>69.400000000000091</v>
      </c>
      <c r="L50" s="22">
        <v>1155.9000000000001</v>
      </c>
      <c r="M50" s="22">
        <v>32.399999999999636</v>
      </c>
      <c r="N50" s="22">
        <v>2834.2999999999997</v>
      </c>
      <c r="O50" s="22">
        <v>616.09999999999945</v>
      </c>
    </row>
    <row r="51" spans="1:15" s="69" customFormat="1" ht="15.75" hidden="1" customHeight="1" outlineLevel="1">
      <c r="A51" s="55"/>
      <c r="B51" s="55"/>
      <c r="C51" s="55"/>
      <c r="D51" s="21" t="s">
        <v>53</v>
      </c>
      <c r="E51" s="59"/>
      <c r="F51" s="56"/>
      <c r="G51" s="22">
        <v>4878.3999999999942</v>
      </c>
      <c r="H51" s="22">
        <v>4324.7000000000007</v>
      </c>
      <c r="I51" s="22">
        <v>3942.8</v>
      </c>
      <c r="J51" s="22">
        <v>4149.6000000000004</v>
      </c>
      <c r="K51" s="22">
        <v>3364</v>
      </c>
      <c r="L51" s="22">
        <v>2673.3999999999996</v>
      </c>
      <c r="M51" s="22">
        <v>3236.4000000000005</v>
      </c>
      <c r="N51" s="22">
        <v>4037.9000000000005</v>
      </c>
      <c r="O51" s="22">
        <v>3456</v>
      </c>
    </row>
    <row r="52" spans="1:15" s="69" customFormat="1" ht="8.25" customHeight="1" collapsed="1">
      <c r="A52" s="55"/>
      <c r="B52" s="55"/>
      <c r="E52" s="59"/>
      <c r="F52" s="56"/>
      <c r="G52" s="84"/>
      <c r="H52" s="84"/>
      <c r="I52" s="84"/>
      <c r="J52" s="84"/>
      <c r="K52" s="84"/>
      <c r="L52" s="84"/>
      <c r="M52" s="84"/>
      <c r="N52" s="84"/>
      <c r="O52" s="84"/>
    </row>
    <row r="53" spans="1:15" s="69" customFormat="1" ht="15.75">
      <c r="A53" s="55"/>
      <c r="B53" s="78"/>
      <c r="C53" s="16" t="s">
        <v>54</v>
      </c>
      <c r="D53" s="79"/>
      <c r="E53" s="80"/>
      <c r="F53" s="81"/>
      <c r="G53" s="17">
        <v>16949</v>
      </c>
      <c r="H53" s="17">
        <v>15955.8</v>
      </c>
      <c r="I53" s="17">
        <v>18488.099999999999</v>
      </c>
      <c r="J53" s="17">
        <v>19976.400000000001</v>
      </c>
      <c r="K53" s="17">
        <v>18302.400000000001</v>
      </c>
      <c r="L53" s="17">
        <v>15114.9</v>
      </c>
      <c r="M53" s="17">
        <v>20772.400000000001</v>
      </c>
      <c r="N53" s="17">
        <v>19387.399999999998</v>
      </c>
      <c r="O53" s="17">
        <v>17419.899999999998</v>
      </c>
    </row>
    <row r="54" spans="1:15" s="69" customFormat="1" ht="15.75" customHeight="1">
      <c r="A54" s="55"/>
      <c r="B54" s="55"/>
      <c r="C54" s="28" t="s">
        <v>38</v>
      </c>
      <c r="D54" s="58"/>
      <c r="E54" s="59"/>
      <c r="F54" s="56"/>
      <c r="G54" s="32">
        <v>1615.6000000000001</v>
      </c>
      <c r="H54" s="32">
        <v>1156.7</v>
      </c>
      <c r="I54" s="32">
        <v>1932.3000000000002</v>
      </c>
      <c r="J54" s="32">
        <v>2586.3000000000002</v>
      </c>
      <c r="K54" s="32">
        <v>1770.8000000000002</v>
      </c>
      <c r="L54" s="32">
        <v>2240.6999999999998</v>
      </c>
      <c r="M54" s="32">
        <v>2126.9</v>
      </c>
      <c r="N54" s="32">
        <v>2573.1</v>
      </c>
      <c r="O54" s="32">
        <v>1975.8000000000002</v>
      </c>
    </row>
    <row r="55" spans="1:15" ht="15.75" hidden="1" customHeight="1" outlineLevel="1">
      <c r="A55" s="60"/>
      <c r="B55" s="69"/>
      <c r="C55" s="69"/>
      <c r="D55" s="21" t="s">
        <v>55</v>
      </c>
      <c r="E55" s="70"/>
      <c r="F55" s="71"/>
      <c r="G55" s="22">
        <v>1361.3000000000002</v>
      </c>
      <c r="H55" s="22">
        <v>1077.8000000000002</v>
      </c>
      <c r="I55" s="22">
        <v>1681</v>
      </c>
      <c r="J55" s="22">
        <v>2141.4</v>
      </c>
      <c r="K55" s="22">
        <v>1572.8</v>
      </c>
      <c r="L55" s="22">
        <v>1705.5</v>
      </c>
      <c r="M55" s="22">
        <v>1560.9</v>
      </c>
      <c r="N55" s="22">
        <v>2102.1999999999998</v>
      </c>
      <c r="O55" s="22">
        <v>1599.5</v>
      </c>
    </row>
    <row r="56" spans="1:15" s="69" customFormat="1" ht="15.75" hidden="1" customHeight="1" outlineLevel="1">
      <c r="A56" s="71"/>
      <c r="D56" s="21" t="s">
        <v>56</v>
      </c>
      <c r="E56" s="70"/>
      <c r="F56" s="71"/>
      <c r="G56" s="22">
        <v>254.3</v>
      </c>
      <c r="H56" s="22">
        <v>78.900000000000006</v>
      </c>
      <c r="I56" s="22">
        <v>251.3</v>
      </c>
      <c r="J56" s="22">
        <v>444.9</v>
      </c>
      <c r="K56" s="22">
        <v>198</v>
      </c>
      <c r="L56" s="22">
        <v>535.20000000000005</v>
      </c>
      <c r="M56" s="22">
        <v>566</v>
      </c>
      <c r="N56" s="22">
        <v>470.9</v>
      </c>
      <c r="O56" s="22">
        <v>376.3</v>
      </c>
    </row>
    <row r="57" spans="1:15" s="69" customFormat="1" ht="15.75" customHeight="1" collapsed="1">
      <c r="A57" s="71"/>
      <c r="B57" s="55"/>
      <c r="C57" s="28" t="s">
        <v>39</v>
      </c>
      <c r="D57" s="58"/>
      <c r="E57" s="59"/>
      <c r="F57" s="56"/>
      <c r="G57" s="32">
        <v>3341.5</v>
      </c>
      <c r="H57" s="32">
        <v>4274.2</v>
      </c>
      <c r="I57" s="32">
        <v>5815.7</v>
      </c>
      <c r="J57" s="32">
        <v>4199.2</v>
      </c>
      <c r="K57" s="32">
        <v>6055.7000000000007</v>
      </c>
      <c r="L57" s="32">
        <v>5594.7000000000007</v>
      </c>
      <c r="M57" s="32">
        <v>5365.2000000000007</v>
      </c>
      <c r="N57" s="32">
        <v>4936.3</v>
      </c>
      <c r="O57" s="32">
        <v>5693.2000000000007</v>
      </c>
    </row>
    <row r="58" spans="1:15" ht="15.75" hidden="1" customHeight="1" outlineLevel="1">
      <c r="A58" s="69"/>
      <c r="B58" s="69"/>
      <c r="C58" s="69"/>
      <c r="D58" s="21" t="s">
        <v>55</v>
      </c>
      <c r="E58" s="70"/>
      <c r="F58" s="71"/>
      <c r="G58" s="22">
        <v>2437</v>
      </c>
      <c r="H58" s="22">
        <v>3821.5</v>
      </c>
      <c r="I58" s="22">
        <v>4660.5</v>
      </c>
      <c r="J58" s="22">
        <v>2765.3</v>
      </c>
      <c r="K58" s="22">
        <v>4187.5</v>
      </c>
      <c r="L58" s="22">
        <v>4477.8</v>
      </c>
      <c r="M58" s="22">
        <v>4299.9000000000005</v>
      </c>
      <c r="N58" s="22">
        <v>4084.8</v>
      </c>
      <c r="O58" s="22">
        <v>5188.2</v>
      </c>
    </row>
    <row r="59" spans="1:15" s="69" customFormat="1" ht="15.75" hidden="1" customHeight="1" outlineLevel="1">
      <c r="A59" s="71"/>
      <c r="D59" s="21" t="s">
        <v>56</v>
      </c>
      <c r="E59" s="70"/>
      <c r="F59" s="71"/>
      <c r="G59" s="22">
        <v>904.5</v>
      </c>
      <c r="H59" s="22">
        <v>452.7</v>
      </c>
      <c r="I59" s="22">
        <v>1155.1999999999998</v>
      </c>
      <c r="J59" s="22">
        <v>1433.8999999999999</v>
      </c>
      <c r="K59" s="22">
        <v>1868.2000000000003</v>
      </c>
      <c r="L59" s="22">
        <v>1116.9000000000001</v>
      </c>
      <c r="M59" s="22">
        <v>1065.3</v>
      </c>
      <c r="N59" s="22">
        <v>851.5</v>
      </c>
      <c r="O59" s="22">
        <v>505</v>
      </c>
    </row>
    <row r="60" spans="1:15" s="69" customFormat="1" ht="15.75" customHeight="1" collapsed="1">
      <c r="A60" s="71"/>
      <c r="C60" s="28" t="s">
        <v>45</v>
      </c>
      <c r="D60" s="58"/>
      <c r="E60" s="59"/>
      <c r="F60" s="56"/>
      <c r="G60" s="32">
        <v>618.79999999999995</v>
      </c>
      <c r="H60" s="32">
        <v>904.19999999999982</v>
      </c>
      <c r="I60" s="32">
        <v>1085.4000000000001</v>
      </c>
      <c r="J60" s="32">
        <v>1330.7000000000003</v>
      </c>
      <c r="K60" s="32">
        <v>737.80000000000007</v>
      </c>
      <c r="L60" s="32">
        <v>948.90000000000009</v>
      </c>
      <c r="M60" s="32">
        <v>891.80000000000007</v>
      </c>
      <c r="N60" s="32">
        <v>797.8</v>
      </c>
      <c r="O60" s="32">
        <v>1221.7000000000003</v>
      </c>
    </row>
    <row r="61" spans="1:15" ht="15.75" hidden="1" customHeight="1" outlineLevel="1">
      <c r="A61" s="69"/>
      <c r="B61" s="69"/>
      <c r="C61" s="69"/>
      <c r="D61" s="21" t="s">
        <v>55</v>
      </c>
      <c r="E61" s="70"/>
      <c r="F61" s="71"/>
      <c r="G61" s="22">
        <v>503.7</v>
      </c>
      <c r="H61" s="22">
        <v>585.69999999999993</v>
      </c>
      <c r="I61" s="22">
        <v>301.60000000000002</v>
      </c>
      <c r="J61" s="22">
        <v>356.49999999999994</v>
      </c>
      <c r="K61" s="22">
        <v>176.20000000000002</v>
      </c>
      <c r="L61" s="22">
        <v>461.9</v>
      </c>
      <c r="M61" s="22">
        <v>434</v>
      </c>
      <c r="N61" s="22">
        <v>376.09999999999997</v>
      </c>
      <c r="O61" s="22">
        <v>360</v>
      </c>
    </row>
    <row r="62" spans="1:15" s="60" customFormat="1" ht="15.75" hidden="1" customHeight="1" outlineLevel="1">
      <c r="A62" s="69"/>
      <c r="B62" s="69"/>
      <c r="C62" s="69"/>
      <c r="D62" s="21" t="s">
        <v>56</v>
      </c>
      <c r="E62" s="70"/>
      <c r="F62" s="71"/>
      <c r="G62" s="22">
        <v>115.1</v>
      </c>
      <c r="H62" s="22">
        <v>318.5</v>
      </c>
      <c r="I62" s="22">
        <v>783.80000000000007</v>
      </c>
      <c r="J62" s="22">
        <v>974.2</v>
      </c>
      <c r="K62" s="22">
        <v>561.59999999999991</v>
      </c>
      <c r="L62" s="22">
        <v>487</v>
      </c>
      <c r="M62" s="22">
        <v>457.8</v>
      </c>
      <c r="N62" s="22">
        <v>421.7</v>
      </c>
      <c r="O62" s="22">
        <v>861.7</v>
      </c>
    </row>
    <row r="63" spans="1:15" ht="15.75" customHeight="1" collapsed="1">
      <c r="A63" s="69"/>
      <c r="B63" s="69"/>
      <c r="C63" s="28" t="s">
        <v>57</v>
      </c>
      <c r="G63" s="32">
        <v>4345.2999999999993</v>
      </c>
      <c r="H63" s="32">
        <v>3415.9</v>
      </c>
      <c r="I63" s="32">
        <v>3340.4</v>
      </c>
      <c r="J63" s="32">
        <v>3132.5</v>
      </c>
      <c r="K63" s="32">
        <v>1904.4</v>
      </c>
      <c r="L63" s="32">
        <v>445</v>
      </c>
      <c r="M63" s="32">
        <v>3507.7999999999997</v>
      </c>
      <c r="N63" s="32">
        <v>3506.2999999999997</v>
      </c>
      <c r="O63" s="32">
        <v>2653.2</v>
      </c>
    </row>
    <row r="64" spans="1:15" ht="15.75" hidden="1" customHeight="1" outlineLevel="1">
      <c r="A64" s="69"/>
      <c r="C64" s="69"/>
      <c r="D64" s="21" t="s">
        <v>55</v>
      </c>
      <c r="E64" s="70"/>
      <c r="F64" s="71"/>
      <c r="G64" s="22">
        <v>9.9</v>
      </c>
      <c r="H64" s="22">
        <v>831.9</v>
      </c>
      <c r="I64" s="22">
        <v>1091.1000000000001</v>
      </c>
      <c r="J64" s="22">
        <v>1792.3999999999999</v>
      </c>
      <c r="K64" s="22">
        <v>908.9</v>
      </c>
      <c r="L64" s="22">
        <v>0.5</v>
      </c>
      <c r="M64" s="22">
        <v>882.3</v>
      </c>
      <c r="N64" s="22">
        <v>1504.6</v>
      </c>
      <c r="O64" s="22">
        <v>1030.0999999999999</v>
      </c>
    </row>
    <row r="65" spans="1:15" ht="15.75" hidden="1" customHeight="1" outlineLevel="1">
      <c r="A65" s="69"/>
      <c r="B65" s="69"/>
      <c r="C65" s="69"/>
      <c r="D65" s="21" t="s">
        <v>56</v>
      </c>
      <c r="E65" s="70"/>
      <c r="F65" s="71"/>
      <c r="G65" s="22">
        <v>4335.3999999999996</v>
      </c>
      <c r="H65" s="22">
        <v>2584</v>
      </c>
      <c r="I65" s="22">
        <v>2249.3000000000002</v>
      </c>
      <c r="J65" s="22">
        <v>1340.1</v>
      </c>
      <c r="K65" s="22">
        <v>995.5</v>
      </c>
      <c r="L65" s="22">
        <v>444.5</v>
      </c>
      <c r="M65" s="22">
        <v>2625.5</v>
      </c>
      <c r="N65" s="22">
        <v>2001.7</v>
      </c>
      <c r="O65" s="22">
        <v>1623.1</v>
      </c>
    </row>
    <row r="66" spans="1:15" ht="15.75" customHeight="1" collapsed="1">
      <c r="A66" s="69"/>
      <c r="B66" s="69"/>
      <c r="C66" s="28" t="s">
        <v>58</v>
      </c>
      <c r="G66" s="32">
        <v>1421.3000000000002</v>
      </c>
      <c r="H66" s="32">
        <v>1537.3</v>
      </c>
      <c r="I66" s="32">
        <v>1975.9</v>
      </c>
      <c r="J66" s="32">
        <v>1447.6</v>
      </c>
      <c r="K66" s="32">
        <v>1595.4</v>
      </c>
      <c r="L66" s="32">
        <v>1719.6</v>
      </c>
      <c r="M66" s="32">
        <v>2333.6</v>
      </c>
      <c r="N66" s="32">
        <v>1717.9</v>
      </c>
      <c r="O66" s="32">
        <v>1755.9</v>
      </c>
    </row>
    <row r="67" spans="1:15" ht="15.75" hidden="1" customHeight="1" outlineLevel="1">
      <c r="A67" s="69"/>
      <c r="B67" s="69"/>
      <c r="C67" s="69"/>
      <c r="D67" s="21" t="s">
        <v>55</v>
      </c>
      <c r="E67" s="70"/>
      <c r="F67" s="71"/>
      <c r="G67" s="22">
        <v>972.6</v>
      </c>
      <c r="H67" s="22">
        <v>1196.5999999999999</v>
      </c>
      <c r="I67" s="22">
        <v>1572.3</v>
      </c>
      <c r="J67" s="22">
        <v>994.5</v>
      </c>
      <c r="K67" s="22">
        <v>1017.8000000000001</v>
      </c>
      <c r="L67" s="22">
        <v>1236.0999999999999</v>
      </c>
      <c r="M67" s="22">
        <v>1850.6</v>
      </c>
      <c r="N67" s="22">
        <v>1377.8000000000002</v>
      </c>
      <c r="O67" s="22">
        <v>1339.7</v>
      </c>
    </row>
    <row r="68" spans="1:15" s="69" customFormat="1" ht="15.75" hidden="1" customHeight="1" outlineLevel="1">
      <c r="A68" s="71"/>
      <c r="D68" s="21" t="s">
        <v>56</v>
      </c>
      <c r="E68" s="70"/>
      <c r="F68" s="71"/>
      <c r="G68" s="22">
        <v>448.7</v>
      </c>
      <c r="H68" s="22">
        <v>340.70000000000005</v>
      </c>
      <c r="I68" s="22">
        <v>403.6</v>
      </c>
      <c r="J68" s="22">
        <v>453.1</v>
      </c>
      <c r="K68" s="22">
        <v>577.6</v>
      </c>
      <c r="L68" s="22">
        <v>483.5</v>
      </c>
      <c r="M68" s="22">
        <v>482.99999999999994</v>
      </c>
      <c r="N68" s="22">
        <v>340.1</v>
      </c>
      <c r="O68" s="22">
        <v>416.2</v>
      </c>
    </row>
    <row r="69" spans="1:15" ht="15.75" customHeight="1" collapsed="1">
      <c r="A69" s="69"/>
      <c r="C69" s="28" t="s">
        <v>59</v>
      </c>
      <c r="G69" s="32">
        <v>3823.5999999999995</v>
      </c>
      <c r="H69" s="32">
        <v>4356.8</v>
      </c>
      <c r="I69" s="32">
        <v>2599.1000000000004</v>
      </c>
      <c r="J69" s="32">
        <v>4890.8999999999996</v>
      </c>
      <c r="K69" s="32">
        <v>3384.4000000000005</v>
      </c>
      <c r="L69" s="32">
        <v>2252.1</v>
      </c>
      <c r="M69" s="32">
        <v>4221.4999999999991</v>
      </c>
      <c r="N69" s="32">
        <v>3462.9</v>
      </c>
      <c r="O69" s="32">
        <v>2686.6</v>
      </c>
    </row>
    <row r="70" spans="1:15" ht="15.75" hidden="1" customHeight="1" outlineLevel="1">
      <c r="A70" s="69"/>
      <c r="D70" s="21" t="s">
        <v>55</v>
      </c>
      <c r="G70" s="22">
        <v>2662.8</v>
      </c>
      <c r="H70" s="22">
        <v>3671.8</v>
      </c>
      <c r="I70" s="22">
        <v>1980</v>
      </c>
      <c r="J70" s="22">
        <v>2413.3999999999996</v>
      </c>
      <c r="K70" s="22">
        <v>1830.4000000000005</v>
      </c>
      <c r="L70" s="22">
        <v>1485.6</v>
      </c>
      <c r="M70" s="22">
        <v>1992.4999999999995</v>
      </c>
      <c r="N70" s="22">
        <v>1694.6000000000001</v>
      </c>
      <c r="O70" s="22">
        <v>1207.4999999999998</v>
      </c>
    </row>
    <row r="71" spans="1:15" ht="15.75" hidden="1" customHeight="1" outlineLevel="1">
      <c r="D71" s="21" t="s">
        <v>56</v>
      </c>
      <c r="G71" s="22">
        <v>1160.7999999999997</v>
      </c>
      <c r="H71" s="22">
        <v>685</v>
      </c>
      <c r="I71" s="22">
        <v>619.1</v>
      </c>
      <c r="J71" s="22">
        <v>2477.5</v>
      </c>
      <c r="K71" s="22">
        <v>1554</v>
      </c>
      <c r="L71" s="22">
        <v>766.5</v>
      </c>
      <c r="M71" s="22">
        <v>2229</v>
      </c>
      <c r="N71" s="22">
        <v>1768.3</v>
      </c>
      <c r="O71" s="22">
        <v>1479.1</v>
      </c>
    </row>
    <row r="72" spans="1:15" ht="15.75" customHeight="1" collapsed="1">
      <c r="A72" s="69"/>
      <c r="B72" s="69"/>
      <c r="C72" s="28" t="s">
        <v>60</v>
      </c>
      <c r="F72" s="71"/>
      <c r="G72" s="32">
        <v>1782.9</v>
      </c>
      <c r="H72" s="32">
        <v>310.7</v>
      </c>
      <c r="I72" s="32">
        <v>1739.3</v>
      </c>
      <c r="J72" s="32">
        <v>2389.1999999999998</v>
      </c>
      <c r="K72" s="32">
        <v>2853.9</v>
      </c>
      <c r="L72" s="32">
        <v>1913.9</v>
      </c>
      <c r="M72" s="32">
        <v>2325.6</v>
      </c>
      <c r="N72" s="32">
        <v>2393.1</v>
      </c>
      <c r="O72" s="32">
        <v>1433.5</v>
      </c>
    </row>
    <row r="73" spans="1:15" ht="9" customHeight="1">
      <c r="A73" s="69"/>
      <c r="C73" s="69"/>
      <c r="D73" s="82"/>
      <c r="E73" s="70"/>
      <c r="F73" s="82"/>
      <c r="G73" s="84"/>
      <c r="H73" s="84"/>
      <c r="I73" s="84"/>
      <c r="J73" s="84"/>
      <c r="K73" s="84"/>
      <c r="L73" s="84"/>
      <c r="M73" s="84"/>
      <c r="N73" s="84"/>
      <c r="O73" s="84"/>
    </row>
    <row r="74" spans="1:15" ht="15.75">
      <c r="A74" s="69"/>
      <c r="B74" s="11" t="s">
        <v>61</v>
      </c>
      <c r="C74" s="62"/>
      <c r="D74" s="63"/>
      <c r="E74" s="64"/>
      <c r="F74" s="65"/>
      <c r="G74" s="12">
        <v>3587.2000000000144</v>
      </c>
      <c r="H74" s="12">
        <v>-26746.799999999996</v>
      </c>
      <c r="I74" s="12">
        <v>-18184.200000000026</v>
      </c>
      <c r="J74" s="12">
        <v>-18663.599999999984</v>
      </c>
      <c r="K74" s="12">
        <v>-27239.399999999976</v>
      </c>
      <c r="L74" s="12">
        <v>-57038.799999999988</v>
      </c>
      <c r="M74" s="12">
        <v>-22089.599999999988</v>
      </c>
      <c r="N74" s="12">
        <v>-24650.599999999969</v>
      </c>
      <c r="O74" s="12">
        <v>-31353.099999999969</v>
      </c>
    </row>
    <row r="75" spans="1:15" s="69" customFormat="1" ht="9" customHeight="1">
      <c r="A75" s="71"/>
      <c r="B75" s="55"/>
      <c r="C75" s="55"/>
      <c r="D75" s="58"/>
      <c r="E75" s="59"/>
      <c r="F75" s="56"/>
      <c r="G75" s="84"/>
      <c r="H75" s="84"/>
      <c r="I75" s="84"/>
      <c r="J75" s="84"/>
      <c r="K75" s="84"/>
      <c r="L75" s="84"/>
      <c r="M75" s="84"/>
      <c r="N75" s="84"/>
      <c r="O75" s="84"/>
    </row>
    <row r="76" spans="1:15" s="69" customFormat="1" ht="15.75" customHeight="1">
      <c r="A76" s="71"/>
      <c r="B76" s="78"/>
      <c r="C76" s="16" t="s">
        <v>69</v>
      </c>
      <c r="D76" s="79"/>
      <c r="E76" s="80"/>
      <c r="F76" s="81"/>
      <c r="G76" s="17">
        <v>9143.1</v>
      </c>
      <c r="H76" s="17">
        <v>3253.0000000000005</v>
      </c>
      <c r="I76" s="17">
        <v>16897.300000000003</v>
      </c>
      <c r="J76" s="17">
        <v>30348.3</v>
      </c>
      <c r="K76" s="17">
        <v>16805.800000000003</v>
      </c>
      <c r="L76" s="17">
        <v>34813.399999999994</v>
      </c>
      <c r="M76" s="17">
        <v>10631.299999999997</v>
      </c>
      <c r="N76" s="17">
        <v>6894.6</v>
      </c>
      <c r="O76" s="17">
        <v>19823.5</v>
      </c>
    </row>
    <row r="77" spans="1:15" s="69" customFormat="1" ht="9" customHeight="1">
      <c r="A77" s="71"/>
      <c r="B77" s="55"/>
      <c r="C77" s="55"/>
      <c r="D77" s="58"/>
      <c r="E77" s="59"/>
      <c r="F77" s="56"/>
      <c r="G77" s="84"/>
      <c r="H77" s="84"/>
      <c r="I77" s="84"/>
      <c r="J77" s="84"/>
      <c r="K77" s="84"/>
      <c r="L77" s="84"/>
      <c r="M77" s="84"/>
      <c r="N77" s="84"/>
      <c r="O77" s="84"/>
    </row>
    <row r="78" spans="1:15" ht="15.75">
      <c r="A78" s="69"/>
      <c r="B78" s="11" t="s">
        <v>62</v>
      </c>
      <c r="C78" s="62"/>
      <c r="D78" s="63"/>
      <c r="E78" s="64"/>
      <c r="F78" s="65"/>
      <c r="G78" s="12">
        <v>-5555.8999999999851</v>
      </c>
      <c r="H78" s="12">
        <v>-29999.799999999996</v>
      </c>
      <c r="I78" s="12">
        <v>-35081.500000000029</v>
      </c>
      <c r="J78" s="12">
        <v>-49011.899999999987</v>
      </c>
      <c r="K78" s="12">
        <v>-44045.199999999975</v>
      </c>
      <c r="L78" s="12">
        <v>-91852.199999999983</v>
      </c>
      <c r="M78" s="12">
        <v>-32720.899999999987</v>
      </c>
      <c r="N78" s="12">
        <v>-31545.199999999975</v>
      </c>
      <c r="O78" s="12">
        <v>-51176.599999999962</v>
      </c>
    </row>
    <row r="79" spans="1:15">
      <c r="G79" s="57"/>
      <c r="H79" s="57"/>
      <c r="I79" s="57"/>
      <c r="J79" s="57"/>
      <c r="K79" s="57"/>
      <c r="L79" s="57"/>
      <c r="M79" s="57"/>
      <c r="N79" s="57"/>
      <c r="O79" s="57"/>
    </row>
  </sheetData>
  <mergeCells count="5">
    <mergeCell ref="B1:O1"/>
    <mergeCell ref="B3:H3"/>
    <mergeCell ref="I2:O2"/>
    <mergeCell ref="I3:O3"/>
    <mergeCell ref="B2:H2"/>
  </mergeCells>
  <printOptions horizontalCentered="1"/>
  <pageMargins left="0.11811023622047245" right="0.11811023622047245" top="0.74803149606299213" bottom="0" header="0.31496062992125984" footer="0.31496062992125984"/>
  <pageSetup paperSize="9" scale="54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IMIG Sep2017</vt:lpstr>
      <vt:lpstr>IMIG ene-sep</vt:lpstr>
      <vt:lpstr>'IMIG ene-sep'!Área_de_impresión</vt:lpstr>
      <vt:lpstr>'IMIG Sep2017'!Área_de_impresión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Oficina Nacional de Presupuest</dc:creator>
  <cp:lastModifiedBy>Template</cp:lastModifiedBy>
  <cp:lastPrinted>2017-10-17T16:29:37Z</cp:lastPrinted>
  <dcterms:created xsi:type="dcterms:W3CDTF">2000-01-11T21:12:19Z</dcterms:created>
  <dcterms:modified xsi:type="dcterms:W3CDTF">2017-10-24T13:09:08Z</dcterms:modified>
</cp:coreProperties>
</file>