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45" yWindow="45" windowWidth="3960" windowHeight="2805" tabRatio="686" activeTab="0"/>
  </bookViews>
  <sheets>
    <sheet name="$ corrientes" sheetId="1" r:id="rId1"/>
    <sheet name="% del PIB" sheetId="2" r:id="rId2"/>
    <sheet name="% del GPN sin Serv. Deuda (IV)" sheetId="3" r:id="rId3"/>
  </sheets>
  <externalReferences>
    <externalReference r:id="rId6"/>
  </externalReferences>
  <definedNames>
    <definedName name="\a">#N/A</definedName>
    <definedName name="_Regression_Int" hidden="1">1</definedName>
    <definedName name="_xlfn.IFERROR" hidden="1">#NAME?</definedName>
    <definedName name="_xlnm.Print_Area" localSheetId="0">'$ corrientes'!$B$1:$AM$57</definedName>
    <definedName name="_xlnm.Print_Area" localSheetId="2">'% del GPN sin Serv. Deuda (IV)'!$B$1:$AM$54</definedName>
    <definedName name="_xlnm.Print_Area" localSheetId="1">'% del PIB'!$B$1:$AM$58</definedName>
    <definedName name="CUAD.0">#N/A</definedName>
    <definedName name="CUAD.0CONT">#N/A</definedName>
    <definedName name="CUAD.1">#N/A</definedName>
    <definedName name="CUAD.1CONT">#N/A</definedName>
    <definedName name="CUAD.2">#N/A</definedName>
    <definedName name="CUAD.2CONT">#N/A</definedName>
    <definedName name="_xlnm.Print_Titles" localSheetId="0">'$ corrientes'!$B:$B</definedName>
    <definedName name="_xlnm.Print_Titles" localSheetId="2">'% del GPN sin Serv. Deuda (IV)'!$B:$B</definedName>
    <definedName name="_xlnm.Print_Titles" localSheetId="1">'% del PIB'!$B:$B</definedName>
    <definedName name="Títulos_a_imprimir_IM">'[1]SAN LUIS'!$102:$107,'[1]SAN LUIS'!$A:$A</definedName>
  </definedNames>
  <calcPr fullCalcOnLoad="1"/>
</workbook>
</file>

<file path=xl/sharedStrings.xml><?xml version="1.0" encoding="utf-8"?>
<sst xmlns="http://schemas.openxmlformats.org/spreadsheetml/2006/main" count="235" uniqueCount="86">
  <si>
    <t>FINALIDAD  /  FUNCION</t>
  </si>
  <si>
    <t>I. FUNCIONAMIENTO DEL ESTADO</t>
  </si>
  <si>
    <t>I.1. Administración general</t>
  </si>
  <si>
    <t>I.2. Justicia</t>
  </si>
  <si>
    <t>I.3. Defensa y seguridad</t>
  </si>
  <si>
    <t>II.1. Educación, cultura y ciencia y técnica</t>
  </si>
  <si>
    <t>II.1.1. Educación básica</t>
  </si>
  <si>
    <t>II.1.2. Educación superior y universitaria</t>
  </si>
  <si>
    <t>II.1.3. Ciencia y técnica</t>
  </si>
  <si>
    <t>II.1.4. Cultura</t>
  </si>
  <si>
    <t>II.1.5. Educación y cultura sin discriminar</t>
  </si>
  <si>
    <t>II.2. Salud</t>
  </si>
  <si>
    <t>II.2.1. Atención pública de la salud</t>
  </si>
  <si>
    <t>II.2.2. Obras sociales - Atención de la salud</t>
  </si>
  <si>
    <t>II.2.3. INSSJyP - Atención de la salud</t>
  </si>
  <si>
    <t>II.3. Agua potable y alcantarillado</t>
  </si>
  <si>
    <t>II.4. Vivienda y urbanismo</t>
  </si>
  <si>
    <t>II.5. Promoción y asistencia social</t>
  </si>
  <si>
    <t>II.5.1. Promoción y asistencia social pública</t>
  </si>
  <si>
    <t>II.5.2. Obras sociales - Prestaciones sociales</t>
  </si>
  <si>
    <t>II.5.3. INSSJyP - Prestaciones sociales</t>
  </si>
  <si>
    <t>II.6. Previsión social</t>
  </si>
  <si>
    <t>II.7. Trabajo</t>
  </si>
  <si>
    <t>II.7.1. Programas de empleo y seguro de desempleo</t>
  </si>
  <si>
    <t>II.7.2. Asignaciones familiares</t>
  </si>
  <si>
    <t>II.8. Otros servicios urbanos</t>
  </si>
  <si>
    <t>III.1. Producción primaria</t>
  </si>
  <si>
    <t>III.2. Energía y combustible</t>
  </si>
  <si>
    <t>III.3. Industria</t>
  </si>
  <si>
    <t>III.4. Servicios</t>
  </si>
  <si>
    <t>III.4.1. Transporte</t>
  </si>
  <si>
    <t>III.4.2. Comunicaciones</t>
  </si>
  <si>
    <t>III.5. Otros gastos en servicios económicos</t>
  </si>
  <si>
    <t>GASTO PÚBLICO TOTAL</t>
  </si>
  <si>
    <t>II. GASTO PÚBLICO SOCIAL</t>
  </si>
  <si>
    <t>III. GASTO PÚBLICO EN SERVICIOS ECONÓMICOS</t>
  </si>
  <si>
    <t>IV. SERVICIOS DE LA DEUDA PÚBLICA</t>
  </si>
  <si>
    <t>GASTO PÚBLICO DEL GOBIERNO NACIONAL</t>
  </si>
  <si>
    <t>El gasto se encuentra sujeto al proceso de consolidación, por lo que las transferencias de fondos entre niveles de gobierno se descuentan del nivel que las financia para ser incluidas en el que las ejecuta.</t>
  </si>
  <si>
    <t>1.0</t>
  </si>
  <si>
    <t>1.1</t>
  </si>
  <si>
    <t>1.2</t>
  </si>
  <si>
    <t>1.3</t>
  </si>
  <si>
    <t>1.4</t>
  </si>
  <si>
    <t>1.1.1</t>
  </si>
  <si>
    <t>1.1.2</t>
  </si>
  <si>
    <t>1.1.3</t>
  </si>
  <si>
    <t>1.2.1</t>
  </si>
  <si>
    <t>1.2.1.1</t>
  </si>
  <si>
    <t>1.2.1.2</t>
  </si>
  <si>
    <t>1.2.2</t>
  </si>
  <si>
    <t>1.2.3</t>
  </si>
  <si>
    <t>1.2.4</t>
  </si>
  <si>
    <t>1.2.2.1</t>
  </si>
  <si>
    <t>1.2.2.2</t>
  </si>
  <si>
    <t>1.2.2.3</t>
  </si>
  <si>
    <t>1.2.5</t>
  </si>
  <si>
    <t>1.2.5.1</t>
  </si>
  <si>
    <t>1.2.5.2</t>
  </si>
  <si>
    <t>1.2.5.3</t>
  </si>
  <si>
    <t>1.2.6</t>
  </si>
  <si>
    <t>1.2.7</t>
  </si>
  <si>
    <t>1.2.7.1</t>
  </si>
  <si>
    <t>1.2.7.2</t>
  </si>
  <si>
    <t>1.2.8</t>
  </si>
  <si>
    <t>1.3.1</t>
  </si>
  <si>
    <t>1.3.2</t>
  </si>
  <si>
    <t>1.3.3</t>
  </si>
  <si>
    <t>1.3.4</t>
  </si>
  <si>
    <t>1.3.4.1</t>
  </si>
  <si>
    <t>1.3.4.2</t>
  </si>
  <si>
    <t>1.3.5</t>
  </si>
  <si>
    <t>1.2.1.3</t>
  </si>
  <si>
    <t>1.2.1.5</t>
  </si>
  <si>
    <t>1.2.1.4</t>
  </si>
  <si>
    <t>1.4.1</t>
  </si>
  <si>
    <t>IV.1 Pago Intereses Holdouts (Estimado)</t>
  </si>
  <si>
    <r>
      <t xml:space="preserve">GASTO PÚBLICO </t>
    </r>
    <r>
      <rPr>
        <b/>
        <sz val="8"/>
        <rFont val="Calibri"/>
        <family val="2"/>
      </rPr>
      <t>SIN SERVICIOS DE LA DEUDA PÚBLICA (IV)</t>
    </r>
  </si>
  <si>
    <t xml:space="preserve">GASTO PÚBLICO DEL GOBIERNO NACIONAL SIN SERVICIOS DE LA DEUDA PÚBLICA (IV) </t>
  </si>
  <si>
    <t>Estructura vertical, en porcentaje</t>
  </si>
  <si>
    <t>Notas:</t>
  </si>
  <si>
    <t xml:space="preserve">La serie en términos del PIB hasta el año 1993 considera el PIB de Cuentas Nacionales base 1993. El empalme del PIB utilizado a partir de ese año fue realizado en el ámbito de la Subsecretaría de Programación Macroeconómica teniendo como año base 2004. </t>
  </si>
  <si>
    <t xml:space="preserve">En porcentaje del PIB </t>
  </si>
  <si>
    <t>1980-1986: miles de pesos; 1987-2017: millones de pesos</t>
  </si>
  <si>
    <t>Esta estimación del gasto consolidado por finalidad y función difiere de la publicada por la Secretaría de Hacienda por utilizar metodologías diferentes. Se recomienda ver documento "Gasto público por finalidad y función 2017: metodología de estimación" publicado por la Secretaría de Política Económica.</t>
  </si>
  <si>
    <t>Fuente: Dirección de Nacional de Política Fiscal y de Ingresos - Secretaría de Política Económica sobre la base de Secretaría de Hacienda y SIDIF.</t>
  </si>
</sst>
</file>

<file path=xl/styles.xml><?xml version="1.0" encoding="utf-8"?>
<styleSheet xmlns="http://schemas.openxmlformats.org/spreadsheetml/2006/main">
  <numFmts count="6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quot;Pts&quot;_-;\-* #,##0\ &quot;Pts&quot;_-;_-* &quot;-&quot;\ &quot;Pts&quot;_-;_-@_-"/>
    <numFmt numFmtId="181" formatCode="_-* #,##0\ _P_t_s_-;\-* #,##0\ _P_t_s_-;_-* &quot;-&quot;\ _P_t_s_-;_-@_-"/>
    <numFmt numFmtId="182" formatCode="_-* #,##0.00\ &quot;Pts&quot;_-;\-* #,##0.00\ &quot;Pts&quot;_-;_-* &quot;-&quot;??\ &quot;Pts&quot;_-;_-@_-"/>
    <numFmt numFmtId="183" formatCode="_-* #,##0.00\ _P_t_s_-;\-* #,##0.00\ _P_t_s_-;_-* &quot;-&quot;??\ _P_t_s_-;_-@_-"/>
    <numFmt numFmtId="184" formatCode="_(* #,##0_);_(* \(#,##0\);_(* &quot;-&quot;??_);_(@_)"/>
    <numFmt numFmtId="185" formatCode="0.000"/>
    <numFmt numFmtId="186" formatCode="0.0000"/>
    <numFmt numFmtId="187" formatCode="#,##0.000"/>
    <numFmt numFmtId="188" formatCode="0.000000"/>
    <numFmt numFmtId="189" formatCode="0.00000000"/>
    <numFmt numFmtId="190" formatCode="_-* #,##0.00000\ _P_t_s_-;\-* #,##0.00000\ _P_t_s_-;_-* &quot;-&quot;??\ _P_t_s_-;_-@_-"/>
    <numFmt numFmtId="191" formatCode="#,##0.0"/>
    <numFmt numFmtId="192" formatCode="#,##0.000000"/>
    <numFmt numFmtId="193" formatCode="#,##0.0000000"/>
    <numFmt numFmtId="194" formatCode="#,##0.00000000"/>
    <numFmt numFmtId="195" formatCode="0.00_)"/>
    <numFmt numFmtId="196" formatCode="0.0_)"/>
    <numFmt numFmtId="197" formatCode="0.0000000"/>
    <numFmt numFmtId="198" formatCode="#,##0.000000000"/>
    <numFmt numFmtId="199" formatCode="0.0%"/>
    <numFmt numFmtId="200" formatCode="_-* #,##0.000000000000\ _P_t_s_-;\-* #,##0.000000000000\ _P_t_s_-;_-* &quot;-&quot;??\ _P_t_s_-;_-@_-"/>
    <numFmt numFmtId="201" formatCode="0.0"/>
    <numFmt numFmtId="202" formatCode="_-* #,##0.0\ _P_t_s_-;\-* #,##0.0\ _P_t_s_-;_-* &quot;-&quot;??\ _P_t_s_-;_-@_-"/>
    <numFmt numFmtId="203" formatCode="_-* #,##0.0000\ _P_t_s_-;\-* #,##0.0000\ _P_t_s_-;_-* &quot;-&quot;??\ _P_t_s_-;_-@_-"/>
    <numFmt numFmtId="204" formatCode="_-* #,##0.000\ _P_t_s_-;\-* #,##0.000\ _P_t_s_-;_-* &quot;-&quot;??\ _P_t_s_-;_-@_-"/>
    <numFmt numFmtId="205" formatCode="0.000000_)"/>
    <numFmt numFmtId="206" formatCode="_-* #,##0.000000\ _P_t_s_-;\-* #,##0.000000\ _P_t_s_-;_-* &quot;-&quot;??\ _P_t_s_-;_-@_-"/>
    <numFmt numFmtId="207" formatCode="_-* #,##0.0000000\ _P_t_s_-;\-* #,##0.0000000\ _P_t_s_-;_-* &quot;-&quot;??\ _P_t_s_-;_-@_-"/>
    <numFmt numFmtId="208" formatCode="_-* #,##0.00000000\ _P_t_s_-;\-* #,##0.00000000\ _P_t_s_-;_-* &quot;-&quot;??\ _P_t_s_-;_-@_-"/>
    <numFmt numFmtId="209" formatCode="_-* #,##0.000000000\ _P_t_s_-;\-* #,##0.000000000\ _P_t_s_-;_-* &quot;-&quot;??\ _P_t_s_-;_-@_-"/>
    <numFmt numFmtId="210" formatCode="_-* #,##0.0000000000\ _P_t_s_-;\-* #,##0.0000000000\ _P_t_s_-;_-* &quot;-&quot;??\ _P_t_s_-;_-@_-"/>
    <numFmt numFmtId="211" formatCode="_ * #,##0.0000_ ;_ * \-#,##0.0000_ ;_ * &quot;-&quot;????_ ;_ @_ "/>
    <numFmt numFmtId="212" formatCode="_ * #,##0.0000_ ;_ * \-#,##0.0000_ ;_ * &quot;-&quot;??_ ;_ @_ "/>
    <numFmt numFmtId="213" formatCode="_ * #,##0.000_ ;_ * \-#,##0.000_ ;_ * &quot;-&quot;??_ ;_ @_ "/>
    <numFmt numFmtId="214" formatCode="_-* #,##0.0000\ _€_-;\-* #,##0.0000\ _€_-;_-* &quot;-&quot;????\ _€_-;_-@_-"/>
    <numFmt numFmtId="215" formatCode="#,##0.0000"/>
    <numFmt numFmtId="216" formatCode="#,##0.00000"/>
  </numFmts>
  <fonts count="49">
    <font>
      <sz val="10"/>
      <name val="Arial"/>
      <family val="0"/>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sz val="8"/>
      <name val="Arial"/>
      <family val="2"/>
    </font>
    <font>
      <b/>
      <sz val="8"/>
      <name val="Calibri"/>
      <family val="2"/>
    </font>
    <font>
      <sz val="10"/>
      <name val="Times New Roman"/>
      <family val="1"/>
    </font>
    <font>
      <sz val="10"/>
      <color indexed="8"/>
      <name val="Arial"/>
      <family val="2"/>
    </font>
    <font>
      <sz val="10"/>
      <color indexed="9"/>
      <name val="Arial"/>
      <family val="2"/>
    </font>
    <font>
      <sz val="10"/>
      <color indexed="17"/>
      <name val="Arial"/>
      <family val="2"/>
    </font>
    <font>
      <b/>
      <sz val="10"/>
      <color indexed="10"/>
      <name val="Arial"/>
      <family val="2"/>
    </font>
    <font>
      <b/>
      <sz val="10"/>
      <color indexed="9"/>
      <name val="Arial"/>
      <family val="2"/>
    </font>
    <font>
      <sz val="10"/>
      <color indexed="10"/>
      <name val="Arial"/>
      <family val="2"/>
    </font>
    <font>
      <b/>
      <sz val="15"/>
      <color indexed="62"/>
      <name val="Arial"/>
      <family val="2"/>
    </font>
    <font>
      <b/>
      <sz val="11"/>
      <color indexed="62"/>
      <name val="Arial"/>
      <family val="2"/>
    </font>
    <font>
      <sz val="10"/>
      <color indexed="62"/>
      <name val="Arial"/>
      <family val="2"/>
    </font>
    <font>
      <sz val="10"/>
      <color indexed="20"/>
      <name val="Arial"/>
      <family val="2"/>
    </font>
    <font>
      <sz val="10"/>
      <color indexed="19"/>
      <name val="Arial"/>
      <family val="2"/>
    </font>
    <font>
      <b/>
      <sz val="10"/>
      <color indexed="63"/>
      <name val="Arial"/>
      <family val="2"/>
    </font>
    <font>
      <i/>
      <sz val="10"/>
      <color indexed="23"/>
      <name val="Arial"/>
      <family val="2"/>
    </font>
    <font>
      <b/>
      <sz val="18"/>
      <color indexed="62"/>
      <name val="Cambria"/>
      <family val="2"/>
    </font>
    <font>
      <b/>
      <sz val="13"/>
      <color indexed="62"/>
      <name val="Arial"/>
      <family val="2"/>
    </font>
    <font>
      <b/>
      <sz val="10"/>
      <color indexed="8"/>
      <name val="Arial"/>
      <family val="2"/>
    </font>
    <font>
      <b/>
      <sz val="12"/>
      <name val="Calibri"/>
      <family val="2"/>
    </font>
    <font>
      <sz val="8"/>
      <name val="Calibri"/>
      <family val="2"/>
    </font>
    <font>
      <i/>
      <sz val="8"/>
      <name val="Calibri"/>
      <family val="2"/>
    </font>
    <font>
      <sz val="12"/>
      <name val="Calibri"/>
      <family val="2"/>
    </font>
    <font>
      <i/>
      <sz val="12"/>
      <name val="Calibri"/>
      <family val="2"/>
    </font>
    <font>
      <b/>
      <sz val="8"/>
      <color indexed="9"/>
      <name val="Calibri"/>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5"/>
      <color theme="3"/>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
      <b/>
      <sz val="8"/>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0" tint="-0.0499799996614456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s>
  <cellStyleXfs count="65">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0" fillId="0" borderId="0" applyNumberFormat="0" applyFill="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0" fillId="30"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41" fillId="31" borderId="0" applyNumberFormat="0" applyBorder="0" applyAlignment="0" applyProtection="0"/>
    <xf numFmtId="0" fontId="8"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56">
    <xf numFmtId="0" fontId="0" fillId="0" borderId="0" xfId="0" applyAlignment="1">
      <alignment/>
    </xf>
    <xf numFmtId="0" fontId="25" fillId="0" borderId="0" xfId="33" applyFont="1" applyBorder="1" applyAlignment="1">
      <alignment vertical="center"/>
    </xf>
    <xf numFmtId="0" fontId="26" fillId="0" borderId="0" xfId="33" applyFont="1" applyBorder="1" applyAlignment="1">
      <alignment vertical="center"/>
    </xf>
    <xf numFmtId="0" fontId="26" fillId="0" borderId="0" xfId="0" applyFont="1" applyBorder="1" applyAlignment="1">
      <alignment vertical="center"/>
    </xf>
    <xf numFmtId="0" fontId="7" fillId="0" borderId="0" xfId="33" applyFont="1" applyBorder="1" applyAlignment="1">
      <alignment vertical="center"/>
    </xf>
    <xf numFmtId="1" fontId="26" fillId="0" borderId="0" xfId="33" applyNumberFormat="1" applyFont="1" applyBorder="1" applyAlignment="1">
      <alignment vertical="center"/>
    </xf>
    <xf numFmtId="0" fontId="26" fillId="0" borderId="0" xfId="33" applyFont="1" applyFill="1" applyBorder="1" applyAlignment="1">
      <alignment vertical="center"/>
    </xf>
    <xf numFmtId="1" fontId="26" fillId="0" borderId="0" xfId="33" applyNumberFormat="1" applyFont="1" applyFill="1" applyBorder="1" applyAlignment="1">
      <alignment vertical="center"/>
    </xf>
    <xf numFmtId="3" fontId="26" fillId="0" borderId="0" xfId="33" applyNumberFormat="1" applyFont="1" applyBorder="1" applyAlignment="1">
      <alignment vertical="center"/>
    </xf>
    <xf numFmtId="211" fontId="26" fillId="0" borderId="0" xfId="33" applyNumberFormat="1" applyFont="1" applyBorder="1" applyAlignment="1">
      <alignment vertical="center"/>
    </xf>
    <xf numFmtId="0" fontId="7" fillId="0" borderId="0" xfId="33" applyFont="1" applyFill="1" applyBorder="1" applyAlignment="1">
      <alignment vertical="center"/>
    </xf>
    <xf numFmtId="0" fontId="26" fillId="0" borderId="0" xfId="0" applyFont="1" applyFill="1" applyBorder="1" applyAlignment="1">
      <alignment vertical="center"/>
    </xf>
    <xf numFmtId="4" fontId="26" fillId="0" borderId="0" xfId="50" applyNumberFormat="1" applyFont="1" applyFill="1" applyBorder="1" applyAlignment="1">
      <alignment horizontal="center" vertical="center"/>
    </xf>
    <xf numFmtId="0" fontId="26" fillId="0" borderId="0" xfId="33" applyFont="1" applyBorder="1" applyAlignment="1" quotePrefix="1">
      <alignment horizontal="left" vertical="center"/>
    </xf>
    <xf numFmtId="4" fontId="26" fillId="0" borderId="0" xfId="50" applyNumberFormat="1" applyFont="1" applyBorder="1" applyAlignment="1">
      <alignment horizontal="center" vertical="center"/>
    </xf>
    <xf numFmtId="0" fontId="26" fillId="0" borderId="0" xfId="33" applyFont="1" applyBorder="1" applyAlignment="1">
      <alignment horizontal="left" vertical="center"/>
    </xf>
    <xf numFmtId="0" fontId="27" fillId="33" borderId="0" xfId="33" applyFont="1" applyFill="1" applyBorder="1" applyAlignment="1" quotePrefix="1">
      <alignment horizontal="center" vertical="center" wrapText="1"/>
    </xf>
    <xf numFmtId="0" fontId="7" fillId="0" borderId="0" xfId="33" applyFont="1" applyFill="1" applyBorder="1" applyAlignment="1">
      <alignment horizontal="center" vertical="center"/>
    </xf>
    <xf numFmtId="211" fontId="26" fillId="0" borderId="0" xfId="0" applyNumberFormat="1" applyFont="1" applyBorder="1" applyAlignment="1">
      <alignment vertical="center"/>
    </xf>
    <xf numFmtId="3" fontId="26" fillId="0" borderId="0" xfId="50" applyNumberFormat="1" applyFont="1" applyFill="1" applyBorder="1" applyAlignment="1">
      <alignment horizontal="center" vertical="center"/>
    </xf>
    <xf numFmtId="3" fontId="26" fillId="0" borderId="0" xfId="50" applyNumberFormat="1" applyFont="1" applyBorder="1" applyAlignment="1">
      <alignment horizontal="center" vertical="center"/>
    </xf>
    <xf numFmtId="0" fontId="26" fillId="0" borderId="0" xfId="33" applyFont="1" applyFill="1" applyBorder="1" applyAlignment="1" quotePrefix="1">
      <alignment horizontal="left" vertical="center"/>
    </xf>
    <xf numFmtId="185" fontId="26" fillId="0" borderId="0" xfId="33" applyNumberFormat="1" applyFont="1" applyBorder="1" applyAlignment="1">
      <alignment vertical="center"/>
    </xf>
    <xf numFmtId="2" fontId="26" fillId="0" borderId="0" xfId="33" applyNumberFormat="1" applyFont="1" applyBorder="1" applyAlignment="1">
      <alignment vertical="center"/>
    </xf>
    <xf numFmtId="4" fontId="26" fillId="0" borderId="0" xfId="33" applyNumberFormat="1" applyFont="1" applyBorder="1" applyAlignment="1">
      <alignment vertical="center"/>
    </xf>
    <xf numFmtId="3" fontId="26" fillId="0" borderId="0" xfId="33" applyNumberFormat="1" applyFont="1" applyFill="1" applyBorder="1" applyAlignment="1">
      <alignment vertical="center"/>
    </xf>
    <xf numFmtId="186" fontId="26" fillId="0" borderId="0" xfId="33" applyNumberFormat="1" applyFont="1" applyBorder="1" applyAlignment="1">
      <alignment vertical="center"/>
    </xf>
    <xf numFmtId="186" fontId="26" fillId="0" borderId="0" xfId="33" applyNumberFormat="1" applyFont="1" applyFill="1" applyBorder="1" applyAlignment="1">
      <alignment vertical="center"/>
    </xf>
    <xf numFmtId="3" fontId="27" fillId="0" borderId="0" xfId="33" applyNumberFormat="1" applyFont="1" applyBorder="1" applyAlignment="1">
      <alignment vertical="center"/>
    </xf>
    <xf numFmtId="10" fontId="26" fillId="0" borderId="0" xfId="33" applyNumberFormat="1" applyFont="1" applyBorder="1" applyAlignment="1">
      <alignment vertical="center"/>
    </xf>
    <xf numFmtId="0" fontId="28" fillId="0" borderId="0" xfId="0" applyFont="1" applyBorder="1" applyAlignment="1">
      <alignment vertical="center"/>
    </xf>
    <xf numFmtId="0" fontId="28" fillId="0" borderId="0" xfId="33" applyFont="1" applyBorder="1" applyAlignment="1">
      <alignment vertical="center"/>
    </xf>
    <xf numFmtId="1" fontId="28" fillId="0" borderId="0" xfId="33" applyNumberFormat="1" applyFont="1" applyBorder="1" applyAlignment="1">
      <alignment vertical="center"/>
    </xf>
    <xf numFmtId="0" fontId="28" fillId="0" borderId="0" xfId="33" applyFont="1" applyFill="1" applyBorder="1" applyAlignment="1">
      <alignment vertical="center"/>
    </xf>
    <xf numFmtId="0" fontId="29" fillId="0" borderId="0" xfId="33" applyFont="1" applyFill="1" applyBorder="1" applyAlignment="1">
      <alignment horizontal="left" vertical="center"/>
    </xf>
    <xf numFmtId="183" fontId="28" fillId="0" borderId="0" xfId="50" applyFont="1" applyBorder="1" applyAlignment="1">
      <alignment vertical="center"/>
    </xf>
    <xf numFmtId="0" fontId="48" fillId="34" borderId="10" xfId="33" applyFont="1" applyFill="1" applyBorder="1" applyAlignment="1">
      <alignment horizontal="center" vertical="center"/>
    </xf>
    <xf numFmtId="0" fontId="48" fillId="34" borderId="10" xfId="33" applyNumberFormat="1" applyFont="1" applyFill="1" applyBorder="1" applyAlignment="1">
      <alignment horizontal="center" vertical="center"/>
    </xf>
    <xf numFmtId="0" fontId="7" fillId="35" borderId="0" xfId="33" applyFont="1" applyFill="1" applyBorder="1" applyAlignment="1" quotePrefix="1">
      <alignment horizontal="left" vertical="center"/>
    </xf>
    <xf numFmtId="4" fontId="7" fillId="35" borderId="0" xfId="50" applyNumberFormat="1" applyFont="1" applyFill="1" applyBorder="1" applyAlignment="1">
      <alignment horizontal="center" vertical="center"/>
    </xf>
    <xf numFmtId="3" fontId="7" fillId="35" borderId="0" xfId="50" applyNumberFormat="1" applyFont="1" applyFill="1" applyBorder="1" applyAlignment="1">
      <alignment horizontal="center" vertical="center"/>
    </xf>
    <xf numFmtId="0" fontId="26" fillId="35" borderId="0" xfId="33" applyFont="1" applyFill="1" applyBorder="1" applyAlignment="1" quotePrefix="1">
      <alignment horizontal="left" vertical="center"/>
    </xf>
    <xf numFmtId="4" fontId="26" fillId="35" borderId="0" xfId="50" applyNumberFormat="1" applyFont="1" applyFill="1" applyBorder="1" applyAlignment="1">
      <alignment horizontal="center" vertical="center"/>
    </xf>
    <xf numFmtId="3" fontId="26" fillId="35" borderId="0" xfId="50" applyNumberFormat="1" applyFont="1" applyFill="1" applyBorder="1" applyAlignment="1">
      <alignment horizontal="center" vertical="center"/>
    </xf>
    <xf numFmtId="0" fontId="26" fillId="35" borderId="0" xfId="33" applyFont="1" applyFill="1" applyBorder="1" applyAlignment="1">
      <alignment horizontal="left" vertical="center"/>
    </xf>
    <xf numFmtId="10" fontId="28" fillId="0" borderId="0" xfId="57" applyNumberFormat="1" applyFont="1" applyBorder="1" applyAlignment="1">
      <alignment vertical="center"/>
    </xf>
    <xf numFmtId="184" fontId="28" fillId="0" borderId="0" xfId="50" applyNumberFormat="1" applyFont="1" applyBorder="1" applyAlignment="1">
      <alignment vertical="center"/>
    </xf>
    <xf numFmtId="1" fontId="28" fillId="0" borderId="0" xfId="33" applyNumberFormat="1" applyFont="1" applyFill="1" applyBorder="1" applyAlignment="1">
      <alignment vertical="center"/>
    </xf>
    <xf numFmtId="3" fontId="28" fillId="0" borderId="0" xfId="33" applyNumberFormat="1" applyFont="1" applyBorder="1" applyAlignment="1">
      <alignment vertical="center"/>
    </xf>
    <xf numFmtId="187" fontId="28" fillId="0" borderId="0" xfId="33" applyNumberFormat="1" applyFont="1" applyBorder="1" applyAlignment="1">
      <alignment vertical="center"/>
    </xf>
    <xf numFmtId="0" fontId="29" fillId="0" borderId="0" xfId="0" applyFont="1" applyBorder="1" applyAlignment="1">
      <alignment/>
    </xf>
    <xf numFmtId="0" fontId="7" fillId="0" borderId="0" xfId="33" applyFont="1" applyFill="1" applyBorder="1" applyAlignment="1" quotePrefix="1">
      <alignment horizontal="left" vertical="center"/>
    </xf>
    <xf numFmtId="4" fontId="7" fillId="0" borderId="0" xfId="50" applyNumberFormat="1" applyFont="1" applyFill="1" applyBorder="1" applyAlignment="1">
      <alignment horizontal="center" vertical="center"/>
    </xf>
    <xf numFmtId="3" fontId="7" fillId="0" borderId="0" xfId="50" applyNumberFormat="1" applyFont="1" applyFill="1" applyBorder="1" applyAlignment="1">
      <alignment horizontal="center" vertical="center"/>
    </xf>
    <xf numFmtId="191" fontId="7" fillId="35" borderId="0" xfId="50" applyNumberFormat="1" applyFont="1" applyFill="1" applyBorder="1" applyAlignment="1">
      <alignment horizontal="center" vertical="center"/>
    </xf>
    <xf numFmtId="0" fontId="26" fillId="0" borderId="0" xfId="55" applyFont="1" applyBorder="1">
      <alignment/>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NCLAS,REZONES Y SUS PARTES,DE FUNDICION,DE HIERRO O DE ACERO"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Currency" xfId="52"/>
    <cellStyle name="Currency [0]" xfId="53"/>
    <cellStyle name="Neutral" xfId="54"/>
    <cellStyle name="Normal_PROV0299"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CHIE\EDGAPUCO\MVAREL\GP1\PROVCO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olidado 1993"/>
      <sheetName val="Consolidado 1994"/>
      <sheetName val="Consolidado 1995"/>
      <sheetName val="Consolidado 1996"/>
      <sheetName val="Gral."/>
      <sheetName val="Consolidación"/>
      <sheetName val="C y T"/>
      <sheetName val="Cult, Educ y C y T"/>
      <sheetName val="Cult, Educ y C y T (%)"/>
      <sheetName val="Gráfico4"/>
      <sheetName val="Gráfico1"/>
      <sheetName val="Gráfico2"/>
      <sheetName val="Gráfico3"/>
      <sheetName val="Salud (sin O.S.)"/>
      <sheetName val="Salud (sin O.S.) (%)"/>
      <sheetName val="Salud (con O.S.)"/>
      <sheetName val="Salud Marcela"/>
      <sheetName val="VIVIENDA"/>
      <sheetName val="Vivienda (%)"/>
      <sheetName val="Bienestar Soc."/>
      <sheetName val="Bien.Soc. (%)"/>
      <sheetName val="Prev.SOC."/>
      <sheetName val="Trabajo"/>
      <sheetName val="Trabajo (%)"/>
      <sheetName val="Seg. Social"/>
      <sheetName val="Apoyo Gob.Mun."/>
      <sheetName val="Educ. Elem."/>
      <sheetName val="Educ. Media"/>
      <sheetName val="Atención Medica"/>
      <sheetName val="San.Amb."/>
      <sheetName val="Energía y Comb."/>
      <sheetName val="Buenos Aires"/>
      <sheetName val="Buenos Aires-EP"/>
      <sheetName val="Capital Federal"/>
      <sheetName val="Capital Federal (2)"/>
      <sheetName val="Catamarca"/>
      <sheetName val="Cordoba"/>
      <sheetName val="CORRIENTES"/>
      <sheetName val="CORRIENTES (2)"/>
      <sheetName val="CORRIENTES-EP"/>
      <sheetName val="CHACO"/>
      <sheetName val="Chubut"/>
      <sheetName val="Entre Rios"/>
      <sheetName val="Entre Rios (2)"/>
      <sheetName val="Formosa"/>
      <sheetName val="JUJUY"/>
      <sheetName val="La Pampa"/>
      <sheetName val="La Rioja"/>
      <sheetName val="MENDOZA"/>
      <sheetName val="MENDOZA (2)"/>
      <sheetName val="Misiones"/>
      <sheetName val="Misiones-EP"/>
      <sheetName val="Neuquen"/>
      <sheetName val="Neuquen-EP"/>
      <sheetName val="Rio Negro"/>
      <sheetName val="SALTA"/>
      <sheetName val="SALTA-EP"/>
      <sheetName val="San Juan"/>
      <sheetName val="SAN LUIS"/>
      <sheetName val="SANTA CRUZ"/>
      <sheetName val="SANTA CRUZ-EP"/>
      <sheetName val="SANTA FE"/>
      <sheetName val="SANTA FE-EP"/>
      <sheetName val="Santiago del Estero"/>
      <sheetName val="Tierra del Fuego"/>
      <sheetName val="Tierra del Fuego (2)"/>
      <sheetName val="TUCUMAN"/>
      <sheetName val="TUCUMAN-EP"/>
      <sheetName val="GPC"/>
      <sheetName val="Bs. As. (2)"/>
    </sheetNames>
    <sheetDataSet>
      <sheetData sheetId="58">
        <row r="3">
          <cell r="A3" t="str">
            <v>PROVINCIA DE SAN LUIS</v>
          </cell>
        </row>
        <row r="4">
          <cell r="A4" t="str">
            <v>Ejecución en millones de pesos</v>
          </cell>
        </row>
        <row r="6">
          <cell r="A6" t="str">
            <v>FINALIDAD - FUNCION</v>
          </cell>
        </row>
        <row r="8">
          <cell r="A8" t="str">
            <v>EROGACIONES TOTALES</v>
          </cell>
        </row>
        <row r="10">
          <cell r="A10" t="str">
            <v>I. FUNCIONAMIENTO DEL ESTADO</v>
          </cell>
        </row>
        <row r="12">
          <cell r="A12" t="str">
            <v>I.1. Administración General</v>
          </cell>
        </row>
        <row r="13">
          <cell r="A13" t="str">
            <v>I.1.1.   Conducción ejecutiva</v>
          </cell>
        </row>
        <row r="14">
          <cell r="A14" t="str">
            <v>I.1.2.   Administración fiscal</v>
          </cell>
        </row>
        <row r="15">
          <cell r="A15" t="str">
            <v>I.1.3.   Control Fiscal</v>
          </cell>
        </row>
        <row r="16">
          <cell r="A16" t="str">
            <v>I.1.4.   Legislación</v>
          </cell>
        </row>
        <row r="17">
          <cell r="A17" t="str">
            <v>I.1.5.   Asuntos Exteriores</v>
          </cell>
        </row>
        <row r="18">
          <cell r="A18" t="str">
            <v>I.1.6.   Culto</v>
          </cell>
        </row>
        <row r="19">
          <cell r="A19" t="str">
            <v>I.1.7.   Apoyo a Gob. Municipales</v>
          </cell>
        </row>
        <row r="20">
          <cell r="A20" t="str">
            <v>I.1.8.   Administ. Gral. sin discriminar</v>
          </cell>
        </row>
        <row r="21">
          <cell r="A21" t="str">
            <v>I.2. Justicia</v>
          </cell>
        </row>
        <row r="22">
          <cell r="A22" t="str">
            <v>I.3. Defensa</v>
          </cell>
        </row>
        <row r="23">
          <cell r="A23" t="str">
            <v>I.3.1.   Ejército</v>
          </cell>
        </row>
        <row r="24">
          <cell r="A24" t="str">
            <v>I.3.2.   Armada</v>
          </cell>
        </row>
        <row r="25">
          <cell r="A25" t="str">
            <v>I.3.2.   Aeronáutica</v>
          </cell>
        </row>
        <row r="26">
          <cell r="A26" t="str">
            <v>I.3.4.   Defensa sin Discriminar</v>
          </cell>
        </row>
        <row r="27">
          <cell r="A27" t="str">
            <v>I.4. Seguridad</v>
          </cell>
        </row>
        <row r="28">
          <cell r="A28" t="str">
            <v>I.4.1.   Policía Interior</v>
          </cell>
        </row>
        <row r="29">
          <cell r="A29" t="str">
            <v>I.4.2.   Policía de Frontera</v>
          </cell>
        </row>
        <row r="30">
          <cell r="A30" t="str">
            <v>I.4.3.   Policía Marítima</v>
          </cell>
        </row>
        <row r="31">
          <cell r="A31" t="str">
            <v>I.4.4.   Reclusión y Corrección</v>
          </cell>
        </row>
        <row r="32">
          <cell r="A32" t="str">
            <v>I.4.5.   Policía Aeronáutica</v>
          </cell>
        </row>
        <row r="33">
          <cell r="A33" t="str">
            <v>I.4.6.   Seguridad sin discriminar</v>
          </cell>
        </row>
        <row r="35">
          <cell r="A35" t="str">
            <v>II. GASTO PUBLICO SOCIAL Y EN RECURSOS HUMANOS</v>
          </cell>
        </row>
        <row r="37">
          <cell r="A37" t="str">
            <v>II.1. Cultura, Educación y Ciencia y Técnica</v>
          </cell>
        </row>
        <row r="38">
          <cell r="A38" t="str">
            <v>II.1.1. Educación Básica</v>
          </cell>
        </row>
        <row r="39">
          <cell r="A39" t="str">
            <v>II.1.1.1.  Educación elemental</v>
          </cell>
        </row>
        <row r="40">
          <cell r="A40" t="str">
            <v>II.1.1.2.  Educación media y técnica</v>
          </cell>
        </row>
        <row r="41">
          <cell r="A41" t="str">
            <v>II.1.2. Educación Superior y Ciencia y Técnica</v>
          </cell>
        </row>
        <row r="42">
          <cell r="A42" t="str">
            <v>II.1.2.1.  Educación superior y universitaria</v>
          </cell>
        </row>
        <row r="43">
          <cell r="A43" t="str">
            <v>II.1.2.2.  Ciencia y Técnica</v>
          </cell>
        </row>
        <row r="44">
          <cell r="A44" t="str">
            <v>II.1.2.2.1.  Capacitación y Promoción Científico-Técnica</v>
          </cell>
        </row>
        <row r="45">
          <cell r="A45" t="str">
            <v>II.1.2.2.2.  Investigación y Desarrollo</v>
          </cell>
        </row>
        <row r="46">
          <cell r="A46" t="str">
            <v>II.1.2.2.3.  Ciencia y técnica sin discriminar</v>
          </cell>
        </row>
        <row r="47">
          <cell r="A47" t="str">
            <v>II.1.3.  Cultura</v>
          </cell>
        </row>
        <row r="48">
          <cell r="A48" t="str">
            <v>II.1.4.  Cultura y educación sin discriminar</v>
          </cell>
        </row>
        <row r="49">
          <cell r="A49" t="str">
            <v>II.2. Salud</v>
          </cell>
        </row>
        <row r="50">
          <cell r="A50" t="str">
            <v>II.2.1.  Atención médica</v>
          </cell>
        </row>
        <row r="51">
          <cell r="A51" t="str">
            <v>II.2.2.  Saneamiento ambiental</v>
          </cell>
        </row>
        <row r="52">
          <cell r="A52" t="str">
            <v>II.2.3.  Salud sin discriminar</v>
          </cell>
        </row>
        <row r="53">
          <cell r="A53" t="str">
            <v>II.3. Vivienda</v>
          </cell>
        </row>
        <row r="54">
          <cell r="A54" t="str">
            <v>II.4. Bienestar Social</v>
          </cell>
        </row>
        <row r="55">
          <cell r="A55" t="str">
            <v>II.4.1.  Asistencia social</v>
          </cell>
        </row>
        <row r="56">
          <cell r="A56" t="str">
            <v>II.4.2.  Promoción social</v>
          </cell>
        </row>
        <row r="57">
          <cell r="A57" t="str">
            <v>II.4.3.  Deportes y recreación</v>
          </cell>
        </row>
        <row r="58">
          <cell r="A58" t="str">
            <v>II.4.4.  Bienestar social sin discriminar</v>
          </cell>
        </row>
        <row r="59">
          <cell r="A59" t="str">
            <v>II.5. Seguridad Social</v>
          </cell>
        </row>
        <row r="60">
          <cell r="A60" t="str">
            <v>II.6. Trabajo</v>
          </cell>
        </row>
        <row r="63">
          <cell r="A63" t="str">
            <v>III. GASTO PUBLICO EN INFRAESTRUCTURA ECONOMICA Y</v>
          </cell>
        </row>
        <row r="64">
          <cell r="A64" t="str">
            <v>    EN SUBSIDIOS A LA ACTIVIDAD PRIVADA</v>
          </cell>
        </row>
        <row r="66">
          <cell r="A66" t="str">
            <v>III.1. Producción Primaria</v>
          </cell>
        </row>
        <row r="67">
          <cell r="A67" t="str">
            <v>III.1.1. Suelo, Riego, Desagüe y Drenaje</v>
          </cell>
        </row>
        <row r="68">
          <cell r="A68" t="str">
            <v>III.1.2. Agric., Ganad. y Rec. Nat. Renov.</v>
          </cell>
        </row>
        <row r="69">
          <cell r="A69" t="str">
            <v>III.1.3. Canteras y Minas</v>
          </cell>
        </row>
        <row r="70">
          <cell r="A70" t="str">
            <v>III.2. Energía y Combustible</v>
          </cell>
        </row>
        <row r="71">
          <cell r="A71" t="str">
            <v>III.3. Industrias</v>
          </cell>
        </row>
        <row r="72">
          <cell r="A72" t="str">
            <v>III.4. Servicios</v>
          </cell>
        </row>
        <row r="73">
          <cell r="A73" t="str">
            <v>III.4.1. Turismo</v>
          </cell>
        </row>
        <row r="74">
          <cell r="A74" t="str">
            <v>III.4.2. Transporte</v>
          </cell>
        </row>
        <row r="75">
          <cell r="A75" t="str">
            <v>III.4.2.1. Transporte Ferroviario</v>
          </cell>
        </row>
        <row r="76">
          <cell r="A76" t="str">
            <v>III.4.2.2. Transporte Vial</v>
          </cell>
        </row>
        <row r="77">
          <cell r="A77" t="str">
            <v>III.4.2.3. Transporte por Agua</v>
          </cell>
        </row>
        <row r="78">
          <cell r="A78" t="str">
            <v>III.4.2.4. Transporte Aéreo</v>
          </cell>
        </row>
        <row r="79">
          <cell r="A79" t="str">
            <v>III.4.3. Comunicaciones</v>
          </cell>
        </row>
        <row r="80">
          <cell r="A80" t="str">
            <v>III.4.4. Comercio y Almacenaje</v>
          </cell>
        </row>
        <row r="81">
          <cell r="A81" t="str">
            <v>III.4.5. Seguros y Finanzas</v>
          </cell>
        </row>
        <row r="82">
          <cell r="A82" t="str">
            <v>III.5. Desarrollo de la Economía sin discriminar</v>
          </cell>
        </row>
        <row r="84">
          <cell r="A84" t="str">
            <v>IV. DEUDA PUBLICA</v>
          </cell>
        </row>
        <row r="86">
          <cell r="A86" t="str">
            <v>V. GASTOS A CLASIFICAR</v>
          </cell>
        </row>
        <row r="87">
          <cell r="A87" t="str">
            <v>(*) Estimado</v>
          </cell>
        </row>
        <row r="88">
          <cell r="A88" t="str">
            <v>Nota: Cifras provisorias, sujetas a revisión.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57"/>
  <sheetViews>
    <sheetView showGridLines="0" tabSelected="1" zoomScaleSheetLayoutView="10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11.421875" defaultRowHeight="12.75"/>
  <cols>
    <col min="1" max="1" width="10.7109375" style="3" customWidth="1"/>
    <col min="2" max="2" width="51.7109375" style="2" customWidth="1"/>
    <col min="3" max="19" width="10.7109375" style="3" customWidth="1"/>
    <col min="20" max="21" width="10.7109375" style="6" customWidth="1"/>
    <col min="22" max="22" width="10.7109375" style="3" customWidth="1"/>
    <col min="23" max="28" width="10.7109375" style="6" customWidth="1"/>
    <col min="29" max="39" width="10.7109375" style="3" customWidth="1"/>
    <col min="40" max="16384" width="11.421875" style="3" customWidth="1"/>
  </cols>
  <sheetData>
    <row r="1" spans="2:28" s="30" customFormat="1" ht="15.75">
      <c r="B1" s="1" t="s">
        <v>37</v>
      </c>
      <c r="C1" s="31"/>
      <c r="D1" s="31"/>
      <c r="E1" s="31"/>
      <c r="F1" s="31"/>
      <c r="G1" s="31"/>
      <c r="H1" s="31"/>
      <c r="I1" s="31"/>
      <c r="J1" s="31"/>
      <c r="K1" s="31"/>
      <c r="L1" s="31"/>
      <c r="M1" s="31"/>
      <c r="N1" s="31"/>
      <c r="O1" s="31"/>
      <c r="P1" s="32"/>
      <c r="Q1" s="31"/>
      <c r="R1" s="31"/>
      <c r="S1" s="31"/>
      <c r="T1" s="33"/>
      <c r="U1" s="33"/>
      <c r="V1" s="31"/>
      <c r="W1" s="33"/>
      <c r="X1" s="33"/>
      <c r="Y1" s="33"/>
      <c r="Z1" s="33"/>
      <c r="AA1" s="33"/>
      <c r="AB1" s="33"/>
    </row>
    <row r="2" spans="2:35" s="30" customFormat="1" ht="15.75">
      <c r="B2" s="34" t="s">
        <v>83</v>
      </c>
      <c r="C2" s="31"/>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row>
    <row r="3" spans="2:35" s="30" customFormat="1" ht="15.75">
      <c r="B3" s="31"/>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row>
    <row r="4" spans="2:40" s="2" customFormat="1" ht="15" customHeight="1">
      <c r="B4" s="36" t="s">
        <v>0</v>
      </c>
      <c r="C4" s="36">
        <v>1980</v>
      </c>
      <c r="D4" s="37">
        <v>1981</v>
      </c>
      <c r="E4" s="37">
        <v>1982</v>
      </c>
      <c r="F4" s="37">
        <v>1983</v>
      </c>
      <c r="G4" s="37">
        <v>1984</v>
      </c>
      <c r="H4" s="37">
        <v>1985</v>
      </c>
      <c r="I4" s="37">
        <v>1986</v>
      </c>
      <c r="J4" s="37">
        <v>1987</v>
      </c>
      <c r="K4" s="37">
        <v>1988</v>
      </c>
      <c r="L4" s="37">
        <v>1989</v>
      </c>
      <c r="M4" s="37">
        <v>1990</v>
      </c>
      <c r="N4" s="36">
        <v>1991</v>
      </c>
      <c r="O4" s="36">
        <v>1992</v>
      </c>
      <c r="P4" s="36">
        <v>1993</v>
      </c>
      <c r="Q4" s="36">
        <v>1994</v>
      </c>
      <c r="R4" s="36">
        <v>1995</v>
      </c>
      <c r="S4" s="36">
        <v>1996</v>
      </c>
      <c r="T4" s="36">
        <v>1997</v>
      </c>
      <c r="U4" s="36">
        <v>1998</v>
      </c>
      <c r="V4" s="36">
        <v>1999</v>
      </c>
      <c r="W4" s="36">
        <v>2000</v>
      </c>
      <c r="X4" s="36">
        <v>2001</v>
      </c>
      <c r="Y4" s="36">
        <v>2002</v>
      </c>
      <c r="Z4" s="36">
        <v>2003</v>
      </c>
      <c r="AA4" s="36">
        <v>2004</v>
      </c>
      <c r="AB4" s="36">
        <v>2005</v>
      </c>
      <c r="AC4" s="36">
        <v>2006</v>
      </c>
      <c r="AD4" s="36">
        <v>2007</v>
      </c>
      <c r="AE4" s="36">
        <v>2008</v>
      </c>
      <c r="AF4" s="36">
        <v>2009</v>
      </c>
      <c r="AG4" s="36">
        <v>2010</v>
      </c>
      <c r="AH4" s="36">
        <f aca="true" t="shared" si="0" ref="AH4:AN4">+AG4+1</f>
        <v>2011</v>
      </c>
      <c r="AI4" s="36">
        <f t="shared" si="0"/>
        <v>2012</v>
      </c>
      <c r="AJ4" s="36">
        <f t="shared" si="0"/>
        <v>2013</v>
      </c>
      <c r="AK4" s="36">
        <f t="shared" si="0"/>
        <v>2014</v>
      </c>
      <c r="AL4" s="36">
        <f t="shared" si="0"/>
        <v>2015</v>
      </c>
      <c r="AM4" s="36">
        <f t="shared" si="0"/>
        <v>2016</v>
      </c>
      <c r="AN4" s="36">
        <f t="shared" si="0"/>
        <v>2017</v>
      </c>
    </row>
    <row r="5" spans="3:39" ht="11.25">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row>
    <row r="6" spans="1:40" s="4" customFormat="1" ht="11.25">
      <c r="A6" s="4" t="s">
        <v>39</v>
      </c>
      <c r="B6" s="38" t="s">
        <v>33</v>
      </c>
      <c r="C6" s="39">
        <f>+C11+C17+C41+C51</f>
        <v>0.8146837826093004</v>
      </c>
      <c r="D6" s="39">
        <f aca="true" t="shared" si="1" ref="D6:AJ6">+D11+D17+D41+D51</f>
        <v>1.880539527136724</v>
      </c>
      <c r="E6" s="39">
        <f t="shared" si="1"/>
        <v>5.360105948510464</v>
      </c>
      <c r="F6" s="39">
        <f t="shared" si="1"/>
        <v>22.887541998186876</v>
      </c>
      <c r="G6" s="39">
        <f t="shared" si="1"/>
        <v>152.73149685604378</v>
      </c>
      <c r="H6" s="39">
        <f t="shared" si="1"/>
        <v>1196.7345006295488</v>
      </c>
      <c r="I6" s="39">
        <f t="shared" si="1"/>
        <v>2062.2827271144242</v>
      </c>
      <c r="J6" s="39">
        <f t="shared" si="1"/>
        <v>5.273630965422748</v>
      </c>
      <c r="K6" s="39">
        <f t="shared" si="1"/>
        <v>22.90268169876855</v>
      </c>
      <c r="L6" s="40">
        <f t="shared" si="1"/>
        <v>733.5111996688763</v>
      </c>
      <c r="M6" s="40">
        <f t="shared" si="1"/>
        <v>12361.699699327948</v>
      </c>
      <c r="N6" s="40">
        <f t="shared" si="1"/>
        <v>30388.504781267802</v>
      </c>
      <c r="O6" s="40">
        <f t="shared" si="1"/>
        <v>36612.77065411</v>
      </c>
      <c r="P6" s="40">
        <f t="shared" si="1"/>
        <v>38676.3481022789</v>
      </c>
      <c r="Q6" s="40">
        <f t="shared" si="1"/>
        <v>42545.422291704</v>
      </c>
      <c r="R6" s="40">
        <f t="shared" si="1"/>
        <v>44059.07807455436</v>
      </c>
      <c r="S6" s="40">
        <f t="shared" si="1"/>
        <v>43996.79694474957</v>
      </c>
      <c r="T6" s="40">
        <f t="shared" si="1"/>
        <v>46753.390918744095</v>
      </c>
      <c r="U6" s="40">
        <f t="shared" si="1"/>
        <v>47321.337031492214</v>
      </c>
      <c r="V6" s="40">
        <f t="shared" si="1"/>
        <v>49870.0894186505</v>
      </c>
      <c r="W6" s="40">
        <f t="shared" si="1"/>
        <v>49586.62211350864</v>
      </c>
      <c r="X6" s="40">
        <f t="shared" si="1"/>
        <v>48739.73672365832</v>
      </c>
      <c r="Y6" s="40">
        <f t="shared" si="1"/>
        <v>46877.53646389754</v>
      </c>
      <c r="Z6" s="40">
        <f t="shared" si="1"/>
        <v>58302.209088322925</v>
      </c>
      <c r="AA6" s="40">
        <f t="shared" si="1"/>
        <v>64014.8674450582</v>
      </c>
      <c r="AB6" s="40">
        <f t="shared" si="1"/>
        <v>84377.50025069165</v>
      </c>
      <c r="AC6" s="40">
        <f t="shared" si="1"/>
        <v>103471.58326672442</v>
      </c>
      <c r="AD6" s="40">
        <f t="shared" si="1"/>
        <v>151229.86314473723</v>
      </c>
      <c r="AE6" s="40">
        <f t="shared" si="1"/>
        <v>209601.76143318866</v>
      </c>
      <c r="AF6" s="40">
        <f t="shared" si="1"/>
        <v>269647.57712009345</v>
      </c>
      <c r="AG6" s="40">
        <f t="shared" si="1"/>
        <v>349761.1945183823</v>
      </c>
      <c r="AH6" s="40">
        <f t="shared" si="1"/>
        <v>483378.8679850301</v>
      </c>
      <c r="AI6" s="40">
        <f t="shared" si="1"/>
        <v>612581.9420211498</v>
      </c>
      <c r="AJ6" s="40">
        <f t="shared" si="1"/>
        <v>805179.6601615961</v>
      </c>
      <c r="AK6" s="40">
        <f>+AK11+AK17+AK41+AK51</f>
        <v>1194777.7769474972</v>
      </c>
      <c r="AL6" s="40">
        <f>+AL11+AL17+AL41+AL51</f>
        <v>1543602.7596179538</v>
      </c>
      <c r="AM6" s="40">
        <f>+AM11+AM17+AM41+AM51</f>
        <v>2251147.7071815073</v>
      </c>
      <c r="AN6" s="40">
        <f>+AN11+AN17+AN41+AN51</f>
        <v>2741553.191202307</v>
      </c>
    </row>
    <row r="7" spans="2:40" s="10" customFormat="1" ht="11.25">
      <c r="B7" s="51"/>
      <c r="C7" s="52"/>
      <c r="D7" s="52"/>
      <c r="E7" s="52"/>
      <c r="F7" s="52"/>
      <c r="G7" s="52"/>
      <c r="H7" s="52"/>
      <c r="I7" s="52"/>
      <c r="J7" s="52"/>
      <c r="K7" s="52"/>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row>
    <row r="8" spans="2:40" s="4" customFormat="1" ht="11.25">
      <c r="B8" s="38" t="s">
        <v>77</v>
      </c>
      <c r="C8" s="39">
        <f>+C6-C51</f>
        <v>0.7206837826093004</v>
      </c>
      <c r="D8" s="39">
        <f aca="true" t="shared" si="2" ref="D8:AN8">+D6-D51</f>
        <v>1.489839527136724</v>
      </c>
      <c r="E8" s="39">
        <f t="shared" si="2"/>
        <v>3.851105948510464</v>
      </c>
      <c r="F8" s="39">
        <f t="shared" si="2"/>
        <v>18.940241998186877</v>
      </c>
      <c r="G8" s="39">
        <f t="shared" si="2"/>
        <v>126.63149685604378</v>
      </c>
      <c r="H8" s="39">
        <f t="shared" si="2"/>
        <v>982.9445006295489</v>
      </c>
      <c r="I8" s="39">
        <f t="shared" si="2"/>
        <v>1780.172727114424</v>
      </c>
      <c r="J8" s="39">
        <f t="shared" si="2"/>
        <v>4.653630965422748</v>
      </c>
      <c r="K8" s="39">
        <f t="shared" si="2"/>
        <v>20.70268169876855</v>
      </c>
      <c r="L8" s="40">
        <f t="shared" si="2"/>
        <v>647.8711996688763</v>
      </c>
      <c r="M8" s="40">
        <f t="shared" si="2"/>
        <v>11403.639699327949</v>
      </c>
      <c r="N8" s="40">
        <f t="shared" si="2"/>
        <v>27359.1047812678</v>
      </c>
      <c r="O8" s="40">
        <f t="shared" si="2"/>
        <v>31738.570654109997</v>
      </c>
      <c r="P8" s="40">
        <f t="shared" si="2"/>
        <v>34806.9481022789</v>
      </c>
      <c r="Q8" s="40">
        <f t="shared" si="2"/>
        <v>38634.722291704005</v>
      </c>
      <c r="R8" s="40">
        <f t="shared" si="2"/>
        <v>39045.57807455436</v>
      </c>
      <c r="S8" s="40">
        <f t="shared" si="2"/>
        <v>39064.06694474957</v>
      </c>
      <c r="T8" s="40">
        <f t="shared" si="2"/>
        <v>40060.62043174409</v>
      </c>
      <c r="U8" s="40">
        <f t="shared" si="2"/>
        <v>40550.48626903221</v>
      </c>
      <c r="V8" s="40">
        <f t="shared" si="2"/>
        <v>41282.41020565051</v>
      </c>
      <c r="W8" s="40">
        <f t="shared" si="2"/>
        <v>39444.529668458636</v>
      </c>
      <c r="X8" s="40">
        <f t="shared" si="2"/>
        <v>37000.315616898326</v>
      </c>
      <c r="Y8" s="40">
        <f t="shared" si="2"/>
        <v>40226.77556214754</v>
      </c>
      <c r="Z8" s="40">
        <f t="shared" si="2"/>
        <v>51134.236899962925</v>
      </c>
      <c r="AA8" s="40">
        <f t="shared" si="2"/>
        <v>58126.822388878194</v>
      </c>
      <c r="AB8" s="40">
        <f t="shared" si="2"/>
        <v>72327.54229719166</v>
      </c>
      <c r="AC8" s="40">
        <f t="shared" si="2"/>
        <v>91312.81742737442</v>
      </c>
      <c r="AD8" s="40">
        <f t="shared" si="2"/>
        <v>133976.53391700724</v>
      </c>
      <c r="AE8" s="40">
        <f t="shared" si="2"/>
        <v>187931.82240769867</v>
      </c>
      <c r="AF8" s="40">
        <f t="shared" si="2"/>
        <v>243545.03309733345</v>
      </c>
      <c r="AG8" s="40">
        <f t="shared" si="2"/>
        <v>325992.6066695323</v>
      </c>
      <c r="AH8" s="40">
        <f t="shared" si="2"/>
        <v>441909.1110518301</v>
      </c>
      <c r="AI8" s="40">
        <f t="shared" si="2"/>
        <v>564575.1613605398</v>
      </c>
      <c r="AJ8" s="40">
        <f t="shared" si="2"/>
        <v>760381.4875149762</v>
      </c>
      <c r="AK8" s="40">
        <f t="shared" si="2"/>
        <v>1107761.3556340372</v>
      </c>
      <c r="AL8" s="40">
        <f t="shared" si="2"/>
        <v>1433990.0455306638</v>
      </c>
      <c r="AM8" s="40">
        <f t="shared" si="2"/>
        <v>1944332.5433732972</v>
      </c>
      <c r="AN8" s="40">
        <f t="shared" si="2"/>
        <v>2416895.779962347</v>
      </c>
    </row>
    <row r="9" spans="2:40" s="10" customFormat="1" ht="11.25">
      <c r="B9" s="51"/>
      <c r="C9" s="52"/>
      <c r="D9" s="52"/>
      <c r="E9" s="52"/>
      <c r="F9" s="52"/>
      <c r="G9" s="52"/>
      <c r="H9" s="52"/>
      <c r="I9" s="52"/>
      <c r="J9" s="52"/>
      <c r="K9" s="52"/>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row>
    <row r="10" spans="2:40" s="11" customFormat="1" ht="11.25">
      <c r="B10" s="6"/>
      <c r="C10" s="12"/>
      <c r="D10" s="12"/>
      <c r="E10" s="12"/>
      <c r="F10" s="12"/>
      <c r="G10" s="12"/>
      <c r="H10" s="12"/>
      <c r="I10" s="12"/>
      <c r="J10" s="12"/>
      <c r="K10" s="12"/>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row>
    <row r="11" spans="1:40" s="10" customFormat="1" ht="11.25">
      <c r="A11" s="11" t="s">
        <v>40</v>
      </c>
      <c r="B11" s="38" t="s">
        <v>1</v>
      </c>
      <c r="C11" s="39">
        <f>+C13+C14+C15</f>
        <v>0.12478340160229373</v>
      </c>
      <c r="D11" s="39">
        <f aca="true" t="shared" si="3" ref="D11:AJ11">+D13+D14+D15</f>
        <v>0.2517577115284002</v>
      </c>
      <c r="E11" s="39">
        <f t="shared" si="3"/>
        <v>0.6918196027073782</v>
      </c>
      <c r="F11" s="39">
        <f t="shared" si="3"/>
        <v>3.220900904387683</v>
      </c>
      <c r="G11" s="39">
        <f t="shared" si="3"/>
        <v>17.891274220547494</v>
      </c>
      <c r="H11" s="39">
        <f t="shared" si="3"/>
        <v>129.27535046448077</v>
      </c>
      <c r="I11" s="39">
        <f t="shared" si="3"/>
        <v>251.15916638622863</v>
      </c>
      <c r="J11" s="39">
        <f t="shared" si="3"/>
        <v>0.6431040008385339</v>
      </c>
      <c r="K11" s="39">
        <f t="shared" si="3"/>
        <v>2.8639564983204013</v>
      </c>
      <c r="L11" s="40">
        <f t="shared" si="3"/>
        <v>79.82863918264246</v>
      </c>
      <c r="M11" s="40">
        <f t="shared" si="3"/>
        <v>1411.897488730634</v>
      </c>
      <c r="N11" s="40">
        <f t="shared" si="3"/>
        <v>4237.544786009011</v>
      </c>
      <c r="O11" s="40">
        <f t="shared" si="3"/>
        <v>5533.606975082672</v>
      </c>
      <c r="P11" s="40">
        <f t="shared" si="3"/>
        <v>5993.29563018</v>
      </c>
      <c r="Q11" s="40">
        <f t="shared" si="3"/>
        <v>6933.484589469999</v>
      </c>
      <c r="R11" s="40">
        <f t="shared" si="3"/>
        <v>6899.233440059999</v>
      </c>
      <c r="S11" s="40">
        <f t="shared" si="3"/>
        <v>6725.86642999</v>
      </c>
      <c r="T11" s="40">
        <f t="shared" si="3"/>
        <v>6723.381841019999</v>
      </c>
      <c r="U11" s="40">
        <f t="shared" si="3"/>
        <v>6866.007144159999</v>
      </c>
      <c r="V11" s="40">
        <f t="shared" si="3"/>
        <v>7878.21939817</v>
      </c>
      <c r="W11" s="40">
        <f t="shared" si="3"/>
        <v>6931.25514047</v>
      </c>
      <c r="X11" s="40">
        <f t="shared" si="3"/>
        <v>6250.35782263</v>
      </c>
      <c r="Y11" s="40">
        <f t="shared" si="3"/>
        <v>6816.431477070001</v>
      </c>
      <c r="Z11" s="40">
        <f t="shared" si="3"/>
        <v>8530.64286744</v>
      </c>
      <c r="AA11" s="40">
        <f t="shared" si="3"/>
        <v>9716.532238429998</v>
      </c>
      <c r="AB11" s="40">
        <f t="shared" si="3"/>
        <v>11429.042256210001</v>
      </c>
      <c r="AC11" s="40">
        <f t="shared" si="3"/>
        <v>13945.21264314</v>
      </c>
      <c r="AD11" s="40">
        <f t="shared" si="3"/>
        <v>18346.558926259997</v>
      </c>
      <c r="AE11" s="40">
        <f t="shared" si="3"/>
        <v>23482.260912409998</v>
      </c>
      <c r="AF11" s="40">
        <f t="shared" si="3"/>
        <v>32183.560006480002</v>
      </c>
      <c r="AG11" s="40">
        <f t="shared" si="3"/>
        <v>43227.04621934</v>
      </c>
      <c r="AH11" s="40">
        <f t="shared" si="3"/>
        <v>53571.10755710001</v>
      </c>
      <c r="AI11" s="40">
        <f t="shared" si="3"/>
        <v>66310.97963470001</v>
      </c>
      <c r="AJ11" s="40">
        <f t="shared" si="3"/>
        <v>88370.01316258</v>
      </c>
      <c r="AK11" s="40">
        <f>+AK13+AK14+AK15</f>
        <v>122864.78794752</v>
      </c>
      <c r="AL11" s="40">
        <f>+AL13+AL14+AL15</f>
        <v>163266.77674064</v>
      </c>
      <c r="AM11" s="40">
        <f>+AM13+AM14+AM15</f>
        <v>219971.68619992</v>
      </c>
      <c r="AN11" s="40">
        <f>+AN13+AN14+AN15</f>
        <v>271207.00653267</v>
      </c>
    </row>
    <row r="12" spans="2:40" s="11" customFormat="1" ht="11.25">
      <c r="B12" s="6"/>
      <c r="C12" s="12"/>
      <c r="D12" s="12"/>
      <c r="E12" s="12"/>
      <c r="F12" s="12"/>
      <c r="G12" s="12"/>
      <c r="H12" s="12"/>
      <c r="I12" s="12"/>
      <c r="J12" s="12"/>
      <c r="K12" s="12"/>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row>
    <row r="13" spans="1:40" ht="11.25">
      <c r="A13" s="10" t="s">
        <v>44</v>
      </c>
      <c r="B13" s="41" t="s">
        <v>2</v>
      </c>
      <c r="C13" s="42">
        <v>0.01907</v>
      </c>
      <c r="D13" s="42">
        <v>0.03591</v>
      </c>
      <c r="E13" s="42">
        <v>0.09238</v>
      </c>
      <c r="F13" s="42">
        <v>0.5476</v>
      </c>
      <c r="G13" s="42">
        <v>4.283</v>
      </c>
      <c r="H13" s="42">
        <v>36.76</v>
      </c>
      <c r="I13" s="42">
        <v>64.71</v>
      </c>
      <c r="J13" s="42">
        <v>0.18234</v>
      </c>
      <c r="K13" s="42">
        <v>0.81154</v>
      </c>
      <c r="L13" s="43">
        <v>24.835278331456</v>
      </c>
      <c r="M13" s="43">
        <v>495.3205343736</v>
      </c>
      <c r="N13" s="43">
        <v>1499.1184339114</v>
      </c>
      <c r="O13" s="43">
        <v>2165.83110854</v>
      </c>
      <c r="P13" s="43">
        <v>2207.0080746599997</v>
      </c>
      <c r="Q13" s="43">
        <v>2645.6538082199995</v>
      </c>
      <c r="R13" s="43">
        <v>2574.8485709899996</v>
      </c>
      <c r="S13" s="43">
        <v>2452.37234717</v>
      </c>
      <c r="T13" s="43">
        <v>2433.44396138</v>
      </c>
      <c r="U13" s="43">
        <v>2498.72242785</v>
      </c>
      <c r="V13" s="43">
        <v>3351.76994935</v>
      </c>
      <c r="W13" s="43">
        <v>2630.5025152099997</v>
      </c>
      <c r="X13" s="43">
        <v>2103.26856777</v>
      </c>
      <c r="Y13" s="43">
        <v>2322.9865316600003</v>
      </c>
      <c r="Z13" s="43">
        <v>3187.79937768</v>
      </c>
      <c r="AA13" s="43">
        <v>3633.2872205499993</v>
      </c>
      <c r="AB13" s="43">
        <v>4297.631043870001</v>
      </c>
      <c r="AC13" s="43">
        <v>5392.18059443</v>
      </c>
      <c r="AD13" s="43">
        <v>7781.4492693600005</v>
      </c>
      <c r="AE13" s="43">
        <v>10019.06019652</v>
      </c>
      <c r="AF13" s="43">
        <v>14058.74455109</v>
      </c>
      <c r="AG13" s="43">
        <v>18345.50232868</v>
      </c>
      <c r="AH13" s="43">
        <v>22876.646353320008</v>
      </c>
      <c r="AI13" s="43">
        <v>27456.18842823</v>
      </c>
      <c r="AJ13" s="43">
        <v>36203.9822124</v>
      </c>
      <c r="AK13" s="43">
        <v>46934.014848570005</v>
      </c>
      <c r="AL13" s="43">
        <v>62833.59922350999</v>
      </c>
      <c r="AM13" s="43">
        <v>83019.00532748998</v>
      </c>
      <c r="AN13" s="43">
        <v>103570.69520254</v>
      </c>
    </row>
    <row r="14" spans="1:40" ht="11.25">
      <c r="A14" s="11" t="s">
        <v>45</v>
      </c>
      <c r="B14" s="13" t="s">
        <v>3</v>
      </c>
      <c r="C14" s="14">
        <v>0.0054</v>
      </c>
      <c r="D14" s="14">
        <v>0.0089</v>
      </c>
      <c r="E14" s="14">
        <v>0.0208</v>
      </c>
      <c r="F14" s="14">
        <v>0.1229</v>
      </c>
      <c r="G14" s="14">
        <v>1.0722</v>
      </c>
      <c r="H14" s="14">
        <v>7.77</v>
      </c>
      <c r="I14" s="14">
        <v>14.86</v>
      </c>
      <c r="J14" s="14">
        <v>0.03922</v>
      </c>
      <c r="K14" s="14">
        <v>0.18267</v>
      </c>
      <c r="L14" s="20">
        <v>4.77231</v>
      </c>
      <c r="M14" s="20">
        <v>95.2705794933</v>
      </c>
      <c r="N14" s="20">
        <v>311.3193761031</v>
      </c>
      <c r="O14" s="20">
        <v>438.21641692</v>
      </c>
      <c r="P14" s="20">
        <v>499.1969533800001</v>
      </c>
      <c r="Q14" s="20">
        <v>656.9437050200002</v>
      </c>
      <c r="R14" s="20">
        <v>688.9550445199999</v>
      </c>
      <c r="S14" s="20">
        <v>693.08669192</v>
      </c>
      <c r="T14" s="20">
        <v>758.5741957199999</v>
      </c>
      <c r="U14" s="20">
        <v>783.3482175700001</v>
      </c>
      <c r="V14" s="20">
        <v>801.1702442800001</v>
      </c>
      <c r="W14" s="20">
        <v>806.8776889499999</v>
      </c>
      <c r="X14" s="20">
        <v>790.6804809199999</v>
      </c>
      <c r="Y14" s="20">
        <v>808.7054720600003</v>
      </c>
      <c r="Z14" s="20">
        <v>852.4415591100001</v>
      </c>
      <c r="AA14" s="20">
        <v>1052.6481304400002</v>
      </c>
      <c r="AB14" s="20">
        <v>1316.8379994400002</v>
      </c>
      <c r="AC14" s="20">
        <v>1618.0798693699996</v>
      </c>
      <c r="AD14" s="20">
        <v>2006.2735939499998</v>
      </c>
      <c r="AE14" s="20">
        <v>2767.0644538999995</v>
      </c>
      <c r="AF14" s="20">
        <v>3543.4522352100007</v>
      </c>
      <c r="AG14" s="20">
        <v>4694.032742570002</v>
      </c>
      <c r="AH14" s="20">
        <v>6504.735727709999</v>
      </c>
      <c r="AI14" s="20">
        <v>8544.54013557</v>
      </c>
      <c r="AJ14" s="20">
        <v>11530.268279599999</v>
      </c>
      <c r="AK14" s="20">
        <v>15795.7882641</v>
      </c>
      <c r="AL14" s="20">
        <v>22320.220340030002</v>
      </c>
      <c r="AM14" s="20">
        <v>31751.161718600004</v>
      </c>
      <c r="AN14" s="20">
        <v>42334.300512370006</v>
      </c>
    </row>
    <row r="15" spans="1:40" ht="11.25">
      <c r="A15" s="3" t="s">
        <v>46</v>
      </c>
      <c r="B15" s="41" t="s">
        <v>4</v>
      </c>
      <c r="C15" s="42">
        <v>0.10031340160229373</v>
      </c>
      <c r="D15" s="42">
        <v>0.20694771152840022</v>
      </c>
      <c r="E15" s="42">
        <v>0.5786396027073782</v>
      </c>
      <c r="F15" s="42">
        <v>2.5504009043876827</v>
      </c>
      <c r="G15" s="42">
        <v>12.536074220547496</v>
      </c>
      <c r="H15" s="42">
        <v>84.74535046448075</v>
      </c>
      <c r="I15" s="42">
        <v>171.58916638622864</v>
      </c>
      <c r="J15" s="42">
        <v>0.4215440008385339</v>
      </c>
      <c r="K15" s="42">
        <v>1.8697464983204013</v>
      </c>
      <c r="L15" s="43">
        <v>50.221050851186455</v>
      </c>
      <c r="M15" s="43">
        <v>821.306374863734</v>
      </c>
      <c r="N15" s="43">
        <v>2427.106975994511</v>
      </c>
      <c r="O15" s="43">
        <v>2929.559449622672</v>
      </c>
      <c r="P15" s="43">
        <v>3287.0906021400006</v>
      </c>
      <c r="Q15" s="43">
        <v>3630.88707623</v>
      </c>
      <c r="R15" s="43">
        <v>3635.4298245500004</v>
      </c>
      <c r="S15" s="43">
        <v>3580.4073909</v>
      </c>
      <c r="T15" s="43">
        <v>3531.3636839199994</v>
      </c>
      <c r="U15" s="43">
        <v>3583.93649874</v>
      </c>
      <c r="V15" s="43">
        <v>3725.2792045400006</v>
      </c>
      <c r="W15" s="43">
        <v>3493.87493631</v>
      </c>
      <c r="X15" s="43">
        <v>3356.40877394</v>
      </c>
      <c r="Y15" s="43">
        <v>3684.7394733500005</v>
      </c>
      <c r="Z15" s="43">
        <v>4490.4019306499995</v>
      </c>
      <c r="AA15" s="43">
        <v>5030.59688744</v>
      </c>
      <c r="AB15" s="43">
        <v>5814.5732129</v>
      </c>
      <c r="AC15" s="43">
        <v>6934.95217934</v>
      </c>
      <c r="AD15" s="43">
        <v>8558.836062949998</v>
      </c>
      <c r="AE15" s="43">
        <v>10696.136261990001</v>
      </c>
      <c r="AF15" s="43">
        <v>14581.363220180001</v>
      </c>
      <c r="AG15" s="43">
        <v>20187.51114809</v>
      </c>
      <c r="AH15" s="43">
        <v>24189.725476070005</v>
      </c>
      <c r="AI15" s="43">
        <v>30310.2510709</v>
      </c>
      <c r="AJ15" s="43">
        <v>40635.76267057999</v>
      </c>
      <c r="AK15" s="43">
        <v>60134.98483485</v>
      </c>
      <c r="AL15" s="43">
        <v>78112.9571771</v>
      </c>
      <c r="AM15" s="43">
        <v>105201.51915383</v>
      </c>
      <c r="AN15" s="43">
        <v>125302.01081775998</v>
      </c>
    </row>
    <row r="16" spans="2:40" s="11" customFormat="1" ht="11.25">
      <c r="B16" s="6"/>
      <c r="C16" s="12"/>
      <c r="D16" s="12"/>
      <c r="E16" s="12"/>
      <c r="F16" s="12"/>
      <c r="G16" s="12"/>
      <c r="H16" s="12"/>
      <c r="I16" s="12"/>
      <c r="J16" s="12"/>
      <c r="K16" s="12"/>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row>
    <row r="17" spans="1:40" s="4" customFormat="1" ht="11.25">
      <c r="A17" s="3" t="s">
        <v>41</v>
      </c>
      <c r="B17" s="38" t="s">
        <v>34</v>
      </c>
      <c r="C17" s="39">
        <f>+C19+C25+C29+C30+C31+C35+C36+C39</f>
        <v>0.3873687430024573</v>
      </c>
      <c r="D17" s="39">
        <f aca="true" t="shared" si="4" ref="D17:AJ17">+D19+D25+D29+D30+D31+D35+D36+D39</f>
        <v>0.8046593835273991</v>
      </c>
      <c r="E17" s="39">
        <f t="shared" si="4"/>
        <v>1.7401198778728477</v>
      </c>
      <c r="F17" s="39">
        <f t="shared" si="4"/>
        <v>8.708629545612316</v>
      </c>
      <c r="G17" s="39">
        <f t="shared" si="4"/>
        <v>63.9202841494525</v>
      </c>
      <c r="H17" s="39">
        <f t="shared" si="4"/>
        <v>527.6304657462596</v>
      </c>
      <c r="I17" s="39">
        <f t="shared" si="4"/>
        <v>998.3780197137712</v>
      </c>
      <c r="J17" s="39">
        <f t="shared" si="4"/>
        <v>2.5466246250424662</v>
      </c>
      <c r="K17" s="39">
        <f t="shared" si="4"/>
        <v>10.501818293237598</v>
      </c>
      <c r="L17" s="40">
        <f t="shared" si="4"/>
        <v>346.26465771197053</v>
      </c>
      <c r="M17" s="40">
        <f t="shared" si="4"/>
        <v>7215.545883359766</v>
      </c>
      <c r="N17" s="40">
        <f t="shared" si="4"/>
        <v>18909.59300439989</v>
      </c>
      <c r="O17" s="40">
        <f t="shared" si="4"/>
        <v>22090.116832877327</v>
      </c>
      <c r="P17" s="40">
        <f t="shared" si="4"/>
        <v>24164.548081878893</v>
      </c>
      <c r="Q17" s="40">
        <f t="shared" si="4"/>
        <v>28472.951557784003</v>
      </c>
      <c r="R17" s="40">
        <f t="shared" si="4"/>
        <v>29328.332028801105</v>
      </c>
      <c r="S17" s="40">
        <f t="shared" si="4"/>
        <v>30326.06151596957</v>
      </c>
      <c r="T17" s="40">
        <f t="shared" si="4"/>
        <v>31222.840274154096</v>
      </c>
      <c r="U17" s="40">
        <f t="shared" si="4"/>
        <v>31529.234918612212</v>
      </c>
      <c r="V17" s="40">
        <f t="shared" si="4"/>
        <v>31619.745652240512</v>
      </c>
      <c r="W17" s="40">
        <f t="shared" si="4"/>
        <v>31034.361562658647</v>
      </c>
      <c r="X17" s="40">
        <f t="shared" si="4"/>
        <v>29440.991812778317</v>
      </c>
      <c r="Y17" s="40">
        <f t="shared" si="4"/>
        <v>32072.35650772753</v>
      </c>
      <c r="Z17" s="40">
        <f t="shared" si="4"/>
        <v>37824.30850353293</v>
      </c>
      <c r="AA17" s="40">
        <f t="shared" si="4"/>
        <v>42871.34093359819</v>
      </c>
      <c r="AB17" s="40">
        <f t="shared" si="4"/>
        <v>49609.85163280165</v>
      </c>
      <c r="AC17" s="40">
        <f t="shared" si="4"/>
        <v>63312.52308690442</v>
      </c>
      <c r="AD17" s="40">
        <f t="shared" si="4"/>
        <v>91404.06375833724</v>
      </c>
      <c r="AE17" s="40">
        <f t="shared" si="4"/>
        <v>121740.37399655867</v>
      </c>
      <c r="AF17" s="40">
        <f t="shared" si="4"/>
        <v>164256.2359784935</v>
      </c>
      <c r="AG17" s="40">
        <f t="shared" si="4"/>
        <v>212665.30712313598</v>
      </c>
      <c r="AH17" s="40">
        <f t="shared" si="4"/>
        <v>290162.19910448045</v>
      </c>
      <c r="AI17" s="40">
        <f t="shared" si="4"/>
        <v>383350.8694953499</v>
      </c>
      <c r="AJ17" s="40">
        <f t="shared" si="4"/>
        <v>513513.1849353361</v>
      </c>
      <c r="AK17" s="40">
        <f>+AK19+AK25+AK29+AK30+AK31+AK35+AK36+AK39</f>
        <v>699634.5086015372</v>
      </c>
      <c r="AL17" s="40">
        <f>+AL19+AL25+AL29+AL30+AL31+AL35+AL36+AL39</f>
        <v>976891.6310094439</v>
      </c>
      <c r="AM17" s="40">
        <f>+AM19+AM25+AM29+AM30+AM31+AM35+AM36+AM39</f>
        <v>1335288.773568757</v>
      </c>
      <c r="AN17" s="40">
        <f>+AN19+AN25+AN29+AN30+AN31+AN35+AN36+AN39</f>
        <v>1808949.6815003373</v>
      </c>
    </row>
    <row r="18" spans="2:40" s="11" customFormat="1" ht="11.25">
      <c r="B18" s="6"/>
      <c r="C18" s="12"/>
      <c r="D18" s="12"/>
      <c r="E18" s="12"/>
      <c r="F18" s="12"/>
      <c r="G18" s="12"/>
      <c r="H18" s="12"/>
      <c r="I18" s="12"/>
      <c r="J18" s="12"/>
      <c r="K18" s="12"/>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row>
    <row r="19" spans="1:40" ht="11.25">
      <c r="A19" s="3" t="s">
        <v>47</v>
      </c>
      <c r="B19" s="41" t="s">
        <v>5</v>
      </c>
      <c r="C19" s="42">
        <f>+SUM(C20:C24)</f>
        <v>0.061500000000000006</v>
      </c>
      <c r="D19" s="42">
        <f aca="true" t="shared" si="5" ref="D19:AJ19">+SUM(D20:D24)</f>
        <v>0.1168</v>
      </c>
      <c r="E19" s="42">
        <f t="shared" si="5"/>
        <v>0.2559</v>
      </c>
      <c r="F19" s="42">
        <f t="shared" si="5"/>
        <v>1.4628999999999996</v>
      </c>
      <c r="G19" s="42">
        <f t="shared" si="5"/>
        <v>10.686200000000001</v>
      </c>
      <c r="H19" s="42">
        <f t="shared" si="5"/>
        <v>75.74</v>
      </c>
      <c r="I19" s="42">
        <f t="shared" si="5"/>
        <v>139.03</v>
      </c>
      <c r="J19" s="42">
        <f t="shared" si="5"/>
        <v>0.3610300000000001</v>
      </c>
      <c r="K19" s="42">
        <f t="shared" si="5"/>
        <v>1.6098700000000001</v>
      </c>
      <c r="L19" s="43">
        <f t="shared" si="5"/>
        <v>39.266236675</v>
      </c>
      <c r="M19" s="43">
        <f t="shared" si="5"/>
        <v>849.9789475206</v>
      </c>
      <c r="N19" s="43">
        <f t="shared" si="5"/>
        <v>2153.6966021534</v>
      </c>
      <c r="O19" s="43">
        <f t="shared" si="5"/>
        <v>1749.69420512</v>
      </c>
      <c r="P19" s="43">
        <f t="shared" si="5"/>
        <v>2183.87645831</v>
      </c>
      <c r="Q19" s="43">
        <f t="shared" si="5"/>
        <v>2467.40550206</v>
      </c>
      <c r="R19" s="43">
        <f t="shared" si="5"/>
        <v>2595.229070466741</v>
      </c>
      <c r="S19" s="43">
        <f t="shared" si="5"/>
        <v>2758.54604922</v>
      </c>
      <c r="T19" s="43">
        <f t="shared" si="5"/>
        <v>3009.7854837699997</v>
      </c>
      <c r="U19" s="43">
        <f t="shared" si="5"/>
        <v>3158.03348021</v>
      </c>
      <c r="V19" s="43">
        <f t="shared" si="5"/>
        <v>2944.0359727900004</v>
      </c>
      <c r="W19" s="43">
        <f t="shared" si="5"/>
        <v>2813.0832229400003</v>
      </c>
      <c r="X19" s="43">
        <f t="shared" si="5"/>
        <v>2624.6859609099997</v>
      </c>
      <c r="Y19" s="43">
        <f t="shared" si="5"/>
        <v>2785.4471516899994</v>
      </c>
      <c r="Z19" s="43">
        <f t="shared" si="5"/>
        <v>3362.8792100699998</v>
      </c>
      <c r="AA19" s="43">
        <f t="shared" si="5"/>
        <v>3813.2997984599997</v>
      </c>
      <c r="AB19" s="43">
        <f t="shared" si="5"/>
        <v>5093.681978349999</v>
      </c>
      <c r="AC19" s="43">
        <f t="shared" si="5"/>
        <v>7192.543218649998</v>
      </c>
      <c r="AD19" s="43">
        <f t="shared" si="5"/>
        <v>9526.02594955</v>
      </c>
      <c r="AE19" s="43">
        <f t="shared" si="5"/>
        <v>12661.882519649998</v>
      </c>
      <c r="AF19" s="43">
        <f t="shared" si="5"/>
        <v>17092.93657161</v>
      </c>
      <c r="AG19" s="43">
        <f t="shared" si="5"/>
        <v>21511.668133950003</v>
      </c>
      <c r="AH19" s="43">
        <f t="shared" si="5"/>
        <v>31530.446217489996</v>
      </c>
      <c r="AI19" s="43">
        <f t="shared" si="5"/>
        <v>37624.63079285</v>
      </c>
      <c r="AJ19" s="43">
        <f t="shared" si="5"/>
        <v>52092.21734396001</v>
      </c>
      <c r="AK19" s="43">
        <f>+SUM(AK20:AK24)</f>
        <v>74096.57080809</v>
      </c>
      <c r="AL19" s="43">
        <f>+SUM(AL20:AL24)</f>
        <v>99954.34459590001</v>
      </c>
      <c r="AM19" s="43">
        <f>+SUM(AM20:AM24)</f>
        <v>124096.50192359</v>
      </c>
      <c r="AN19" s="43">
        <f>+SUM(AN20:AN24)</f>
        <v>161010.99870431</v>
      </c>
    </row>
    <row r="20" spans="1:40" ht="11.25">
      <c r="A20" s="11" t="s">
        <v>48</v>
      </c>
      <c r="B20" s="13" t="s">
        <v>6</v>
      </c>
      <c r="C20" s="14">
        <v>0.0301</v>
      </c>
      <c r="D20" s="14">
        <v>0.054599999999999996</v>
      </c>
      <c r="E20" s="14">
        <v>0.1153</v>
      </c>
      <c r="F20" s="14">
        <v>0.6822</v>
      </c>
      <c r="G20" s="14">
        <v>5.4316</v>
      </c>
      <c r="H20" s="14">
        <v>34.04</v>
      </c>
      <c r="I20" s="14">
        <v>60.53</v>
      </c>
      <c r="J20" s="14">
        <v>0.14638</v>
      </c>
      <c r="K20" s="14">
        <v>0.63305</v>
      </c>
      <c r="L20" s="20">
        <v>15.348768</v>
      </c>
      <c r="M20" s="20">
        <v>349.98030507929997</v>
      </c>
      <c r="N20" s="20">
        <v>939.2093332451001</v>
      </c>
      <c r="O20" s="20">
        <v>121.60108939</v>
      </c>
      <c r="P20" s="20">
        <v>108.94582973000001</v>
      </c>
      <c r="Q20" s="20">
        <v>187.84469218</v>
      </c>
      <c r="R20" s="20">
        <v>209.43491463000004</v>
      </c>
      <c r="S20" s="20">
        <v>294.39666248</v>
      </c>
      <c r="T20" s="20">
        <v>410.00905687</v>
      </c>
      <c r="U20" s="20">
        <v>395.74583540000003</v>
      </c>
      <c r="V20" s="20">
        <v>240.30596255</v>
      </c>
      <c r="W20" s="20">
        <v>152.99368181</v>
      </c>
      <c r="X20" s="20">
        <v>107.3342925</v>
      </c>
      <c r="Y20" s="20">
        <v>272.45663626</v>
      </c>
      <c r="Z20" s="20">
        <v>200.74580816999995</v>
      </c>
      <c r="AA20" s="20">
        <v>343.1690886499999</v>
      </c>
      <c r="AB20" s="20">
        <v>447.96387982999994</v>
      </c>
      <c r="AC20" s="20">
        <v>802.9491392699997</v>
      </c>
      <c r="AD20" s="20">
        <v>884.2499168800001</v>
      </c>
      <c r="AE20" s="20">
        <v>1133.5176664300004</v>
      </c>
      <c r="AF20" s="20">
        <v>1548.1699136399993</v>
      </c>
      <c r="AG20" s="20">
        <v>1569.86175888</v>
      </c>
      <c r="AH20" s="20">
        <v>5200.848616629999</v>
      </c>
      <c r="AI20" s="20">
        <v>3337.258162159998</v>
      </c>
      <c r="AJ20" s="20">
        <v>7067.988494560001</v>
      </c>
      <c r="AK20" s="20">
        <v>9261.327463599997</v>
      </c>
      <c r="AL20" s="20">
        <v>9477.39642333</v>
      </c>
      <c r="AM20" s="20">
        <v>9031.910034719998</v>
      </c>
      <c r="AN20" s="20">
        <v>11966.931096879996</v>
      </c>
    </row>
    <row r="21" spans="1:40" ht="11.25">
      <c r="A21" s="4" t="s">
        <v>49</v>
      </c>
      <c r="B21" s="41" t="s">
        <v>7</v>
      </c>
      <c r="C21" s="42">
        <v>0.017</v>
      </c>
      <c r="D21" s="42">
        <v>0.033</v>
      </c>
      <c r="E21" s="42">
        <v>0.0704</v>
      </c>
      <c r="F21" s="42">
        <v>0.3992</v>
      </c>
      <c r="G21" s="42">
        <v>3.012</v>
      </c>
      <c r="H21" s="42">
        <v>21.83</v>
      </c>
      <c r="I21" s="42">
        <v>40.53</v>
      </c>
      <c r="J21" s="42">
        <v>0.11903</v>
      </c>
      <c r="K21" s="42">
        <v>0.54727</v>
      </c>
      <c r="L21" s="43">
        <v>13.13841</v>
      </c>
      <c r="M21" s="43">
        <v>292.1119947816</v>
      </c>
      <c r="N21" s="43">
        <v>746.8962900213</v>
      </c>
      <c r="O21" s="43">
        <v>1043.49866898</v>
      </c>
      <c r="P21" s="43">
        <v>1386.7494470299998</v>
      </c>
      <c r="Q21" s="43">
        <v>1476.95418367</v>
      </c>
      <c r="R21" s="43">
        <v>1651.56372389</v>
      </c>
      <c r="S21" s="43">
        <v>1761.8640944499998</v>
      </c>
      <c r="T21" s="43">
        <v>1780.16603856</v>
      </c>
      <c r="U21" s="43">
        <v>1905.0901092599997</v>
      </c>
      <c r="V21" s="43">
        <v>1896.54003229</v>
      </c>
      <c r="W21" s="43">
        <v>1937.3978578199997</v>
      </c>
      <c r="X21" s="43">
        <v>1880.10158512</v>
      </c>
      <c r="Y21" s="43">
        <v>1850.5902199500001</v>
      </c>
      <c r="Z21" s="43">
        <v>2262.21620989</v>
      </c>
      <c r="AA21" s="43">
        <v>2402.8599800399998</v>
      </c>
      <c r="AB21" s="43">
        <v>3263.6645996399993</v>
      </c>
      <c r="AC21" s="43">
        <v>4560.951519149999</v>
      </c>
      <c r="AD21" s="43">
        <v>6156.9573749500005</v>
      </c>
      <c r="AE21" s="43">
        <v>8327.3181646</v>
      </c>
      <c r="AF21" s="43">
        <v>11255.197778760003</v>
      </c>
      <c r="AG21" s="43">
        <v>14491.35168617</v>
      </c>
      <c r="AH21" s="43">
        <v>19162.74381177</v>
      </c>
      <c r="AI21" s="43">
        <v>24584.532034760003</v>
      </c>
      <c r="AJ21" s="43">
        <v>31562.93922995</v>
      </c>
      <c r="AK21" s="43">
        <v>44208.65220243</v>
      </c>
      <c r="AL21" s="43">
        <v>58795.56630278</v>
      </c>
      <c r="AM21" s="43">
        <v>76079.81976919</v>
      </c>
      <c r="AN21" s="43">
        <v>103729.51515489</v>
      </c>
    </row>
    <row r="22" spans="1:40" ht="11.25">
      <c r="A22" s="11" t="s">
        <v>72</v>
      </c>
      <c r="B22" s="13" t="s">
        <v>8</v>
      </c>
      <c r="C22" s="14">
        <v>0.0104</v>
      </c>
      <c r="D22" s="14">
        <v>0.0222</v>
      </c>
      <c r="E22" s="14">
        <v>0.054799999999999995</v>
      </c>
      <c r="F22" s="14">
        <v>0.2653</v>
      </c>
      <c r="G22" s="14">
        <v>1.6026</v>
      </c>
      <c r="H22" s="14">
        <v>14.44</v>
      </c>
      <c r="I22" s="14">
        <v>27.5</v>
      </c>
      <c r="J22" s="14">
        <v>0.07162</v>
      </c>
      <c r="K22" s="14">
        <v>0.30955</v>
      </c>
      <c r="L22" s="20">
        <v>8.247058675</v>
      </c>
      <c r="M22" s="20">
        <v>159.8866476597</v>
      </c>
      <c r="N22" s="20">
        <v>372.590978887</v>
      </c>
      <c r="O22" s="20">
        <v>401.237979</v>
      </c>
      <c r="P22" s="20">
        <v>486.61606786000004</v>
      </c>
      <c r="Q22" s="20">
        <v>567.83950875</v>
      </c>
      <c r="R22" s="20">
        <v>556.5396429767418</v>
      </c>
      <c r="S22" s="20">
        <v>497.5294289799999</v>
      </c>
      <c r="T22" s="20">
        <v>610.37750304</v>
      </c>
      <c r="U22" s="20">
        <v>652.60698081</v>
      </c>
      <c r="V22" s="20">
        <v>606.5207399000001</v>
      </c>
      <c r="W22" s="20">
        <v>551.32173636</v>
      </c>
      <c r="X22" s="20">
        <v>480.06981477</v>
      </c>
      <c r="Y22" s="20">
        <v>507.74613965</v>
      </c>
      <c r="Z22" s="20">
        <v>707.81579018</v>
      </c>
      <c r="AA22" s="20">
        <v>852.2581598200001</v>
      </c>
      <c r="AB22" s="20">
        <v>1124.8066103600001</v>
      </c>
      <c r="AC22" s="20">
        <v>1500.5174851600004</v>
      </c>
      <c r="AD22" s="20">
        <v>2023.28355955</v>
      </c>
      <c r="AE22" s="20">
        <v>2624.0574467200004</v>
      </c>
      <c r="AF22" s="20">
        <v>3440.797535779999</v>
      </c>
      <c r="AG22" s="20">
        <v>4231.6002338200005</v>
      </c>
      <c r="AH22" s="20">
        <v>5591.307935559999</v>
      </c>
      <c r="AI22" s="20">
        <v>7360.261438900002</v>
      </c>
      <c r="AJ22" s="20">
        <v>10001.504260560001</v>
      </c>
      <c r="AK22" s="20">
        <v>13808.7187198</v>
      </c>
      <c r="AL22" s="20">
        <v>17885.84181629</v>
      </c>
      <c r="AM22" s="20">
        <v>23339.694722729997</v>
      </c>
      <c r="AN22" s="20">
        <v>28693.22521421</v>
      </c>
    </row>
    <row r="23" spans="1:40" ht="11.25">
      <c r="A23" s="3" t="s">
        <v>74</v>
      </c>
      <c r="B23" s="41" t="s">
        <v>9</v>
      </c>
      <c r="C23" s="42">
        <v>0.001</v>
      </c>
      <c r="D23" s="42">
        <v>0.0015</v>
      </c>
      <c r="E23" s="42">
        <v>0.004</v>
      </c>
      <c r="F23" s="42">
        <v>0.0206</v>
      </c>
      <c r="G23" s="42">
        <v>0.18</v>
      </c>
      <c r="H23" s="42">
        <v>1.6</v>
      </c>
      <c r="I23" s="42">
        <v>4.03</v>
      </c>
      <c r="J23" s="42">
        <v>0.01</v>
      </c>
      <c r="K23" s="42">
        <v>0.06</v>
      </c>
      <c r="L23" s="43">
        <v>1.246</v>
      </c>
      <c r="M23" s="43">
        <v>22</v>
      </c>
      <c r="N23" s="43">
        <v>50</v>
      </c>
      <c r="O23" s="43">
        <v>73.98748526</v>
      </c>
      <c r="P23" s="43">
        <v>78.64061421</v>
      </c>
      <c r="Q23" s="43">
        <v>115.47289561000001</v>
      </c>
      <c r="R23" s="43">
        <v>127.43682439999998</v>
      </c>
      <c r="S23" s="43">
        <v>145.07776056000003</v>
      </c>
      <c r="T23" s="43">
        <v>165.70577776</v>
      </c>
      <c r="U23" s="43">
        <v>163.38505685999996</v>
      </c>
      <c r="V23" s="43">
        <v>144.81903201999998</v>
      </c>
      <c r="W23" s="43">
        <v>139.97802300000004</v>
      </c>
      <c r="X23" s="43">
        <v>125.05702003999998</v>
      </c>
      <c r="Y23" s="43">
        <v>127.77676992999999</v>
      </c>
      <c r="Z23" s="43">
        <v>154.55301781</v>
      </c>
      <c r="AA23" s="43">
        <v>174.64969888</v>
      </c>
      <c r="AB23" s="43">
        <v>206.40799646000002</v>
      </c>
      <c r="AC23" s="43">
        <v>263.48438779</v>
      </c>
      <c r="AD23" s="43">
        <v>349.42426711</v>
      </c>
      <c r="AE23" s="43">
        <v>472.77049675</v>
      </c>
      <c r="AF23" s="43">
        <v>697.2633949200001</v>
      </c>
      <c r="AG23" s="43">
        <v>1010.54585522</v>
      </c>
      <c r="AH23" s="43">
        <v>1314.60321301</v>
      </c>
      <c r="AI23" s="43">
        <v>1931.4519487199998</v>
      </c>
      <c r="AJ23" s="43">
        <v>2853.3427248400003</v>
      </c>
      <c r="AK23" s="43">
        <v>4086.2212861599996</v>
      </c>
      <c r="AL23" s="43">
        <v>5913.896710180001</v>
      </c>
      <c r="AM23" s="43">
        <v>5769.205655760001</v>
      </c>
      <c r="AN23" s="43">
        <v>7178.43936475</v>
      </c>
    </row>
    <row r="24" spans="1:40" ht="11.25">
      <c r="A24" s="3" t="s">
        <v>73</v>
      </c>
      <c r="B24" s="13" t="s">
        <v>10</v>
      </c>
      <c r="C24" s="14">
        <v>0.003</v>
      </c>
      <c r="D24" s="14">
        <v>0.0055</v>
      </c>
      <c r="E24" s="14">
        <v>0.0114</v>
      </c>
      <c r="F24" s="14">
        <v>0.0956</v>
      </c>
      <c r="G24" s="14">
        <v>0.46</v>
      </c>
      <c r="H24" s="14">
        <v>3.83</v>
      </c>
      <c r="I24" s="14">
        <v>6.44</v>
      </c>
      <c r="J24" s="14">
        <v>0.014</v>
      </c>
      <c r="K24" s="14">
        <v>0.06</v>
      </c>
      <c r="L24" s="20">
        <v>1.286</v>
      </c>
      <c r="M24" s="20">
        <v>26</v>
      </c>
      <c r="N24" s="20">
        <v>45</v>
      </c>
      <c r="O24" s="20">
        <v>109.36898249000001</v>
      </c>
      <c r="P24" s="20">
        <v>122.92449948000004</v>
      </c>
      <c r="Q24" s="20">
        <v>119.29422185000001</v>
      </c>
      <c r="R24" s="20">
        <v>50.253964569999994</v>
      </c>
      <c r="S24" s="20">
        <v>59.678102749999994</v>
      </c>
      <c r="T24" s="20">
        <v>43.527107539999996</v>
      </c>
      <c r="U24" s="20">
        <v>41.20549788</v>
      </c>
      <c r="V24" s="20">
        <v>55.85020603</v>
      </c>
      <c r="W24" s="20">
        <v>31.391923950000006</v>
      </c>
      <c r="X24" s="20">
        <v>32.123248479999994</v>
      </c>
      <c r="Y24" s="20">
        <v>26.8773859</v>
      </c>
      <c r="Z24" s="20">
        <v>37.54838402</v>
      </c>
      <c r="AA24" s="20">
        <v>40.36287107</v>
      </c>
      <c r="AB24" s="20">
        <v>50.83889206</v>
      </c>
      <c r="AC24" s="20">
        <v>64.64068728</v>
      </c>
      <c r="AD24" s="20">
        <v>112.11083105999998</v>
      </c>
      <c r="AE24" s="20">
        <v>104.21874515</v>
      </c>
      <c r="AF24" s="20">
        <v>151.50794851000003</v>
      </c>
      <c r="AG24" s="20">
        <v>208.30859986000002</v>
      </c>
      <c r="AH24" s="20">
        <v>260.94264052</v>
      </c>
      <c r="AI24" s="20">
        <v>411.12720831000007</v>
      </c>
      <c r="AJ24" s="20">
        <v>606.44263405</v>
      </c>
      <c r="AK24" s="20">
        <v>2731.6511361</v>
      </c>
      <c r="AL24" s="20">
        <v>7881.64334332</v>
      </c>
      <c r="AM24" s="20">
        <v>9875.87174119</v>
      </c>
      <c r="AN24" s="20">
        <v>9442.887873580003</v>
      </c>
    </row>
    <row r="25" spans="1:40" ht="11.25">
      <c r="A25" s="3" t="s">
        <v>50</v>
      </c>
      <c r="B25" s="41" t="s">
        <v>11</v>
      </c>
      <c r="C25" s="42">
        <f>+SUM(C26:C28)</f>
        <v>0.08153324300245737</v>
      </c>
      <c r="D25" s="42">
        <f aca="true" t="shared" si="6" ref="D25:AJ25">+SUM(D26:D28)</f>
        <v>0.21631938352739902</v>
      </c>
      <c r="E25" s="42">
        <f t="shared" si="6"/>
        <v>0.5017978778728476</v>
      </c>
      <c r="F25" s="42">
        <f t="shared" si="6"/>
        <v>2.464978545612317</v>
      </c>
      <c r="G25" s="42">
        <f t="shared" si="6"/>
        <v>16.915884149452502</v>
      </c>
      <c r="H25" s="42">
        <f t="shared" si="6"/>
        <v>118.9368657462595</v>
      </c>
      <c r="I25" s="42">
        <f t="shared" si="6"/>
        <v>234.17331971377132</v>
      </c>
      <c r="J25" s="42">
        <f t="shared" si="6"/>
        <v>0.583214495852982</v>
      </c>
      <c r="K25" s="42">
        <f t="shared" si="6"/>
        <v>2.7090148497702415</v>
      </c>
      <c r="L25" s="43">
        <f t="shared" si="6"/>
        <v>72.11301639775478</v>
      </c>
      <c r="M25" s="43">
        <f t="shared" si="6"/>
        <v>1664.6232951871527</v>
      </c>
      <c r="N25" s="43">
        <f t="shared" si="6"/>
        <v>4066.6622080532234</v>
      </c>
      <c r="O25" s="43">
        <f t="shared" si="6"/>
        <v>4805.161102203073</v>
      </c>
      <c r="P25" s="43">
        <f t="shared" si="6"/>
        <v>5459.924708395063</v>
      </c>
      <c r="Q25" s="43">
        <f t="shared" si="6"/>
        <v>6446.936869228272</v>
      </c>
      <c r="R25" s="43">
        <f t="shared" si="6"/>
        <v>6694.788368377006</v>
      </c>
      <c r="S25" s="43">
        <f t="shared" si="6"/>
        <v>6520.360002445625</v>
      </c>
      <c r="T25" s="43">
        <f t="shared" si="6"/>
        <v>6880.182110093086</v>
      </c>
      <c r="U25" s="43">
        <f t="shared" si="6"/>
        <v>6962.4613184482405</v>
      </c>
      <c r="V25" s="43">
        <f t="shared" si="6"/>
        <v>7240.357739828831</v>
      </c>
      <c r="W25" s="43">
        <f t="shared" si="6"/>
        <v>6938.582682206247</v>
      </c>
      <c r="X25" s="43">
        <f t="shared" si="6"/>
        <v>6347.01357379693</v>
      </c>
      <c r="Y25" s="43">
        <f t="shared" si="6"/>
        <v>6666.667984733813</v>
      </c>
      <c r="Z25" s="43">
        <f t="shared" si="6"/>
        <v>7498.5104121787845</v>
      </c>
      <c r="AA25" s="43">
        <f t="shared" si="6"/>
        <v>8940.510233363579</v>
      </c>
      <c r="AB25" s="43">
        <f t="shared" si="6"/>
        <v>10856.745022000843</v>
      </c>
      <c r="AC25" s="43">
        <f t="shared" si="6"/>
        <v>13446.283914879314</v>
      </c>
      <c r="AD25" s="43">
        <f t="shared" si="6"/>
        <v>17805.711073184048</v>
      </c>
      <c r="AE25" s="43">
        <f t="shared" si="6"/>
        <v>25538.444181749474</v>
      </c>
      <c r="AF25" s="43">
        <f t="shared" si="6"/>
        <v>38106.7469241908</v>
      </c>
      <c r="AG25" s="43">
        <f t="shared" si="6"/>
        <v>49230.715892439766</v>
      </c>
      <c r="AH25" s="43">
        <f t="shared" si="6"/>
        <v>66616.3562908204</v>
      </c>
      <c r="AI25" s="43">
        <f t="shared" si="6"/>
        <v>88034.5855935637</v>
      </c>
      <c r="AJ25" s="43">
        <f t="shared" si="6"/>
        <v>113448.43956444343</v>
      </c>
      <c r="AK25" s="43">
        <f>+SUM(AK26:AK28)</f>
        <v>159840.36715851317</v>
      </c>
      <c r="AL25" s="43">
        <f>+SUM(AL26:AL28)</f>
        <v>216437.36965479393</v>
      </c>
      <c r="AM25" s="43">
        <f>+SUM(AM26:AM28)</f>
        <v>284300.88087538705</v>
      </c>
      <c r="AN25" s="43">
        <f>+SUM(AN26:AN28)</f>
        <v>367305.1907991531</v>
      </c>
    </row>
    <row r="26" spans="1:40" s="6" customFormat="1" ht="11.25">
      <c r="A26" s="3" t="s">
        <v>53</v>
      </c>
      <c r="B26" s="13" t="s">
        <v>12</v>
      </c>
      <c r="C26" s="14">
        <v>0.010313243002457364</v>
      </c>
      <c r="D26" s="14">
        <v>0.017909383527399018</v>
      </c>
      <c r="E26" s="14">
        <v>0.03784787787284758</v>
      </c>
      <c r="F26" s="14">
        <v>0.23020854561231735</v>
      </c>
      <c r="G26" s="14">
        <v>1.5710841494525043</v>
      </c>
      <c r="H26" s="14">
        <v>8.499565746259504</v>
      </c>
      <c r="I26" s="14">
        <v>24.358419713771355</v>
      </c>
      <c r="J26" s="14">
        <v>0.07466672596446608</v>
      </c>
      <c r="K26" s="14">
        <v>0.3092385541795988</v>
      </c>
      <c r="L26" s="20">
        <v>9.492478382913541</v>
      </c>
      <c r="M26" s="20">
        <v>161.646377376866</v>
      </c>
      <c r="N26" s="20">
        <v>373.6208815278889</v>
      </c>
      <c r="O26" s="20">
        <v>331.6268260373276</v>
      </c>
      <c r="P26" s="20">
        <v>422.3132553500001</v>
      </c>
      <c r="Q26" s="20">
        <v>664.66501429</v>
      </c>
      <c r="R26" s="20">
        <v>598.6114969799999</v>
      </c>
      <c r="S26" s="20">
        <v>635.7603597600003</v>
      </c>
      <c r="T26" s="20">
        <v>740.25223675</v>
      </c>
      <c r="U26" s="20">
        <v>843.9389933699989</v>
      </c>
      <c r="V26" s="20">
        <v>895.3792297700002</v>
      </c>
      <c r="W26" s="20">
        <v>826.6455770600002</v>
      </c>
      <c r="X26" s="20">
        <v>694.9240325600007</v>
      </c>
      <c r="Y26" s="20">
        <v>887.0011061500003</v>
      </c>
      <c r="Z26" s="20">
        <v>1228.9769793100002</v>
      </c>
      <c r="AA26" s="20">
        <v>1447.84726533</v>
      </c>
      <c r="AB26" s="20">
        <v>1564.0037291200003</v>
      </c>
      <c r="AC26" s="20">
        <v>1880.7376381299998</v>
      </c>
      <c r="AD26" s="20">
        <v>2501.69895659</v>
      </c>
      <c r="AE26" s="20">
        <v>3483.7655421799996</v>
      </c>
      <c r="AF26" s="20">
        <v>5379.068605570002</v>
      </c>
      <c r="AG26" s="20">
        <v>6389.217405629999</v>
      </c>
      <c r="AH26" s="20">
        <v>8683.647323649999</v>
      </c>
      <c r="AI26" s="20">
        <v>11312.445891610001</v>
      </c>
      <c r="AJ26" s="20">
        <v>15247.663635739998</v>
      </c>
      <c r="AK26" s="20">
        <v>21783.80067753999</v>
      </c>
      <c r="AL26" s="20">
        <v>31301.36459819</v>
      </c>
      <c r="AM26" s="20">
        <v>37823.05166101002</v>
      </c>
      <c r="AN26" s="20">
        <v>49392.75042993997</v>
      </c>
    </row>
    <row r="27" spans="1:40" s="6" customFormat="1" ht="11.25">
      <c r="A27" s="3" t="s">
        <v>54</v>
      </c>
      <c r="B27" s="41" t="s">
        <v>13</v>
      </c>
      <c r="C27" s="42">
        <v>0.05355</v>
      </c>
      <c r="D27" s="42">
        <v>0.1547</v>
      </c>
      <c r="E27" s="42">
        <v>0.357</v>
      </c>
      <c r="F27" s="42">
        <v>1.6404999999999998</v>
      </c>
      <c r="G27" s="42">
        <v>10.8715</v>
      </c>
      <c r="H27" s="42">
        <v>77.2735</v>
      </c>
      <c r="I27" s="42">
        <v>147.05849999999998</v>
      </c>
      <c r="J27" s="42">
        <v>0.36904776988851595</v>
      </c>
      <c r="K27" s="42">
        <v>1.758076295590643</v>
      </c>
      <c r="L27" s="43">
        <v>46.88493801484124</v>
      </c>
      <c r="M27" s="43">
        <v>1087.2669178102867</v>
      </c>
      <c r="N27" s="43">
        <v>2471.951326525335</v>
      </c>
      <c r="O27" s="43">
        <v>2768.844276165745</v>
      </c>
      <c r="P27" s="43">
        <v>3092.9614530450635</v>
      </c>
      <c r="Q27" s="43">
        <v>3317.8676679856835</v>
      </c>
      <c r="R27" s="43">
        <v>3476.507593414788</v>
      </c>
      <c r="S27" s="43">
        <v>3485.3594391791034</v>
      </c>
      <c r="T27" s="43">
        <v>3729.3307774349746</v>
      </c>
      <c r="U27" s="43">
        <v>3815.6901893955496</v>
      </c>
      <c r="V27" s="43">
        <v>3912.622019648896</v>
      </c>
      <c r="W27" s="43">
        <v>3879.66455422796</v>
      </c>
      <c r="X27" s="43">
        <v>3531.101748067445</v>
      </c>
      <c r="Y27" s="43">
        <v>3739.982767920438</v>
      </c>
      <c r="Z27" s="43">
        <v>4139.966102403085</v>
      </c>
      <c r="AA27" s="43">
        <v>5085.26550749723</v>
      </c>
      <c r="AB27" s="43">
        <v>6432.424741133311</v>
      </c>
      <c r="AC27" s="43">
        <v>7932.231828014364</v>
      </c>
      <c r="AD27" s="43">
        <v>10222.784990098102</v>
      </c>
      <c r="AE27" s="43">
        <v>14764.626284669379</v>
      </c>
      <c r="AF27" s="43">
        <v>22156.326774564954</v>
      </c>
      <c r="AG27" s="43">
        <v>28893.466530906502</v>
      </c>
      <c r="AH27" s="43">
        <v>40309.52983825861</v>
      </c>
      <c r="AI27" s="43">
        <v>53893.928232097955</v>
      </c>
      <c r="AJ27" s="43">
        <v>68911.7223778978</v>
      </c>
      <c r="AK27" s="43">
        <v>89938.3896689078</v>
      </c>
      <c r="AL27" s="43">
        <v>123685.7753075769</v>
      </c>
      <c r="AM27" s="43">
        <v>168171.78912031357</v>
      </c>
      <c r="AN27" s="43">
        <v>221491.9655172848</v>
      </c>
    </row>
    <row r="28" spans="1:40" s="6" customFormat="1" ht="11.25">
      <c r="A28" s="3" t="s">
        <v>55</v>
      </c>
      <c r="B28" s="21" t="s">
        <v>14</v>
      </c>
      <c r="C28" s="12">
        <v>0.017669999999999998</v>
      </c>
      <c r="D28" s="12">
        <v>0.04371</v>
      </c>
      <c r="E28" s="12">
        <v>0.10695</v>
      </c>
      <c r="F28" s="12">
        <v>0.59427</v>
      </c>
      <c r="G28" s="12">
        <v>4.4733</v>
      </c>
      <c r="H28" s="12">
        <v>33.163799999999995</v>
      </c>
      <c r="I28" s="12">
        <v>62.7564</v>
      </c>
      <c r="J28" s="12">
        <v>0.13949999999999999</v>
      </c>
      <c r="K28" s="12">
        <v>0.6416999999999999</v>
      </c>
      <c r="L28" s="19">
        <v>15.735600000000002</v>
      </c>
      <c r="M28" s="19">
        <v>415.71</v>
      </c>
      <c r="N28" s="19">
        <v>1221.09</v>
      </c>
      <c r="O28" s="19">
        <v>1704.69</v>
      </c>
      <c r="P28" s="19">
        <v>1944.65</v>
      </c>
      <c r="Q28" s="19">
        <v>2464.404186952589</v>
      </c>
      <c r="R28" s="19">
        <v>2619.669277982218</v>
      </c>
      <c r="S28" s="19">
        <v>2399.2402035065206</v>
      </c>
      <c r="T28" s="19">
        <v>2410.599095908111</v>
      </c>
      <c r="U28" s="19">
        <v>2302.832135682692</v>
      </c>
      <c r="V28" s="19">
        <v>2432.3564904099353</v>
      </c>
      <c r="W28" s="19">
        <v>2232.2725509182874</v>
      </c>
      <c r="X28" s="19">
        <v>2120.987793169484</v>
      </c>
      <c r="Y28" s="19">
        <v>2039.684110663375</v>
      </c>
      <c r="Z28" s="19">
        <v>2129.567330465699</v>
      </c>
      <c r="AA28" s="19">
        <v>2407.397460536349</v>
      </c>
      <c r="AB28" s="19">
        <v>2860.3165517475327</v>
      </c>
      <c r="AC28" s="19">
        <v>3633.3144487349505</v>
      </c>
      <c r="AD28" s="19">
        <v>5081.227126495945</v>
      </c>
      <c r="AE28" s="19">
        <v>7290.0523549000945</v>
      </c>
      <c r="AF28" s="19">
        <v>10571.351544055842</v>
      </c>
      <c r="AG28" s="19">
        <v>13948.031955903269</v>
      </c>
      <c r="AH28" s="19">
        <v>17623.179128911797</v>
      </c>
      <c r="AI28" s="19">
        <v>22828.211469855738</v>
      </c>
      <c r="AJ28" s="19">
        <v>29289.05355080564</v>
      </c>
      <c r="AK28" s="19">
        <v>48118.176812065394</v>
      </c>
      <c r="AL28" s="19">
        <v>61450.229749027014</v>
      </c>
      <c r="AM28" s="19">
        <v>78306.04009406349</v>
      </c>
      <c r="AN28" s="19">
        <v>96420.47485192836</v>
      </c>
    </row>
    <row r="29" spans="1:40" ht="11.25">
      <c r="A29" s="3" t="s">
        <v>51</v>
      </c>
      <c r="B29" s="41" t="s">
        <v>15</v>
      </c>
      <c r="C29" s="42">
        <v>0.006717</v>
      </c>
      <c r="D29" s="42">
        <v>0.00606</v>
      </c>
      <c r="E29" s="42">
        <v>0.015422</v>
      </c>
      <c r="F29" s="42">
        <v>0.067321</v>
      </c>
      <c r="G29" s="42">
        <v>0.6272</v>
      </c>
      <c r="H29" s="42">
        <v>3.6639</v>
      </c>
      <c r="I29" s="42">
        <v>4.3935</v>
      </c>
      <c r="J29" s="42">
        <v>0.011292</v>
      </c>
      <c r="K29" s="42">
        <v>0.045197</v>
      </c>
      <c r="L29" s="43">
        <v>0.690812200027</v>
      </c>
      <c r="M29" s="43">
        <v>12.7352646637</v>
      </c>
      <c r="N29" s="43">
        <v>32.200336376500005</v>
      </c>
      <c r="O29" s="43">
        <v>36.167969</v>
      </c>
      <c r="P29" s="43">
        <v>16.32654211</v>
      </c>
      <c r="Q29" s="43">
        <v>17.042841890000005</v>
      </c>
      <c r="R29" s="43">
        <v>29.21048690999999</v>
      </c>
      <c r="S29" s="43">
        <v>49.23095674999998</v>
      </c>
      <c r="T29" s="43">
        <v>83.88782009999998</v>
      </c>
      <c r="U29" s="43">
        <v>101.11486726999999</v>
      </c>
      <c r="V29" s="43">
        <v>68.23642887</v>
      </c>
      <c r="W29" s="43">
        <v>42.22149094999999</v>
      </c>
      <c r="X29" s="43">
        <v>31.705445200000003</v>
      </c>
      <c r="Y29" s="43">
        <v>23.34063065</v>
      </c>
      <c r="Z29" s="43">
        <v>40.64203735999998</v>
      </c>
      <c r="AA29" s="43">
        <v>84.78563606999994</v>
      </c>
      <c r="AB29" s="43">
        <v>94.12442222999996</v>
      </c>
      <c r="AC29" s="43">
        <v>574.5535041300001</v>
      </c>
      <c r="AD29" s="43">
        <v>721.9935330699999</v>
      </c>
      <c r="AE29" s="43">
        <v>1453.06118592</v>
      </c>
      <c r="AF29" s="43">
        <v>2368.5887686</v>
      </c>
      <c r="AG29" s="43">
        <v>3324.09093536</v>
      </c>
      <c r="AH29" s="43">
        <v>5216.27359271</v>
      </c>
      <c r="AI29" s="43">
        <v>6579.376373290001</v>
      </c>
      <c r="AJ29" s="43">
        <v>8627.84123355</v>
      </c>
      <c r="AK29" s="43">
        <v>11336.72807274</v>
      </c>
      <c r="AL29" s="43">
        <v>14602.08867649</v>
      </c>
      <c r="AM29" s="43">
        <v>16884.63483526</v>
      </c>
      <c r="AN29" s="43">
        <v>24253.150848930003</v>
      </c>
    </row>
    <row r="30" spans="1:40" ht="11.25">
      <c r="A30" s="6" t="s">
        <v>52</v>
      </c>
      <c r="B30" s="13" t="s">
        <v>16</v>
      </c>
      <c r="C30" s="14">
        <v>0.0018</v>
      </c>
      <c r="D30" s="14">
        <v>0.0063</v>
      </c>
      <c r="E30" s="14">
        <v>0.0286</v>
      </c>
      <c r="F30" s="14">
        <v>0.1547</v>
      </c>
      <c r="G30" s="14">
        <v>0.5523</v>
      </c>
      <c r="H30" s="14">
        <v>6.13</v>
      </c>
      <c r="I30" s="14">
        <v>10.33</v>
      </c>
      <c r="J30" s="14">
        <v>0.01573</v>
      </c>
      <c r="K30" s="14">
        <v>0.058170000000000006</v>
      </c>
      <c r="L30" s="20">
        <v>1.2629205085999973</v>
      </c>
      <c r="M30" s="20">
        <v>27.865842349699978</v>
      </c>
      <c r="N30" s="20">
        <v>84.78002714259998</v>
      </c>
      <c r="O30" s="20">
        <v>45.09165655000004</v>
      </c>
      <c r="P30" s="20">
        <v>62.33279267</v>
      </c>
      <c r="Q30" s="20">
        <v>105.84067907999997</v>
      </c>
      <c r="R30" s="20">
        <v>12.216687070000035</v>
      </c>
      <c r="S30" s="20">
        <v>7.187692570000081</v>
      </c>
      <c r="T30" s="20">
        <v>8.27108497000006</v>
      </c>
      <c r="U30" s="20">
        <v>8.114608920000023</v>
      </c>
      <c r="V30" s="20">
        <v>4.1322763400000895</v>
      </c>
      <c r="W30" s="20">
        <v>5.658970119999935</v>
      </c>
      <c r="X30" s="20">
        <v>4.522769609999895</v>
      </c>
      <c r="Y30" s="20">
        <v>5.121441430000007</v>
      </c>
      <c r="Z30" s="20">
        <v>9.922034430000068</v>
      </c>
      <c r="AA30" s="20">
        <v>19.531238580000164</v>
      </c>
      <c r="AB30" s="20">
        <v>45.618605559999466</v>
      </c>
      <c r="AC30" s="20">
        <v>56.2901335800004</v>
      </c>
      <c r="AD30" s="20">
        <v>70.0118571699996</v>
      </c>
      <c r="AE30" s="20">
        <v>58.170322789999965</v>
      </c>
      <c r="AF30" s="20">
        <v>57.00406424000072</v>
      </c>
      <c r="AG30" s="20">
        <v>94.65101828999997</v>
      </c>
      <c r="AH30" s="20">
        <v>118.09631418999957</v>
      </c>
      <c r="AI30" s="20">
        <v>165.09840917000008</v>
      </c>
      <c r="AJ30" s="20">
        <v>6227.000986760002</v>
      </c>
      <c r="AK30" s="20">
        <v>10396.110099170002</v>
      </c>
      <c r="AL30" s="20">
        <v>9859.01756418</v>
      </c>
      <c r="AM30" s="20">
        <v>10222.650389280003</v>
      </c>
      <c r="AN30" s="20">
        <v>11713.420255039997</v>
      </c>
    </row>
    <row r="31" spans="1:40" ht="11.25">
      <c r="A31" s="6" t="s">
        <v>56</v>
      </c>
      <c r="B31" s="41" t="s">
        <v>17</v>
      </c>
      <c r="C31" s="42">
        <f>+SUM(C32:C34)</f>
        <v>0.022480000000000003</v>
      </c>
      <c r="D31" s="42">
        <f aca="true" t="shared" si="7" ref="D31:AJ31">+SUM(D32:D34)</f>
        <v>0.05739</v>
      </c>
      <c r="E31" s="42">
        <f t="shared" si="7"/>
        <v>0.11625</v>
      </c>
      <c r="F31" s="42">
        <f t="shared" si="7"/>
        <v>0.55543</v>
      </c>
      <c r="G31" s="42">
        <f t="shared" si="7"/>
        <v>4.8802</v>
      </c>
      <c r="H31" s="42">
        <f t="shared" si="7"/>
        <v>41.5227</v>
      </c>
      <c r="I31" s="42">
        <f t="shared" si="7"/>
        <v>63.825100000000006</v>
      </c>
      <c r="J31" s="42">
        <f t="shared" si="7"/>
        <v>0.15724223011148408</v>
      </c>
      <c r="K31" s="42">
        <f t="shared" si="7"/>
        <v>0.6255937044093567</v>
      </c>
      <c r="L31" s="43">
        <f t="shared" si="7"/>
        <v>22.658616030588764</v>
      </c>
      <c r="M31" s="43">
        <f t="shared" si="7"/>
        <v>258.75066748041326</v>
      </c>
      <c r="N31" s="43">
        <f t="shared" si="7"/>
        <v>542.9938365936652</v>
      </c>
      <c r="O31" s="43">
        <f t="shared" si="7"/>
        <v>622.0665068342546</v>
      </c>
      <c r="P31" s="43">
        <f t="shared" si="7"/>
        <v>746.9561770449367</v>
      </c>
      <c r="Q31" s="43">
        <f t="shared" si="7"/>
        <v>948.9888606157276</v>
      </c>
      <c r="R31" s="43">
        <f t="shared" si="7"/>
        <v>955.8893361773592</v>
      </c>
      <c r="S31" s="43">
        <f t="shared" si="7"/>
        <v>838.1643406539498</v>
      </c>
      <c r="T31" s="43">
        <f t="shared" si="7"/>
        <v>923.6300850110074</v>
      </c>
      <c r="U31" s="43">
        <f t="shared" si="7"/>
        <v>958.1094470239746</v>
      </c>
      <c r="V31" s="43">
        <f t="shared" si="7"/>
        <v>884.6056446416796</v>
      </c>
      <c r="W31" s="43">
        <f t="shared" si="7"/>
        <v>843.1115459423918</v>
      </c>
      <c r="X31" s="43">
        <f t="shared" si="7"/>
        <v>843.1233561013871</v>
      </c>
      <c r="Y31" s="43">
        <f t="shared" si="7"/>
        <v>926.9058653237183</v>
      </c>
      <c r="Z31" s="43">
        <f t="shared" si="7"/>
        <v>1386.7641257241407</v>
      </c>
      <c r="AA31" s="43">
        <f t="shared" si="7"/>
        <v>1831.348991074616</v>
      </c>
      <c r="AB31" s="43">
        <f t="shared" si="7"/>
        <v>2310.543467390805</v>
      </c>
      <c r="AC31" s="43">
        <f t="shared" si="7"/>
        <v>3087.507752605105</v>
      </c>
      <c r="AD31" s="43">
        <f t="shared" si="7"/>
        <v>4263.750029673201</v>
      </c>
      <c r="AE31" s="43">
        <f t="shared" si="7"/>
        <v>6229.928631719204</v>
      </c>
      <c r="AF31" s="43">
        <f t="shared" si="7"/>
        <v>8144.480150752686</v>
      </c>
      <c r="AG31" s="43">
        <f t="shared" si="7"/>
        <v>10171.46800684627</v>
      </c>
      <c r="AH31" s="43">
        <f t="shared" si="7"/>
        <v>14224.276896880085</v>
      </c>
      <c r="AI31" s="43">
        <f t="shared" si="7"/>
        <v>18580.63375582608</v>
      </c>
      <c r="AJ31" s="43">
        <f t="shared" si="7"/>
        <v>23098.241613642742</v>
      </c>
      <c r="AK31" s="43">
        <f>+SUM(AK32:AK34)</f>
        <v>26362.750912754087</v>
      </c>
      <c r="AL31" s="43">
        <f>+SUM(AL32:AL34)</f>
        <v>34533.668420459835</v>
      </c>
      <c r="AM31" s="43">
        <f>+SUM(AM32:AM34)</f>
        <v>53741.31188970016</v>
      </c>
      <c r="AN31" s="43">
        <f>+SUM(AN32:AN34)</f>
        <v>78360.46698933415</v>
      </c>
    </row>
    <row r="32" spans="1:40" ht="11.25">
      <c r="A32" s="6" t="s">
        <v>57</v>
      </c>
      <c r="B32" s="13" t="s">
        <v>18</v>
      </c>
      <c r="C32" s="14">
        <v>0.0117</v>
      </c>
      <c r="D32" s="14">
        <v>0.0268</v>
      </c>
      <c r="E32" s="14">
        <v>0.045200000000000004</v>
      </c>
      <c r="F32" s="14">
        <v>0.2212</v>
      </c>
      <c r="G32" s="14">
        <v>2.625</v>
      </c>
      <c r="H32" s="14">
        <v>25.39</v>
      </c>
      <c r="I32" s="14">
        <v>33.15</v>
      </c>
      <c r="J32" s="14">
        <v>0.08579</v>
      </c>
      <c r="K32" s="14">
        <v>0.30537</v>
      </c>
      <c r="L32" s="20">
        <v>14.67915404543</v>
      </c>
      <c r="M32" s="20">
        <v>79.7275852907</v>
      </c>
      <c r="N32" s="20">
        <v>136.03516311899998</v>
      </c>
      <c r="O32" s="20">
        <v>162.60078299999998</v>
      </c>
      <c r="P32" s="20">
        <v>159.31763008999997</v>
      </c>
      <c r="Q32" s="20">
        <v>189.89236447999997</v>
      </c>
      <c r="R32" s="20">
        <v>203.28766555000004</v>
      </c>
      <c r="S32" s="20">
        <v>199.93810171999985</v>
      </c>
      <c r="T32" s="20">
        <v>241.05362793999984</v>
      </c>
      <c r="U32" s="20">
        <v>290.4904635500002</v>
      </c>
      <c r="V32" s="20">
        <v>248.3469681499996</v>
      </c>
      <c r="W32" s="20">
        <v>229.78275668999981</v>
      </c>
      <c r="X32" s="20">
        <v>216.06198018999982</v>
      </c>
      <c r="Y32" s="20">
        <v>386.9192686600001</v>
      </c>
      <c r="Z32" s="20">
        <v>710.9618719799995</v>
      </c>
      <c r="AA32" s="20">
        <v>1009.5056405300007</v>
      </c>
      <c r="AB32" s="20">
        <v>1123.0563506900005</v>
      </c>
      <c r="AC32" s="20">
        <v>1547.7814800199994</v>
      </c>
      <c r="AD32" s="20">
        <v>2253.7840864800005</v>
      </c>
      <c r="AE32" s="20">
        <v>3300.4057676100006</v>
      </c>
      <c r="AF32" s="20">
        <v>4246.7271301599985</v>
      </c>
      <c r="AG32" s="20">
        <v>5224.976943750001</v>
      </c>
      <c r="AH32" s="20">
        <v>5736.792642910001</v>
      </c>
      <c r="AI32" s="20">
        <v>7532.20995201</v>
      </c>
      <c r="AJ32" s="20">
        <v>9858.124929010002</v>
      </c>
      <c r="AK32" s="20">
        <v>14935.019432540004</v>
      </c>
      <c r="AL32" s="20">
        <v>19262.318536590003</v>
      </c>
      <c r="AM32" s="20">
        <v>21965.525360610005</v>
      </c>
      <c r="AN32" s="20">
        <v>38979.19756849001</v>
      </c>
    </row>
    <row r="33" spans="1:40" ht="11.25">
      <c r="A33" s="3" t="s">
        <v>58</v>
      </c>
      <c r="B33" s="44" t="s">
        <v>19</v>
      </c>
      <c r="C33" s="42">
        <v>0.00945</v>
      </c>
      <c r="D33" s="42">
        <v>0.027299999999999998</v>
      </c>
      <c r="E33" s="42">
        <v>0.063</v>
      </c>
      <c r="F33" s="42">
        <v>0.2895</v>
      </c>
      <c r="G33" s="42">
        <v>1.9184999999999999</v>
      </c>
      <c r="H33" s="42">
        <v>13.6365</v>
      </c>
      <c r="I33" s="42">
        <v>25.9515</v>
      </c>
      <c r="J33" s="42">
        <v>0.06095223011148406</v>
      </c>
      <c r="K33" s="42">
        <v>0.27192370440935665</v>
      </c>
      <c r="L33" s="43">
        <v>6.795061985158764</v>
      </c>
      <c r="M33" s="43">
        <v>147.73308218971323</v>
      </c>
      <c r="N33" s="43">
        <v>315.04867347466524</v>
      </c>
      <c r="O33" s="43">
        <v>331.1557238342547</v>
      </c>
      <c r="P33" s="43">
        <v>347.2885469549367</v>
      </c>
      <c r="Q33" s="43">
        <v>349.88950708831663</v>
      </c>
      <c r="R33" s="43">
        <v>344.45545460957703</v>
      </c>
      <c r="S33" s="43">
        <v>324.56891444047045</v>
      </c>
      <c r="T33" s="43">
        <v>326.5136058891186</v>
      </c>
      <c r="U33" s="43">
        <v>309.3802856266662</v>
      </c>
      <c r="V33" s="43">
        <v>287.7709955116157</v>
      </c>
      <c r="W33" s="43">
        <v>281.81134017067916</v>
      </c>
      <c r="X33" s="43">
        <v>358.8180793971898</v>
      </c>
      <c r="Y33" s="43">
        <v>288.33541910211096</v>
      </c>
      <c r="Z33" s="43">
        <v>333.69429627924035</v>
      </c>
      <c r="AA33" s="43">
        <v>386.10519616115414</v>
      </c>
      <c r="AB33" s="43">
        <v>458.513194582398</v>
      </c>
      <c r="AC33" s="43">
        <v>532.9339942000543</v>
      </c>
      <c r="AD33" s="43">
        <v>681.593069689148</v>
      </c>
      <c r="AE33" s="43">
        <v>931.575219009298</v>
      </c>
      <c r="AF33" s="43">
        <v>1438.6045646485293</v>
      </c>
      <c r="AG33" s="43">
        <v>1887.0230189995405</v>
      </c>
      <c r="AH33" s="43">
        <v>2648.012696106629</v>
      </c>
      <c r="AI33" s="43">
        <v>3561.130301475177</v>
      </c>
      <c r="AJ33" s="43">
        <v>4580.129341569421</v>
      </c>
      <c r="AK33" s="43">
        <v>6012.668792509481</v>
      </c>
      <c r="AL33" s="43">
        <v>8317.262254566835</v>
      </c>
      <c r="AM33" s="43">
        <v>11375.046623153621</v>
      </c>
      <c r="AN33" s="43">
        <v>15069.483246874817</v>
      </c>
    </row>
    <row r="34" spans="1:40" s="6" customFormat="1" ht="11.25">
      <c r="A34" s="3" t="s">
        <v>59</v>
      </c>
      <c r="B34" s="15" t="s">
        <v>20</v>
      </c>
      <c r="C34" s="12">
        <v>0.00133</v>
      </c>
      <c r="D34" s="12">
        <v>0.0032900000000000004</v>
      </c>
      <c r="E34" s="12">
        <v>0.008050000000000002</v>
      </c>
      <c r="F34" s="12">
        <v>0.044730000000000006</v>
      </c>
      <c r="G34" s="12">
        <v>0.3367</v>
      </c>
      <c r="H34" s="12">
        <v>2.4962</v>
      </c>
      <c r="I34" s="12">
        <v>4.723600000000001</v>
      </c>
      <c r="J34" s="12">
        <v>0.0105</v>
      </c>
      <c r="K34" s="12">
        <v>0.0483</v>
      </c>
      <c r="L34" s="19">
        <v>1.1844000000000003</v>
      </c>
      <c r="M34" s="19">
        <v>31.290000000000003</v>
      </c>
      <c r="N34" s="19">
        <v>91.91000000000001</v>
      </c>
      <c r="O34" s="19">
        <v>128.31</v>
      </c>
      <c r="P34" s="19">
        <v>240.35</v>
      </c>
      <c r="Q34" s="19">
        <v>409.2069890474111</v>
      </c>
      <c r="R34" s="19">
        <v>408.1462160177821</v>
      </c>
      <c r="S34" s="19">
        <v>313.65732449347945</v>
      </c>
      <c r="T34" s="19">
        <v>356.06285118188896</v>
      </c>
      <c r="U34" s="19">
        <v>358.2386978473082</v>
      </c>
      <c r="V34" s="19">
        <v>348.4876809800644</v>
      </c>
      <c r="W34" s="19">
        <v>331.5174490817128</v>
      </c>
      <c r="X34" s="19">
        <v>268.2432965141974</v>
      </c>
      <c r="Y34" s="19">
        <v>251.65117756160726</v>
      </c>
      <c r="Z34" s="19">
        <v>342.10795746490084</v>
      </c>
      <c r="AA34" s="19">
        <v>435.73815438346105</v>
      </c>
      <c r="AB34" s="19">
        <v>728.9739221184064</v>
      </c>
      <c r="AC34" s="19">
        <v>1006.7922783850513</v>
      </c>
      <c r="AD34" s="19">
        <v>1328.3728735040536</v>
      </c>
      <c r="AE34" s="19">
        <v>1997.9476450999048</v>
      </c>
      <c r="AF34" s="19">
        <v>2459.1484559441583</v>
      </c>
      <c r="AG34" s="19">
        <v>3059.468044096728</v>
      </c>
      <c r="AH34" s="19">
        <v>5839.471557863456</v>
      </c>
      <c r="AI34" s="19">
        <v>7487.293502340902</v>
      </c>
      <c r="AJ34" s="19">
        <v>8659.987343063318</v>
      </c>
      <c r="AK34" s="19">
        <v>5415.062687704602</v>
      </c>
      <c r="AL34" s="19">
        <v>6954.087629302999</v>
      </c>
      <c r="AM34" s="19">
        <v>20400.739905936534</v>
      </c>
      <c r="AN34" s="19">
        <v>24311.786173969325</v>
      </c>
    </row>
    <row r="35" spans="1:40" s="6" customFormat="1" ht="11.25">
      <c r="A35" s="3" t="s">
        <v>60</v>
      </c>
      <c r="B35" s="41" t="s">
        <v>21</v>
      </c>
      <c r="C35" s="42">
        <v>0.1794155</v>
      </c>
      <c r="D35" s="42">
        <v>0.35619</v>
      </c>
      <c r="E35" s="42">
        <v>0.7333500000000001</v>
      </c>
      <c r="F35" s="42">
        <v>3.4338000000000006</v>
      </c>
      <c r="G35" s="42">
        <v>26.788</v>
      </c>
      <c r="H35" s="42">
        <v>254.17000000000002</v>
      </c>
      <c r="I35" s="42">
        <v>474.4411</v>
      </c>
      <c r="J35" s="42">
        <v>1.273145899078</v>
      </c>
      <c r="K35" s="42">
        <v>5.054592739058</v>
      </c>
      <c r="L35" s="43">
        <v>197.5233959</v>
      </c>
      <c r="M35" s="43">
        <v>4145.1268551752</v>
      </c>
      <c r="N35" s="43">
        <v>10891.860999999999</v>
      </c>
      <c r="O35" s="43">
        <v>13512.08</v>
      </c>
      <c r="P35" s="43">
        <v>13794.055430000004</v>
      </c>
      <c r="Q35" s="43">
        <v>16290.209848850005</v>
      </c>
      <c r="R35" s="43">
        <v>16568.60771684</v>
      </c>
      <c r="S35" s="43">
        <v>17715.772644229997</v>
      </c>
      <c r="T35" s="43">
        <v>17910.40925715</v>
      </c>
      <c r="U35" s="43">
        <v>18010.752498289996</v>
      </c>
      <c r="V35" s="43">
        <v>17950.32914591</v>
      </c>
      <c r="W35" s="43">
        <v>17971.04764853041</v>
      </c>
      <c r="X35" s="43">
        <v>17198.99009690885</v>
      </c>
      <c r="Y35" s="43">
        <v>17219.498967291976</v>
      </c>
      <c r="Z35" s="43">
        <v>19563.63640181354</v>
      </c>
      <c r="AA35" s="43">
        <v>22236.409386680756</v>
      </c>
      <c r="AB35" s="43">
        <v>24845.028880287977</v>
      </c>
      <c r="AC35" s="43">
        <v>32272.29678668452</v>
      </c>
      <c r="AD35" s="43">
        <v>51441.47963446763</v>
      </c>
      <c r="AE35" s="43">
        <v>66394.03367195206</v>
      </c>
      <c r="AF35" s="43">
        <v>86368.93793889537</v>
      </c>
      <c r="AG35" s="43">
        <v>110294.6441020822</v>
      </c>
      <c r="AH35" s="43">
        <v>148795.5576899877</v>
      </c>
      <c r="AI35" s="43">
        <v>205855.3564950014</v>
      </c>
      <c r="AJ35" s="43">
        <v>274479.28579174273</v>
      </c>
      <c r="AK35" s="43">
        <v>368709.90653961594</v>
      </c>
      <c r="AL35" s="43">
        <v>533223.7767786412</v>
      </c>
      <c r="AM35" s="43">
        <v>735817.3207494722</v>
      </c>
      <c r="AN35" s="43">
        <v>1018764.594475532</v>
      </c>
    </row>
    <row r="36" spans="1:40" ht="11.25">
      <c r="A36" s="3" t="s">
        <v>61</v>
      </c>
      <c r="B36" s="13" t="s">
        <v>22</v>
      </c>
      <c r="C36" s="14">
        <f>+SUM(C37:C38)</f>
        <v>0.033922999999999995</v>
      </c>
      <c r="D36" s="14">
        <f aca="true" t="shared" si="8" ref="D36:AJ36">+SUM(D37:D38)</f>
        <v>0.0456</v>
      </c>
      <c r="E36" s="14">
        <f t="shared" si="8"/>
        <v>0.0888</v>
      </c>
      <c r="F36" s="14">
        <f t="shared" si="8"/>
        <v>0.5695</v>
      </c>
      <c r="G36" s="14">
        <f t="shared" si="8"/>
        <v>3.4705</v>
      </c>
      <c r="H36" s="14">
        <f t="shared" si="8"/>
        <v>27.467</v>
      </c>
      <c r="I36" s="14">
        <f t="shared" si="8"/>
        <v>72.185</v>
      </c>
      <c r="J36" s="14">
        <f t="shared" si="8"/>
        <v>0.14497000000000002</v>
      </c>
      <c r="K36" s="14">
        <f t="shared" si="8"/>
        <v>0.39938</v>
      </c>
      <c r="L36" s="20">
        <f t="shared" si="8"/>
        <v>12.74966</v>
      </c>
      <c r="M36" s="20">
        <f t="shared" si="8"/>
        <v>256.465010983</v>
      </c>
      <c r="N36" s="20">
        <f t="shared" si="8"/>
        <v>1137.3989940805</v>
      </c>
      <c r="O36" s="20">
        <f t="shared" si="8"/>
        <v>1319.8553931699998</v>
      </c>
      <c r="P36" s="20">
        <f t="shared" si="8"/>
        <v>1901.07597334889</v>
      </c>
      <c r="Q36" s="20">
        <f t="shared" si="8"/>
        <v>2196.52695606</v>
      </c>
      <c r="R36" s="20">
        <f t="shared" si="8"/>
        <v>2472.39036296</v>
      </c>
      <c r="S36" s="20">
        <f t="shared" si="8"/>
        <v>2436.7998301</v>
      </c>
      <c r="T36" s="20">
        <f t="shared" si="8"/>
        <v>2406.67443306</v>
      </c>
      <c r="U36" s="20">
        <f t="shared" si="8"/>
        <v>2330.6486984499998</v>
      </c>
      <c r="V36" s="20">
        <f t="shared" si="8"/>
        <v>2528.0484438599997</v>
      </c>
      <c r="W36" s="20">
        <f t="shared" si="8"/>
        <v>2420.6560019695953</v>
      </c>
      <c r="X36" s="20">
        <f t="shared" si="8"/>
        <v>2390.95061025115</v>
      </c>
      <c r="Y36" s="20">
        <f t="shared" si="8"/>
        <v>4445.374466608024</v>
      </c>
      <c r="Z36" s="20">
        <f t="shared" si="8"/>
        <v>5961.954281956469</v>
      </c>
      <c r="AA36" s="20">
        <f t="shared" si="8"/>
        <v>5945.4556493692435</v>
      </c>
      <c r="AB36" s="20">
        <f t="shared" si="8"/>
        <v>6364.109256982027</v>
      </c>
      <c r="AC36" s="20">
        <f t="shared" si="8"/>
        <v>6683.047776375475</v>
      </c>
      <c r="AD36" s="20">
        <f t="shared" si="8"/>
        <v>7575.091681222353</v>
      </c>
      <c r="AE36" s="20">
        <f t="shared" si="8"/>
        <v>9404.85348277794</v>
      </c>
      <c r="AF36" s="20">
        <f t="shared" si="8"/>
        <v>12117.54156020463</v>
      </c>
      <c r="AG36" s="20">
        <f t="shared" si="8"/>
        <v>18038.069034167776</v>
      </c>
      <c r="AH36" s="20">
        <f t="shared" si="8"/>
        <v>23661.192102402296</v>
      </c>
      <c r="AI36" s="20">
        <f t="shared" si="8"/>
        <v>26511.188075648653</v>
      </c>
      <c r="AJ36" s="20">
        <f t="shared" si="8"/>
        <v>35540.15840123723</v>
      </c>
      <c r="AK36" s="20">
        <f>+SUM(AK37:AK38)</f>
        <v>48892.07501065402</v>
      </c>
      <c r="AL36" s="20">
        <f>+SUM(AL37:AL38)</f>
        <v>68281.3653189789</v>
      </c>
      <c r="AM36" s="20">
        <f>+SUM(AM37:AM38)</f>
        <v>110225.47290606763</v>
      </c>
      <c r="AN36" s="20">
        <f>+SUM(AN37:AN38)</f>
        <v>147541.85942803806</v>
      </c>
    </row>
    <row r="37" spans="1:40" ht="11.25">
      <c r="A37" s="3" t="s">
        <v>62</v>
      </c>
      <c r="B37" s="41" t="s">
        <v>23</v>
      </c>
      <c r="C37" s="42">
        <v>0.0011</v>
      </c>
      <c r="D37" s="42">
        <v>0.0018</v>
      </c>
      <c r="E37" s="42">
        <v>0.0038</v>
      </c>
      <c r="F37" s="42">
        <v>0.0177</v>
      </c>
      <c r="G37" s="42">
        <v>0.1583</v>
      </c>
      <c r="H37" s="42">
        <v>1.33</v>
      </c>
      <c r="I37" s="42">
        <v>2.08</v>
      </c>
      <c r="J37" s="42">
        <v>0.00517</v>
      </c>
      <c r="K37" s="42">
        <v>0.02187</v>
      </c>
      <c r="L37" s="43">
        <v>0.50266</v>
      </c>
      <c r="M37" s="43">
        <v>12.304010983</v>
      </c>
      <c r="N37" s="43">
        <v>43.1989940805</v>
      </c>
      <c r="O37" s="43">
        <v>76.64402591</v>
      </c>
      <c r="P37" s="43">
        <v>378.11955677</v>
      </c>
      <c r="Q37" s="43">
        <v>473.8235137266668</v>
      </c>
      <c r="R37" s="43">
        <v>564.1423362933333</v>
      </c>
      <c r="S37" s="43">
        <v>680.7263605999999</v>
      </c>
      <c r="T37" s="43">
        <v>687.9941332266667</v>
      </c>
      <c r="U37" s="43">
        <v>613.8898797300001</v>
      </c>
      <c r="V37" s="43">
        <v>627.0546308599999</v>
      </c>
      <c r="W37" s="43">
        <v>547.1097241</v>
      </c>
      <c r="X37" s="43">
        <v>578.2349128699998</v>
      </c>
      <c r="Y37" s="43">
        <v>2852.27342148</v>
      </c>
      <c r="Z37" s="43">
        <v>4210.596056830001</v>
      </c>
      <c r="AA37" s="43">
        <v>3999.6596192699994</v>
      </c>
      <c r="AB37" s="43">
        <v>3640.0086826599995</v>
      </c>
      <c r="AC37" s="43">
        <v>3448.02047583</v>
      </c>
      <c r="AD37" s="43">
        <v>2998.33567502</v>
      </c>
      <c r="AE37" s="43">
        <v>2977.9507471499996</v>
      </c>
      <c r="AF37" s="43">
        <v>3518.702496949999</v>
      </c>
      <c r="AG37" s="43">
        <v>2931.9159398100005</v>
      </c>
      <c r="AH37" s="43">
        <v>3605.3624692700014</v>
      </c>
      <c r="AI37" s="43">
        <v>3709.8881485400025</v>
      </c>
      <c r="AJ37" s="43">
        <v>4074.1095786299948</v>
      </c>
      <c r="AK37" s="43">
        <v>4665.9492128100055</v>
      </c>
      <c r="AL37" s="43">
        <v>6565.238830340002</v>
      </c>
      <c r="AM37" s="43">
        <v>8615.402777559992</v>
      </c>
      <c r="AN37" s="43">
        <v>14200.535890350002</v>
      </c>
    </row>
    <row r="38" spans="1:40" s="6" customFormat="1" ht="11.25">
      <c r="A38" s="6" t="s">
        <v>63</v>
      </c>
      <c r="B38" s="21" t="s">
        <v>24</v>
      </c>
      <c r="C38" s="12">
        <v>0.032823</v>
      </c>
      <c r="D38" s="12">
        <v>0.0438</v>
      </c>
      <c r="E38" s="12">
        <v>0.085</v>
      </c>
      <c r="F38" s="12">
        <v>0.5518</v>
      </c>
      <c r="G38" s="12">
        <v>3.3122</v>
      </c>
      <c r="H38" s="12">
        <v>26.137</v>
      </c>
      <c r="I38" s="12">
        <v>70.105</v>
      </c>
      <c r="J38" s="12">
        <v>0.1398</v>
      </c>
      <c r="K38" s="12">
        <v>0.37751</v>
      </c>
      <c r="L38" s="19">
        <v>12.247</v>
      </c>
      <c r="M38" s="19">
        <v>244.161</v>
      </c>
      <c r="N38" s="19">
        <v>1094.2</v>
      </c>
      <c r="O38" s="19">
        <v>1243.2113672599999</v>
      </c>
      <c r="P38" s="19">
        <v>1522.9564165788902</v>
      </c>
      <c r="Q38" s="19">
        <v>1722.7034423333332</v>
      </c>
      <c r="R38" s="19">
        <v>1908.2480266666666</v>
      </c>
      <c r="S38" s="19">
        <v>1756.0734695</v>
      </c>
      <c r="T38" s="19">
        <v>1718.6802998333333</v>
      </c>
      <c r="U38" s="19">
        <v>1716.75881872</v>
      </c>
      <c r="V38" s="19">
        <v>1900.9938129999998</v>
      </c>
      <c r="W38" s="19">
        <v>1873.5462778695953</v>
      </c>
      <c r="X38" s="19">
        <v>1812.7156973811502</v>
      </c>
      <c r="Y38" s="19">
        <v>1593.1010451280245</v>
      </c>
      <c r="Z38" s="19">
        <v>1751.3582251264675</v>
      </c>
      <c r="AA38" s="19">
        <v>1945.7960300992445</v>
      </c>
      <c r="AB38" s="19">
        <v>2724.1005743220267</v>
      </c>
      <c r="AC38" s="19">
        <v>3235.0273005454756</v>
      </c>
      <c r="AD38" s="19">
        <v>4576.756006202353</v>
      </c>
      <c r="AE38" s="19">
        <v>6426.90273562794</v>
      </c>
      <c r="AF38" s="19">
        <v>8598.839063254632</v>
      </c>
      <c r="AG38" s="19">
        <v>15106.153094357775</v>
      </c>
      <c r="AH38" s="19">
        <v>20055.829633132293</v>
      </c>
      <c r="AI38" s="19">
        <v>22801.299927108652</v>
      </c>
      <c r="AJ38" s="19">
        <v>31466.04882260724</v>
      </c>
      <c r="AK38" s="19">
        <v>44226.12579784402</v>
      </c>
      <c r="AL38" s="19">
        <v>61716.1264886389</v>
      </c>
      <c r="AM38" s="19">
        <v>101610.07012850764</v>
      </c>
      <c r="AN38" s="19">
        <v>133341.32353768806</v>
      </c>
    </row>
    <row r="39" spans="1:40" ht="11.25">
      <c r="A39" s="6" t="s">
        <v>64</v>
      </c>
      <c r="B39" s="41" t="s">
        <v>25</v>
      </c>
      <c r="C39" s="42">
        <v>0</v>
      </c>
      <c r="D39" s="42">
        <v>0</v>
      </c>
      <c r="E39" s="42">
        <v>0</v>
      </c>
      <c r="F39" s="42">
        <v>0</v>
      </c>
      <c r="G39" s="42">
        <v>0</v>
      </c>
      <c r="H39" s="42">
        <v>0</v>
      </c>
      <c r="I39" s="42">
        <v>0</v>
      </c>
      <c r="J39" s="42">
        <v>0</v>
      </c>
      <c r="K39" s="42">
        <v>0</v>
      </c>
      <c r="L39" s="43">
        <v>0</v>
      </c>
      <c r="M39" s="43">
        <v>0</v>
      </c>
      <c r="N39" s="43">
        <v>0</v>
      </c>
      <c r="O39" s="43">
        <v>0</v>
      </c>
      <c r="P39" s="43">
        <v>0</v>
      </c>
      <c r="Q39" s="43">
        <v>0</v>
      </c>
      <c r="R39" s="43">
        <v>0</v>
      </c>
      <c r="S39" s="43">
        <v>0</v>
      </c>
      <c r="T39" s="43">
        <v>0</v>
      </c>
      <c r="U39" s="43">
        <v>0</v>
      </c>
      <c r="V39" s="43">
        <v>0</v>
      </c>
      <c r="W39" s="43">
        <v>0</v>
      </c>
      <c r="X39" s="43">
        <v>0</v>
      </c>
      <c r="Y39" s="43">
        <v>0</v>
      </c>
      <c r="Z39" s="43">
        <v>0</v>
      </c>
      <c r="AA39" s="43">
        <v>0</v>
      </c>
      <c r="AB39" s="43">
        <v>0</v>
      </c>
      <c r="AC39" s="43">
        <v>0</v>
      </c>
      <c r="AD39" s="43">
        <v>0</v>
      </c>
      <c r="AE39" s="43">
        <v>0</v>
      </c>
      <c r="AF39" s="43">
        <v>0</v>
      </c>
      <c r="AG39" s="43">
        <v>0</v>
      </c>
      <c r="AH39" s="43">
        <v>0</v>
      </c>
      <c r="AI39" s="43">
        <v>0</v>
      </c>
      <c r="AJ39" s="43">
        <v>0</v>
      </c>
      <c r="AK39" s="43">
        <v>0</v>
      </c>
      <c r="AL39" s="43">
        <v>0</v>
      </c>
      <c r="AM39" s="43">
        <v>0</v>
      </c>
      <c r="AN39" s="43">
        <v>0</v>
      </c>
    </row>
    <row r="40" spans="2:40" s="11" customFormat="1" ht="11.25">
      <c r="B40" s="6"/>
      <c r="C40" s="12"/>
      <c r="D40" s="12"/>
      <c r="E40" s="12"/>
      <c r="F40" s="12"/>
      <c r="G40" s="12"/>
      <c r="H40" s="12"/>
      <c r="I40" s="12"/>
      <c r="J40" s="12"/>
      <c r="K40" s="12"/>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row>
    <row r="41" spans="1:40" s="4" customFormat="1" ht="11.25">
      <c r="A41" s="3" t="s">
        <v>42</v>
      </c>
      <c r="B41" s="38" t="s">
        <v>35</v>
      </c>
      <c r="C41" s="39">
        <f>+SUM(C43:C46,C49)</f>
        <v>0.20853163800454938</v>
      </c>
      <c r="D41" s="39">
        <f aca="true" t="shared" si="9" ref="D41:AJ41">+SUM(D43:D46,D49)</f>
        <v>0.43342243208092457</v>
      </c>
      <c r="E41" s="39">
        <f t="shared" si="9"/>
        <v>1.4191664679302372</v>
      </c>
      <c r="F41" s="39">
        <f t="shared" si="9"/>
        <v>7.01071154818688</v>
      </c>
      <c r="G41" s="39">
        <f t="shared" si="9"/>
        <v>44.819938486043775</v>
      </c>
      <c r="H41" s="39">
        <f t="shared" si="9"/>
        <v>326.0386844188086</v>
      </c>
      <c r="I41" s="39">
        <f t="shared" si="9"/>
        <v>530.6355410144245</v>
      </c>
      <c r="J41" s="39">
        <f t="shared" si="9"/>
        <v>1.4639023395417476</v>
      </c>
      <c r="K41" s="39">
        <f t="shared" si="9"/>
        <v>7.336906907210552</v>
      </c>
      <c r="L41" s="40">
        <f t="shared" si="9"/>
        <v>221.77790277426334</v>
      </c>
      <c r="M41" s="40">
        <f t="shared" si="9"/>
        <v>2776.1963272375483</v>
      </c>
      <c r="N41" s="40">
        <f t="shared" si="9"/>
        <v>4211.9669908589</v>
      </c>
      <c r="O41" s="40">
        <f t="shared" si="9"/>
        <v>4114.846846150001</v>
      </c>
      <c r="P41" s="40">
        <f t="shared" si="9"/>
        <v>4649.10439022</v>
      </c>
      <c r="Q41" s="40">
        <f t="shared" si="9"/>
        <v>3228.2861444500004</v>
      </c>
      <c r="R41" s="40">
        <f t="shared" si="9"/>
        <v>2818.012605693258</v>
      </c>
      <c r="S41" s="40">
        <f t="shared" si="9"/>
        <v>2012.13899879</v>
      </c>
      <c r="T41" s="40">
        <f t="shared" si="9"/>
        <v>2114.39831657</v>
      </c>
      <c r="U41" s="40">
        <f t="shared" si="9"/>
        <v>2155.24420626</v>
      </c>
      <c r="V41" s="40">
        <f t="shared" si="9"/>
        <v>1784.4451552399998</v>
      </c>
      <c r="W41" s="40">
        <f t="shared" si="9"/>
        <v>1478.9129653300001</v>
      </c>
      <c r="X41" s="40">
        <f t="shared" si="9"/>
        <v>1308.96598149</v>
      </c>
      <c r="Y41" s="40">
        <f t="shared" si="9"/>
        <v>1337.98757735</v>
      </c>
      <c r="Z41" s="40">
        <f t="shared" si="9"/>
        <v>4779.28552899</v>
      </c>
      <c r="AA41" s="40">
        <f t="shared" si="9"/>
        <v>5538.94921685</v>
      </c>
      <c r="AB41" s="40">
        <f t="shared" si="9"/>
        <v>11288.64840818</v>
      </c>
      <c r="AC41" s="40">
        <f t="shared" si="9"/>
        <v>14055.081697330002</v>
      </c>
      <c r="AD41" s="40">
        <f t="shared" si="9"/>
        <v>24225.91123241</v>
      </c>
      <c r="AE41" s="40">
        <f t="shared" si="9"/>
        <v>42709.187498729996</v>
      </c>
      <c r="AF41" s="40">
        <f t="shared" si="9"/>
        <v>47105.237112359995</v>
      </c>
      <c r="AG41" s="40">
        <f t="shared" si="9"/>
        <v>70100.25332705631</v>
      </c>
      <c r="AH41" s="40">
        <f t="shared" si="9"/>
        <v>98175.80439024966</v>
      </c>
      <c r="AI41" s="40">
        <f t="shared" si="9"/>
        <v>114913.31223048999</v>
      </c>
      <c r="AJ41" s="40">
        <f t="shared" si="9"/>
        <v>158498.28941706003</v>
      </c>
      <c r="AK41" s="40">
        <f>+SUM(AK43:AK46,AK49)</f>
        <v>285262.05908498</v>
      </c>
      <c r="AL41" s="40">
        <f>+SUM(AL43:AL46,AL49)</f>
        <v>293831.63778058</v>
      </c>
      <c r="AM41" s="40">
        <f>+SUM(AM43:AM46,AM49)</f>
        <v>389072.08360462</v>
      </c>
      <c r="AN41" s="40">
        <f>+SUM(AN43:AN46,AN49)</f>
        <v>336739.09192934004</v>
      </c>
    </row>
    <row r="42" spans="2:40" s="11" customFormat="1" ht="11.25">
      <c r="B42" s="6"/>
      <c r="C42" s="12"/>
      <c r="D42" s="12"/>
      <c r="E42" s="12"/>
      <c r="F42" s="12"/>
      <c r="G42" s="12"/>
      <c r="H42" s="12"/>
      <c r="I42" s="12"/>
      <c r="J42" s="12"/>
      <c r="K42" s="12"/>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row>
    <row r="43" spans="1:40" ht="11.25">
      <c r="A43" s="3" t="s">
        <v>65</v>
      </c>
      <c r="B43" s="41" t="s">
        <v>26</v>
      </c>
      <c r="C43" s="42">
        <v>0.005266535226226624</v>
      </c>
      <c r="D43" s="42">
        <v>0.007525763522459094</v>
      </c>
      <c r="E43" s="42">
        <v>0.020820200091954025</v>
      </c>
      <c r="F43" s="42">
        <v>0.12002893426444886</v>
      </c>
      <c r="G43" s="42">
        <v>0.8842</v>
      </c>
      <c r="H43" s="42">
        <v>5.69</v>
      </c>
      <c r="I43" s="42">
        <v>10.93</v>
      </c>
      <c r="J43" s="42">
        <v>0.034390000000000004</v>
      </c>
      <c r="K43" s="42">
        <v>0.14901999999999999</v>
      </c>
      <c r="L43" s="43">
        <v>3.2202152835</v>
      </c>
      <c r="M43" s="43">
        <v>27.776484089300006</v>
      </c>
      <c r="N43" s="43">
        <v>103.0910981737</v>
      </c>
      <c r="O43" s="43">
        <v>161.70987515000004</v>
      </c>
      <c r="P43" s="43">
        <v>247.82672098000003</v>
      </c>
      <c r="Q43" s="43">
        <v>261.39717035000007</v>
      </c>
      <c r="R43" s="43">
        <v>254.13023465000018</v>
      </c>
      <c r="S43" s="43">
        <v>263.7597474500001</v>
      </c>
      <c r="T43" s="43">
        <v>252.15691615000017</v>
      </c>
      <c r="U43" s="43">
        <v>283.99013868</v>
      </c>
      <c r="V43" s="43">
        <v>249.52854994999987</v>
      </c>
      <c r="W43" s="43">
        <v>203.69657375</v>
      </c>
      <c r="X43" s="43">
        <v>247.05716370999997</v>
      </c>
      <c r="Y43" s="43">
        <v>268.29801735</v>
      </c>
      <c r="Z43" s="43">
        <v>295.07460222000003</v>
      </c>
      <c r="AA43" s="43">
        <v>394.92421862</v>
      </c>
      <c r="AB43" s="43">
        <v>492.51878301</v>
      </c>
      <c r="AC43" s="43">
        <v>664.5585353699998</v>
      </c>
      <c r="AD43" s="43">
        <v>2120.63179867</v>
      </c>
      <c r="AE43" s="43">
        <v>5104.458233429999</v>
      </c>
      <c r="AF43" s="43">
        <v>4431.59057528</v>
      </c>
      <c r="AG43" s="43">
        <v>5800.161536620001</v>
      </c>
      <c r="AH43" s="43">
        <v>5479.224982070001</v>
      </c>
      <c r="AI43" s="43">
        <v>5503.121622069999</v>
      </c>
      <c r="AJ43" s="43">
        <v>6609.19650727</v>
      </c>
      <c r="AK43" s="43">
        <v>7093.640136879999</v>
      </c>
      <c r="AL43" s="43">
        <v>8985.911567669998</v>
      </c>
      <c r="AM43" s="43">
        <v>11192.25173245</v>
      </c>
      <c r="AN43" s="43">
        <v>14362.011083510002</v>
      </c>
    </row>
    <row r="44" spans="1:40" ht="11.25">
      <c r="A44" s="6" t="s">
        <v>66</v>
      </c>
      <c r="B44" s="13" t="s">
        <v>27</v>
      </c>
      <c r="C44" s="14">
        <v>0.08597178818300596</v>
      </c>
      <c r="D44" s="14">
        <v>0.22721809410979876</v>
      </c>
      <c r="E44" s="14">
        <v>0.7599825274327261</v>
      </c>
      <c r="F44" s="14">
        <v>3.4386285525853877</v>
      </c>
      <c r="G44" s="14">
        <v>21.013174841394214</v>
      </c>
      <c r="H44" s="14">
        <v>133.4519711829122</v>
      </c>
      <c r="I44" s="14">
        <v>211.36153619886343</v>
      </c>
      <c r="J44" s="14">
        <v>0.6275851337423027</v>
      </c>
      <c r="K44" s="14">
        <v>2.6271649187105406</v>
      </c>
      <c r="L44" s="20">
        <v>78.97636578856408</v>
      </c>
      <c r="M44" s="20">
        <v>1064.1220998892672</v>
      </c>
      <c r="N44" s="20">
        <v>2030.0941317218999</v>
      </c>
      <c r="O44" s="20">
        <v>2253.014116</v>
      </c>
      <c r="P44" s="20">
        <v>2561.85945491</v>
      </c>
      <c r="Q44" s="20">
        <v>1335.4994981999998</v>
      </c>
      <c r="R44" s="20">
        <v>930.3276492532582</v>
      </c>
      <c r="S44" s="20">
        <v>446.7315658</v>
      </c>
      <c r="T44" s="20">
        <v>308.852631</v>
      </c>
      <c r="U44" s="20">
        <v>241.65486885999997</v>
      </c>
      <c r="V44" s="20">
        <v>214.34267516</v>
      </c>
      <c r="W44" s="20">
        <v>238.49848909999997</v>
      </c>
      <c r="X44" s="20">
        <v>191.80126791000004</v>
      </c>
      <c r="Y44" s="20">
        <v>296.0467421999999</v>
      </c>
      <c r="Z44" s="20">
        <v>302.5133957</v>
      </c>
      <c r="AA44" s="20">
        <v>2459.11840896</v>
      </c>
      <c r="AB44" s="20">
        <v>3021.01282836</v>
      </c>
      <c r="AC44" s="20">
        <v>4612.451421500001</v>
      </c>
      <c r="AD44" s="20">
        <v>10151.91939201</v>
      </c>
      <c r="AE44" s="20">
        <v>19014.01100609</v>
      </c>
      <c r="AF44" s="20">
        <v>18552.541561759997</v>
      </c>
      <c r="AG44" s="20">
        <v>29477.03961819633</v>
      </c>
      <c r="AH44" s="20">
        <v>43384.82670220964</v>
      </c>
      <c r="AI44" s="20">
        <v>55262.69061451</v>
      </c>
      <c r="AJ44" s="20">
        <v>88212.78745231</v>
      </c>
      <c r="AK44" s="20">
        <v>192060.51095068</v>
      </c>
      <c r="AL44" s="20">
        <v>174658.93249029</v>
      </c>
      <c r="AM44" s="20">
        <v>242877.48104920005</v>
      </c>
      <c r="AN44" s="20">
        <v>161082.70741509</v>
      </c>
    </row>
    <row r="45" spans="1:40" ht="11.25">
      <c r="A45" s="3" t="s">
        <v>67</v>
      </c>
      <c r="B45" s="41" t="s">
        <v>28</v>
      </c>
      <c r="C45" s="42">
        <v>0.017367547693445402</v>
      </c>
      <c r="D45" s="42">
        <v>0.02835852327433587</v>
      </c>
      <c r="E45" s="42">
        <v>0.10230783154022988</v>
      </c>
      <c r="F45" s="42">
        <v>0.6318392187217502</v>
      </c>
      <c r="G45" s="42">
        <v>2.9721</v>
      </c>
      <c r="H45" s="42">
        <v>21.88</v>
      </c>
      <c r="I45" s="42">
        <v>31.8</v>
      </c>
      <c r="J45" s="42">
        <v>0.06492</v>
      </c>
      <c r="K45" s="42">
        <v>0.27032</v>
      </c>
      <c r="L45" s="43">
        <v>7.8133099999999995</v>
      </c>
      <c r="M45" s="43">
        <v>99.1269491403</v>
      </c>
      <c r="N45" s="43">
        <v>258.7194664847</v>
      </c>
      <c r="O45" s="43">
        <v>203.043505</v>
      </c>
      <c r="P45" s="43">
        <v>354.449409</v>
      </c>
      <c r="Q45" s="43">
        <v>158.44463919999998</v>
      </c>
      <c r="R45" s="43">
        <v>174.33151112000002</v>
      </c>
      <c r="S45" s="43">
        <v>108.50759146000001</v>
      </c>
      <c r="T45" s="43">
        <v>96.02818316000001</v>
      </c>
      <c r="U45" s="43">
        <v>111.44469165000001</v>
      </c>
      <c r="V45" s="43">
        <v>99.0339232</v>
      </c>
      <c r="W45" s="43">
        <v>85.07209152</v>
      </c>
      <c r="X45" s="43">
        <v>71.03557006999999</v>
      </c>
      <c r="Y45" s="43">
        <v>80.96109304</v>
      </c>
      <c r="Z45" s="43">
        <v>105.88371539</v>
      </c>
      <c r="AA45" s="43">
        <v>110.31552289</v>
      </c>
      <c r="AB45" s="43">
        <v>375.81196095000007</v>
      </c>
      <c r="AC45" s="43">
        <v>318.5127756</v>
      </c>
      <c r="AD45" s="43">
        <v>822.4549189400001</v>
      </c>
      <c r="AE45" s="43">
        <v>454.85380361</v>
      </c>
      <c r="AF45" s="43">
        <v>562.38801207</v>
      </c>
      <c r="AG45" s="43">
        <v>724.31280039</v>
      </c>
      <c r="AH45" s="43">
        <v>940.88630173</v>
      </c>
      <c r="AI45" s="43">
        <v>1504.76395316</v>
      </c>
      <c r="AJ45" s="43">
        <v>2137.88928806</v>
      </c>
      <c r="AK45" s="43">
        <v>3333.75214119</v>
      </c>
      <c r="AL45" s="43">
        <v>6275.212640369998</v>
      </c>
      <c r="AM45" s="43">
        <v>8937.453647000002</v>
      </c>
      <c r="AN45" s="43">
        <v>8984.585593</v>
      </c>
    </row>
    <row r="46" spans="1:40" ht="11.25">
      <c r="A46" s="11" t="s">
        <v>68</v>
      </c>
      <c r="B46" s="13" t="s">
        <v>29</v>
      </c>
      <c r="C46" s="14">
        <f>+SUM(C47:C48)</f>
        <v>0.08212576690187137</v>
      </c>
      <c r="D46" s="14">
        <f aca="true" t="shared" si="10" ref="D46:AJ46">+SUM(D47:D48)</f>
        <v>0.13592005117433087</v>
      </c>
      <c r="E46" s="14">
        <f t="shared" si="10"/>
        <v>0.41225590886532737</v>
      </c>
      <c r="F46" s="14">
        <f t="shared" si="10"/>
        <v>1.9616148426152933</v>
      </c>
      <c r="G46" s="14">
        <f t="shared" si="10"/>
        <v>14.228963644649564</v>
      </c>
      <c r="H46" s="14">
        <f t="shared" si="10"/>
        <v>86.2867132358964</v>
      </c>
      <c r="I46" s="14">
        <f t="shared" si="10"/>
        <v>163.40400481556102</v>
      </c>
      <c r="J46" s="14">
        <f t="shared" si="10"/>
        <v>0.4389272057994449</v>
      </c>
      <c r="K46" s="14">
        <f t="shared" si="10"/>
        <v>2.7534119885000106</v>
      </c>
      <c r="L46" s="20">
        <f t="shared" si="10"/>
        <v>48.45128167066825</v>
      </c>
      <c r="M46" s="20">
        <f t="shared" si="10"/>
        <v>522.6107799477809</v>
      </c>
      <c r="N46" s="20">
        <f t="shared" si="10"/>
        <v>1013.8351088657001</v>
      </c>
      <c r="O46" s="20">
        <f t="shared" si="10"/>
        <v>1133.638698</v>
      </c>
      <c r="P46" s="20">
        <f t="shared" si="10"/>
        <v>1351.64427607</v>
      </c>
      <c r="Q46" s="20">
        <f t="shared" si="10"/>
        <v>1291.8466137000003</v>
      </c>
      <c r="R46" s="20">
        <f t="shared" si="10"/>
        <v>1318.96555012</v>
      </c>
      <c r="S46" s="20">
        <f t="shared" si="10"/>
        <v>1044.8020184</v>
      </c>
      <c r="T46" s="20">
        <f t="shared" si="10"/>
        <v>1305.9767940699999</v>
      </c>
      <c r="U46" s="20">
        <f t="shared" si="10"/>
        <v>1396.7312827899998</v>
      </c>
      <c r="V46" s="20">
        <f t="shared" si="10"/>
        <v>1119.3687068299998</v>
      </c>
      <c r="W46" s="20">
        <f t="shared" si="10"/>
        <v>869.1173443400003</v>
      </c>
      <c r="X46" s="20">
        <f t="shared" si="10"/>
        <v>721.2262322700001</v>
      </c>
      <c r="Y46" s="20">
        <f t="shared" si="10"/>
        <v>606.5869821</v>
      </c>
      <c r="Z46" s="20">
        <f t="shared" si="10"/>
        <v>993.49211393</v>
      </c>
      <c r="AA46" s="20">
        <f t="shared" si="10"/>
        <v>1967.56490878</v>
      </c>
      <c r="AB46" s="20">
        <f t="shared" si="10"/>
        <v>3963.9453292499998</v>
      </c>
      <c r="AC46" s="20">
        <f t="shared" si="10"/>
        <v>6719.705778060001</v>
      </c>
      <c r="AD46" s="20">
        <f t="shared" si="10"/>
        <v>10673.346602539996</v>
      </c>
      <c r="AE46" s="20">
        <f t="shared" si="10"/>
        <v>17740.92658664</v>
      </c>
      <c r="AF46" s="20">
        <f t="shared" si="10"/>
        <v>23066.157905589993</v>
      </c>
      <c r="AG46" s="20">
        <f t="shared" si="10"/>
        <v>32869.66028062999</v>
      </c>
      <c r="AH46" s="20">
        <f t="shared" si="10"/>
        <v>47285.06098771001</v>
      </c>
      <c r="AI46" s="20">
        <f t="shared" si="10"/>
        <v>51416.37565395999</v>
      </c>
      <c r="AJ46" s="20">
        <f t="shared" si="10"/>
        <v>59954.456922580015</v>
      </c>
      <c r="AK46" s="20">
        <f>+SUM(AK47:AK48)</f>
        <v>80427.8156897</v>
      </c>
      <c r="AL46" s="20">
        <f>+SUM(AL47:AL48)</f>
        <v>99119.20316711998</v>
      </c>
      <c r="AM46" s="20">
        <f>+SUM(AM47:AM48)</f>
        <v>122757.09055355997</v>
      </c>
      <c r="AN46" s="20">
        <f>+SUM(AN47:AN48)</f>
        <v>148796.32856817002</v>
      </c>
    </row>
    <row r="47" spans="1:40" ht="11.25">
      <c r="A47" s="4" t="s">
        <v>69</v>
      </c>
      <c r="B47" s="41" t="s">
        <v>30</v>
      </c>
      <c r="C47" s="42">
        <v>0.0607093320235312</v>
      </c>
      <c r="D47" s="42">
        <v>0.10213244000618624</v>
      </c>
      <c r="E47" s="42">
        <v>0.318633991528548</v>
      </c>
      <c r="F47" s="42">
        <v>1.450011183402037</v>
      </c>
      <c r="G47" s="42">
        <v>11.739154590321808</v>
      </c>
      <c r="H47" s="42">
        <v>72.3677695335232</v>
      </c>
      <c r="I47" s="42">
        <v>125.35485090635525</v>
      </c>
      <c r="J47" s="42">
        <v>0.3054450910520289</v>
      </c>
      <c r="K47" s="42">
        <v>1.4515368117900556</v>
      </c>
      <c r="L47" s="43">
        <v>31.63298718319902</v>
      </c>
      <c r="M47" s="43">
        <v>449.41039044494624</v>
      </c>
      <c r="N47" s="43">
        <v>989.9572625687001</v>
      </c>
      <c r="O47" s="43">
        <v>1077.859638</v>
      </c>
      <c r="P47" s="43">
        <v>1160.78622955</v>
      </c>
      <c r="Q47" s="43">
        <v>1179.6221412900002</v>
      </c>
      <c r="R47" s="43">
        <v>1170.67001932</v>
      </c>
      <c r="S47" s="43">
        <v>935.03177386</v>
      </c>
      <c r="T47" s="43">
        <v>1102.5665556899999</v>
      </c>
      <c r="U47" s="43">
        <v>1244.3552841599999</v>
      </c>
      <c r="V47" s="43">
        <v>1007.8490214499999</v>
      </c>
      <c r="W47" s="43">
        <v>810.6708215800003</v>
      </c>
      <c r="X47" s="43">
        <v>624.60214598</v>
      </c>
      <c r="Y47" s="43">
        <v>509.66285551</v>
      </c>
      <c r="Z47" s="43">
        <v>873.64387113</v>
      </c>
      <c r="AA47" s="43">
        <v>1823.02983204</v>
      </c>
      <c r="AB47" s="43">
        <v>3754.3989067099997</v>
      </c>
      <c r="AC47" s="43">
        <v>6391.238981790001</v>
      </c>
      <c r="AD47" s="43">
        <v>10226.554024089995</v>
      </c>
      <c r="AE47" s="43">
        <v>17152.48751176</v>
      </c>
      <c r="AF47" s="43">
        <v>21967.64679714999</v>
      </c>
      <c r="AG47" s="43">
        <v>29623.995924309995</v>
      </c>
      <c r="AH47" s="43">
        <v>42660.823031140004</v>
      </c>
      <c r="AI47" s="43">
        <v>45727.42277001999</v>
      </c>
      <c r="AJ47" s="43">
        <v>52175.82097169002</v>
      </c>
      <c r="AK47" s="43">
        <v>69937.17522634</v>
      </c>
      <c r="AL47" s="43">
        <v>86174.17933179998</v>
      </c>
      <c r="AM47" s="43">
        <v>111248.67643122998</v>
      </c>
      <c r="AN47" s="43">
        <v>136129.77795753002</v>
      </c>
    </row>
    <row r="48" spans="1:40" ht="11.25">
      <c r="A48" s="11" t="s">
        <v>70</v>
      </c>
      <c r="B48" s="13" t="s">
        <v>31</v>
      </c>
      <c r="C48" s="14">
        <v>0.021416434878340176</v>
      </c>
      <c r="D48" s="14">
        <v>0.03378761116814462</v>
      </c>
      <c r="E48" s="14">
        <v>0.09362191733677935</v>
      </c>
      <c r="F48" s="14">
        <v>0.5116036592132562</v>
      </c>
      <c r="G48" s="14">
        <v>2.489809054327755</v>
      </c>
      <c r="H48" s="14">
        <v>13.918943702373197</v>
      </c>
      <c r="I48" s="14">
        <v>38.04915390920577</v>
      </c>
      <c r="J48" s="14">
        <v>0.13348211474741603</v>
      </c>
      <c r="K48" s="14">
        <v>1.301875176709955</v>
      </c>
      <c r="L48" s="20">
        <v>16.818294487469235</v>
      </c>
      <c r="M48" s="20">
        <v>73.20038950283464</v>
      </c>
      <c r="N48" s="20">
        <v>23.877846296999998</v>
      </c>
      <c r="O48" s="20">
        <v>55.77906</v>
      </c>
      <c r="P48" s="20">
        <v>190.85804652000002</v>
      </c>
      <c r="Q48" s="20">
        <v>112.22447241</v>
      </c>
      <c r="R48" s="20">
        <v>148.2955308</v>
      </c>
      <c r="S48" s="20">
        <v>109.77024453999994</v>
      </c>
      <c r="T48" s="20">
        <v>203.41023838</v>
      </c>
      <c r="U48" s="20">
        <v>152.37599863</v>
      </c>
      <c r="V48" s="20">
        <v>111.51968538</v>
      </c>
      <c r="W48" s="20">
        <v>58.44652275999999</v>
      </c>
      <c r="X48" s="20">
        <v>96.62408629</v>
      </c>
      <c r="Y48" s="20">
        <v>96.92412659</v>
      </c>
      <c r="Z48" s="20">
        <v>119.84824280000001</v>
      </c>
      <c r="AA48" s="20">
        <v>144.53507674</v>
      </c>
      <c r="AB48" s="20">
        <v>209.54642254</v>
      </c>
      <c r="AC48" s="20">
        <v>328.46679627000003</v>
      </c>
      <c r="AD48" s="20">
        <v>446.79257845</v>
      </c>
      <c r="AE48" s="20">
        <v>588.43907488</v>
      </c>
      <c r="AF48" s="20">
        <v>1098.51110844</v>
      </c>
      <c r="AG48" s="20">
        <v>3245.6643563200005</v>
      </c>
      <c r="AH48" s="20">
        <v>4624.237956569999</v>
      </c>
      <c r="AI48" s="20">
        <v>5688.952883939998</v>
      </c>
      <c r="AJ48" s="20">
        <v>7778.635950889999</v>
      </c>
      <c r="AK48" s="20">
        <v>10490.640463360001</v>
      </c>
      <c r="AL48" s="20">
        <v>12945.02383532</v>
      </c>
      <c r="AM48" s="20">
        <v>11508.41412233</v>
      </c>
      <c r="AN48" s="20">
        <v>12666.55061064</v>
      </c>
    </row>
    <row r="49" spans="1:40" ht="11.25" customHeight="1">
      <c r="A49" s="3" t="s">
        <v>71</v>
      </c>
      <c r="B49" s="41" t="s">
        <v>32</v>
      </c>
      <c r="C49" s="42">
        <v>0.0178</v>
      </c>
      <c r="D49" s="42">
        <v>0.0344</v>
      </c>
      <c r="E49" s="42">
        <v>0.12380000000000001</v>
      </c>
      <c r="F49" s="42">
        <v>0.8586</v>
      </c>
      <c r="G49" s="42">
        <v>5.7215</v>
      </c>
      <c r="H49" s="42">
        <v>78.73</v>
      </c>
      <c r="I49" s="42">
        <v>113.14</v>
      </c>
      <c r="J49" s="42">
        <v>0.29808</v>
      </c>
      <c r="K49" s="42">
        <v>1.53699</v>
      </c>
      <c r="L49" s="43">
        <v>83.316730031531</v>
      </c>
      <c r="M49" s="43">
        <v>1062.5600141709</v>
      </c>
      <c r="N49" s="43">
        <v>806.2271856129</v>
      </c>
      <c r="O49" s="43">
        <v>363.440652</v>
      </c>
      <c r="P49" s="43">
        <v>133.32452926000002</v>
      </c>
      <c r="Q49" s="43">
        <v>181.09822299999996</v>
      </c>
      <c r="R49" s="43">
        <v>140.25766055000003</v>
      </c>
      <c r="S49" s="43">
        <v>148.33807568</v>
      </c>
      <c r="T49" s="43">
        <v>151.38379219</v>
      </c>
      <c r="U49" s="43">
        <v>121.42322428</v>
      </c>
      <c r="V49" s="43">
        <v>102.17130010000001</v>
      </c>
      <c r="W49" s="43">
        <v>82.52846662000002</v>
      </c>
      <c r="X49" s="43">
        <v>77.84574753</v>
      </c>
      <c r="Y49" s="43">
        <v>86.09474266</v>
      </c>
      <c r="Z49" s="43">
        <v>3082.32170175</v>
      </c>
      <c r="AA49" s="43">
        <v>607.0261576</v>
      </c>
      <c r="AB49" s="43">
        <v>3435.3595066099997</v>
      </c>
      <c r="AC49" s="43">
        <v>1739.8531868</v>
      </c>
      <c r="AD49" s="43">
        <v>457.5585202500001</v>
      </c>
      <c r="AE49" s="43">
        <v>394.93786896</v>
      </c>
      <c r="AF49" s="43">
        <v>492.55905766</v>
      </c>
      <c r="AG49" s="43">
        <v>1229.0790912199998</v>
      </c>
      <c r="AH49" s="43">
        <v>1085.8054165299998</v>
      </c>
      <c r="AI49" s="43">
        <v>1226.36038679</v>
      </c>
      <c r="AJ49" s="43">
        <v>1583.959246840001</v>
      </c>
      <c r="AK49" s="43">
        <v>2346.340166530001</v>
      </c>
      <c r="AL49" s="43">
        <v>4792.377915130001</v>
      </c>
      <c r="AM49" s="43">
        <v>3307.8066224100003</v>
      </c>
      <c r="AN49" s="43">
        <v>3513.45926957</v>
      </c>
    </row>
    <row r="50" spans="2:40" s="11" customFormat="1" ht="11.25">
      <c r="B50" s="6"/>
      <c r="C50" s="12"/>
      <c r="D50" s="12"/>
      <c r="E50" s="12"/>
      <c r="F50" s="12"/>
      <c r="G50" s="12"/>
      <c r="H50" s="12"/>
      <c r="I50" s="12"/>
      <c r="J50" s="12"/>
      <c r="K50" s="12"/>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row>
    <row r="51" spans="1:40" s="10" customFormat="1" ht="11.25">
      <c r="A51" s="3" t="s">
        <v>43</v>
      </c>
      <c r="B51" s="38" t="s">
        <v>36</v>
      </c>
      <c r="C51" s="39">
        <v>0.094</v>
      </c>
      <c r="D51" s="39">
        <v>0.3907</v>
      </c>
      <c r="E51" s="39">
        <v>1.509</v>
      </c>
      <c r="F51" s="39">
        <v>3.9473</v>
      </c>
      <c r="G51" s="39">
        <v>26.1</v>
      </c>
      <c r="H51" s="39">
        <v>213.79</v>
      </c>
      <c r="I51" s="39">
        <v>282.11</v>
      </c>
      <c r="J51" s="39">
        <v>0.62</v>
      </c>
      <c r="K51" s="39">
        <v>2.2</v>
      </c>
      <c r="L51" s="40">
        <v>85.64</v>
      </c>
      <c r="M51" s="40">
        <v>958.06</v>
      </c>
      <c r="N51" s="40">
        <v>3029.4</v>
      </c>
      <c r="O51" s="40">
        <v>4874.2</v>
      </c>
      <c r="P51" s="40">
        <v>3869.4</v>
      </c>
      <c r="Q51" s="40">
        <v>3910.7</v>
      </c>
      <c r="R51" s="40">
        <v>5013.5</v>
      </c>
      <c r="S51" s="40">
        <v>4932.7300000000005</v>
      </c>
      <c r="T51" s="40">
        <v>6692.770487000001</v>
      </c>
      <c r="U51" s="40">
        <v>6770.85076246</v>
      </c>
      <c r="V51" s="40">
        <v>8587.679213</v>
      </c>
      <c r="W51" s="40">
        <v>10142.092445049999</v>
      </c>
      <c r="X51" s="40">
        <v>11739.42110676</v>
      </c>
      <c r="Y51" s="40">
        <v>6650.76090175</v>
      </c>
      <c r="Z51" s="40">
        <v>7167.97218836</v>
      </c>
      <c r="AA51" s="40">
        <v>5888.045056180001</v>
      </c>
      <c r="AB51" s="40">
        <v>12049.9579535</v>
      </c>
      <c r="AC51" s="40">
        <v>12158.76583935</v>
      </c>
      <c r="AD51" s="40">
        <v>17253.32922773</v>
      </c>
      <c r="AE51" s="40">
        <v>21669.939025490003</v>
      </c>
      <c r="AF51" s="40">
        <v>26102.544022759997</v>
      </c>
      <c r="AG51" s="40">
        <v>23768.58784885</v>
      </c>
      <c r="AH51" s="40">
        <v>41469.7569332</v>
      </c>
      <c r="AI51" s="40">
        <v>48006.78066061</v>
      </c>
      <c r="AJ51" s="40">
        <v>44798.172646620005</v>
      </c>
      <c r="AK51" s="40">
        <v>87016.42131346</v>
      </c>
      <c r="AL51" s="40">
        <v>109612.71408728999</v>
      </c>
      <c r="AM51" s="40">
        <v>306815.16380821</v>
      </c>
      <c r="AN51" s="40">
        <v>324657.41123996</v>
      </c>
    </row>
    <row r="52" spans="1:40" ht="11.25" customHeight="1">
      <c r="A52" s="3" t="s">
        <v>75</v>
      </c>
      <c r="B52" s="2" t="s">
        <v>76</v>
      </c>
      <c r="C52" s="17"/>
      <c r="D52" s="22"/>
      <c r="E52" s="22"/>
      <c r="F52" s="22"/>
      <c r="G52" s="23"/>
      <c r="H52" s="23"/>
      <c r="I52" s="23"/>
      <c r="J52" s="23"/>
      <c r="K52" s="23"/>
      <c r="L52" s="24"/>
      <c r="M52" s="5"/>
      <c r="N52" s="5"/>
      <c r="O52" s="5"/>
      <c r="P52" s="5"/>
      <c r="Q52" s="5"/>
      <c r="R52" s="5"/>
      <c r="S52" s="7"/>
      <c r="T52" s="7"/>
      <c r="U52" s="7"/>
      <c r="V52" s="24"/>
      <c r="W52" s="7"/>
      <c r="X52" s="7"/>
      <c r="Y52" s="7"/>
      <c r="Z52" s="7"/>
      <c r="AA52" s="7"/>
      <c r="AB52" s="7"/>
      <c r="AC52" s="7"/>
      <c r="AD52" s="25"/>
      <c r="AE52" s="25"/>
      <c r="AF52" s="25"/>
      <c r="AG52" s="25"/>
      <c r="AH52" s="25"/>
      <c r="AI52" s="25"/>
      <c r="AJ52" s="25"/>
      <c r="AK52" s="25"/>
      <c r="AL52" s="25"/>
      <c r="AM52" s="20">
        <v>114221.42301200995</v>
      </c>
      <c r="AN52" s="20">
        <v>0</v>
      </c>
    </row>
    <row r="53" spans="3:39" ht="11.25" customHeight="1">
      <c r="C53" s="17"/>
      <c r="D53" s="22"/>
      <c r="E53" s="22"/>
      <c r="F53" s="22"/>
      <c r="G53" s="23"/>
      <c r="H53" s="23"/>
      <c r="I53" s="23"/>
      <c r="J53" s="23"/>
      <c r="K53" s="23"/>
      <c r="L53" s="24"/>
      <c r="M53" s="5"/>
      <c r="N53" s="5"/>
      <c r="O53" s="5"/>
      <c r="P53" s="5"/>
      <c r="Q53" s="5"/>
      <c r="R53" s="5"/>
      <c r="S53" s="7"/>
      <c r="T53" s="7"/>
      <c r="U53" s="7"/>
      <c r="V53" s="24"/>
      <c r="W53" s="7"/>
      <c r="X53" s="7"/>
      <c r="Y53" s="7"/>
      <c r="Z53" s="7"/>
      <c r="AA53" s="7"/>
      <c r="AB53" s="7"/>
      <c r="AC53" s="7"/>
      <c r="AD53" s="25"/>
      <c r="AE53" s="25"/>
      <c r="AF53" s="25"/>
      <c r="AG53" s="25"/>
      <c r="AH53" s="25"/>
      <c r="AI53" s="25"/>
      <c r="AJ53" s="25"/>
      <c r="AK53" s="25"/>
      <c r="AL53" s="25"/>
      <c r="AM53" s="20"/>
    </row>
    <row r="54" spans="2:36" ht="11.25">
      <c r="B54" s="2" t="s">
        <v>80</v>
      </c>
      <c r="C54" s="2"/>
      <c r="L54" s="5"/>
      <c r="M54" s="5"/>
      <c r="N54" s="5"/>
      <c r="O54" s="5"/>
      <c r="P54" s="5"/>
      <c r="Q54" s="5"/>
      <c r="R54" s="5"/>
      <c r="S54" s="26"/>
      <c r="T54" s="27"/>
      <c r="U54" s="27"/>
      <c r="V54" s="5"/>
      <c r="W54" s="27"/>
      <c r="X54" s="27"/>
      <c r="Y54" s="27"/>
      <c r="AA54" s="27"/>
      <c r="AC54" s="6"/>
      <c r="AD54" s="25"/>
      <c r="AE54" s="25"/>
      <c r="AF54" s="25"/>
      <c r="AG54" s="25"/>
      <c r="AH54" s="25"/>
      <c r="AI54" s="25"/>
      <c r="AJ54" s="6"/>
    </row>
    <row r="55" spans="2:28" ht="11.25">
      <c r="B55" s="2" t="s">
        <v>38</v>
      </c>
      <c r="C55" s="2"/>
      <c r="D55" s="2"/>
      <c r="E55" s="2"/>
      <c r="F55" s="2"/>
      <c r="G55" s="8"/>
      <c r="H55" s="8"/>
      <c r="I55" s="8"/>
      <c r="J55" s="8"/>
      <c r="K55" s="8"/>
      <c r="L55" s="8"/>
      <c r="M55" s="8"/>
      <c r="N55" s="8"/>
      <c r="O55" s="8"/>
      <c r="P55" s="8"/>
      <c r="Q55" s="8"/>
      <c r="R55" s="8"/>
      <c r="S55" s="8"/>
      <c r="T55" s="8"/>
      <c r="U55" s="8"/>
      <c r="V55" s="8"/>
      <c r="W55" s="8"/>
      <c r="X55" s="28"/>
      <c r="Y55" s="29"/>
      <c r="Z55" s="3"/>
      <c r="AA55" s="3"/>
      <c r="AB55" s="3"/>
    </row>
    <row r="56" spans="2:36" ht="11.25">
      <c r="B56" s="2" t="s">
        <v>84</v>
      </c>
      <c r="L56" s="5"/>
      <c r="M56" s="5"/>
      <c r="N56" s="5"/>
      <c r="O56" s="5"/>
      <c r="P56" s="5"/>
      <c r="Q56" s="5"/>
      <c r="R56" s="5"/>
      <c r="S56" s="26"/>
      <c r="T56" s="27"/>
      <c r="U56" s="27"/>
      <c r="V56" s="5"/>
      <c r="W56" s="27"/>
      <c r="X56" s="27"/>
      <c r="Y56" s="27"/>
      <c r="AA56" s="27"/>
      <c r="AC56" s="6"/>
      <c r="AD56" s="25"/>
      <c r="AE56" s="25"/>
      <c r="AF56" s="25"/>
      <c r="AG56" s="25"/>
      <c r="AH56" s="25"/>
      <c r="AI56" s="25"/>
      <c r="AJ56" s="6"/>
    </row>
    <row r="57" spans="2:36" ht="11.25">
      <c r="B57" s="55" t="s">
        <v>85</v>
      </c>
      <c r="L57" s="5"/>
      <c r="M57" s="5"/>
      <c r="N57" s="5"/>
      <c r="O57" s="5"/>
      <c r="P57" s="5"/>
      <c r="Q57" s="5"/>
      <c r="R57" s="5"/>
      <c r="S57" s="26"/>
      <c r="T57" s="27"/>
      <c r="U57" s="27"/>
      <c r="V57" s="5"/>
      <c r="W57" s="27"/>
      <c r="X57" s="27"/>
      <c r="Y57" s="27"/>
      <c r="AA57" s="27"/>
      <c r="AC57" s="6"/>
      <c r="AD57" s="25"/>
      <c r="AE57" s="25"/>
      <c r="AF57" s="25"/>
      <c r="AG57" s="25"/>
      <c r="AH57" s="25"/>
      <c r="AI57" s="25"/>
      <c r="AJ57" s="6"/>
    </row>
  </sheetData>
  <sheetProtection/>
  <printOptions horizontalCentered="1" verticalCentered="1"/>
  <pageMargins left="0.2755905511811024" right="0.2755905511811024" top="0.2755905511811024" bottom="0.2362204724409449" header="0.2755905511811024" footer="0.2362204724409449"/>
  <pageSetup fitToHeight="12" fitToWidth="3" horizontalDpi="300" verticalDpi="300" orientation="landscape" paperSize="9" scale="48" r:id="rId1"/>
  <colBreaks count="1" manualBreakCount="1">
    <brk id="18" max="52" man="1"/>
  </colBreaks>
  <ignoredErrors>
    <ignoredError sqref="C25:AN52" formulaRange="1"/>
  </ignoredErrors>
</worksheet>
</file>

<file path=xl/worksheets/sheet2.xml><?xml version="1.0" encoding="utf-8"?>
<worksheet xmlns="http://schemas.openxmlformats.org/spreadsheetml/2006/main" xmlns:r="http://schemas.openxmlformats.org/officeDocument/2006/relationships">
  <dimension ref="A1:BK58"/>
  <sheetViews>
    <sheetView showGridLines="0" zoomScaleSheetLayoutView="10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R10" sqref="AR10"/>
    </sheetView>
  </sheetViews>
  <sheetFormatPr defaultColWidth="11.421875" defaultRowHeight="12.75"/>
  <cols>
    <col min="1" max="1" width="10.7109375" style="3" customWidth="1"/>
    <col min="2" max="2" width="51.7109375" style="2" customWidth="1"/>
    <col min="3" max="17" width="10.7109375" style="3" customWidth="1"/>
    <col min="18" max="18" width="10.7109375" style="6" customWidth="1"/>
    <col min="19" max="19" width="10.7109375" style="3" customWidth="1"/>
    <col min="20" max="21" width="10.7109375" style="6" customWidth="1"/>
    <col min="22" max="22" width="10.7109375" style="3" customWidth="1"/>
    <col min="23" max="23" width="10.7109375" style="6" customWidth="1"/>
    <col min="24" max="30" width="10.7109375" style="3" customWidth="1"/>
    <col min="31" max="35" width="10.7109375" style="2" customWidth="1"/>
    <col min="36" max="39" width="10.7109375" style="3" customWidth="1"/>
    <col min="40" max="16384" width="11.421875" style="3" customWidth="1"/>
  </cols>
  <sheetData>
    <row r="1" spans="2:27" s="30" customFormat="1" ht="15.75">
      <c r="B1" s="1" t="s">
        <v>37</v>
      </c>
      <c r="C1" s="31"/>
      <c r="D1" s="31"/>
      <c r="E1" s="31"/>
      <c r="F1" s="31"/>
      <c r="G1" s="31"/>
      <c r="H1" s="31"/>
      <c r="I1" s="31"/>
      <c r="J1" s="31"/>
      <c r="K1" s="31"/>
      <c r="L1" s="31"/>
      <c r="M1" s="31"/>
      <c r="N1" s="31"/>
      <c r="O1" s="31"/>
      <c r="P1" s="32"/>
      <c r="Q1" s="31"/>
      <c r="R1" s="33"/>
      <c r="S1" s="31"/>
      <c r="T1" s="33"/>
      <c r="U1" s="33"/>
      <c r="V1" s="31"/>
      <c r="W1" s="33"/>
      <c r="X1" s="45"/>
      <c r="Y1" s="45"/>
      <c r="Z1" s="45"/>
      <c r="AA1" s="45"/>
    </row>
    <row r="2" spans="2:35" s="30" customFormat="1" ht="15.75">
      <c r="B2" s="50" t="s">
        <v>82</v>
      </c>
      <c r="C2" s="31"/>
      <c r="D2" s="31"/>
      <c r="E2" s="31"/>
      <c r="F2" s="31"/>
      <c r="G2" s="31"/>
      <c r="H2" s="31"/>
      <c r="I2" s="31"/>
      <c r="J2" s="31"/>
      <c r="K2" s="31"/>
      <c r="L2" s="46"/>
      <c r="M2" s="31"/>
      <c r="N2" s="31"/>
      <c r="O2" s="31"/>
      <c r="P2" s="32"/>
      <c r="Q2" s="32"/>
      <c r="R2" s="47"/>
      <c r="S2" s="32"/>
      <c r="T2" s="33"/>
      <c r="U2" s="33"/>
      <c r="V2" s="46"/>
      <c r="W2" s="33"/>
      <c r="X2" s="48"/>
      <c r="Y2" s="48"/>
      <c r="Z2" s="49"/>
      <c r="AA2" s="48"/>
      <c r="AB2" s="49"/>
      <c r="AC2" s="49"/>
      <c r="AD2" s="49"/>
      <c r="AE2" s="49"/>
      <c r="AF2" s="49"/>
      <c r="AG2" s="49"/>
      <c r="AH2" s="49"/>
      <c r="AI2" s="49"/>
    </row>
    <row r="3" spans="2:35" s="30" customFormat="1" ht="15.75">
      <c r="B3" s="31"/>
      <c r="C3" s="35"/>
      <c r="D3" s="31"/>
      <c r="E3" s="31"/>
      <c r="F3" s="31"/>
      <c r="G3" s="31"/>
      <c r="H3" s="31"/>
      <c r="I3" s="31"/>
      <c r="J3" s="31"/>
      <c r="K3" s="31"/>
      <c r="L3" s="31"/>
      <c r="M3" s="31"/>
      <c r="N3" s="31"/>
      <c r="O3" s="31"/>
      <c r="P3" s="31"/>
      <c r="Q3" s="31"/>
      <c r="R3" s="33"/>
      <c r="S3" s="31"/>
      <c r="T3" s="33"/>
      <c r="U3" s="33"/>
      <c r="V3" s="31"/>
      <c r="W3" s="33"/>
      <c r="AE3" s="31"/>
      <c r="AF3" s="31"/>
      <c r="AG3" s="31"/>
      <c r="AH3" s="31"/>
      <c r="AI3" s="31"/>
    </row>
    <row r="4" spans="2:63" s="2" customFormat="1" ht="15" customHeight="1">
      <c r="B4" s="36" t="s">
        <v>0</v>
      </c>
      <c r="C4" s="36">
        <v>1980</v>
      </c>
      <c r="D4" s="37">
        <v>1981</v>
      </c>
      <c r="E4" s="37">
        <v>1982</v>
      </c>
      <c r="F4" s="37">
        <v>1983</v>
      </c>
      <c r="G4" s="37">
        <v>1984</v>
      </c>
      <c r="H4" s="37">
        <v>1985</v>
      </c>
      <c r="I4" s="37">
        <v>1986</v>
      </c>
      <c r="J4" s="37">
        <v>1987</v>
      </c>
      <c r="K4" s="37">
        <v>1988</v>
      </c>
      <c r="L4" s="37">
        <v>1989</v>
      </c>
      <c r="M4" s="37">
        <v>1990</v>
      </c>
      <c r="N4" s="36">
        <v>1991</v>
      </c>
      <c r="O4" s="36">
        <v>1992</v>
      </c>
      <c r="P4" s="36">
        <v>1993</v>
      </c>
      <c r="Q4" s="36">
        <v>1994</v>
      </c>
      <c r="R4" s="36">
        <v>1995</v>
      </c>
      <c r="S4" s="36">
        <v>1996</v>
      </c>
      <c r="T4" s="36">
        <v>1997</v>
      </c>
      <c r="U4" s="36">
        <v>1998</v>
      </c>
      <c r="V4" s="36">
        <v>1999</v>
      </c>
      <c r="W4" s="36">
        <v>2000</v>
      </c>
      <c r="X4" s="36">
        <v>2001</v>
      </c>
      <c r="Y4" s="36">
        <v>2002</v>
      </c>
      <c r="Z4" s="36">
        <v>2003</v>
      </c>
      <c r="AA4" s="36">
        <v>2004</v>
      </c>
      <c r="AB4" s="36">
        <v>2005</v>
      </c>
      <c r="AC4" s="36">
        <v>2006</v>
      </c>
      <c r="AD4" s="36">
        <v>2007</v>
      </c>
      <c r="AE4" s="36">
        <v>2008</v>
      </c>
      <c r="AF4" s="36">
        <f aca="true" t="shared" si="0" ref="AF4:AK4">+AE4+1</f>
        <v>2009</v>
      </c>
      <c r="AG4" s="36">
        <f t="shared" si="0"/>
        <v>2010</v>
      </c>
      <c r="AH4" s="36">
        <f t="shared" si="0"/>
        <v>2011</v>
      </c>
      <c r="AI4" s="36">
        <f t="shared" si="0"/>
        <v>2012</v>
      </c>
      <c r="AJ4" s="36">
        <f t="shared" si="0"/>
        <v>2013</v>
      </c>
      <c r="AK4" s="36">
        <f t="shared" si="0"/>
        <v>2014</v>
      </c>
      <c r="AL4" s="36">
        <f>+AK4+1</f>
        <v>2015</v>
      </c>
      <c r="AM4" s="36">
        <f>+AL4+1</f>
        <v>2016</v>
      </c>
      <c r="AN4" s="36">
        <f>+AM4+1</f>
        <v>2017</v>
      </c>
      <c r="AO4" s="6"/>
      <c r="AP4" s="6"/>
      <c r="AQ4" s="6"/>
      <c r="AR4" s="6"/>
      <c r="AS4" s="6"/>
      <c r="AT4" s="6"/>
      <c r="AU4" s="6"/>
      <c r="AV4" s="6"/>
      <c r="AW4" s="6"/>
      <c r="AX4" s="6"/>
      <c r="AY4" s="6"/>
      <c r="AZ4" s="6"/>
      <c r="BA4" s="6"/>
      <c r="BB4" s="6"/>
      <c r="BC4" s="6"/>
      <c r="BD4" s="6"/>
      <c r="BE4" s="6"/>
      <c r="BF4" s="6"/>
      <c r="BG4" s="6"/>
      <c r="BH4" s="6"/>
      <c r="BI4" s="6"/>
      <c r="BJ4" s="6"/>
      <c r="BK4" s="6"/>
    </row>
    <row r="5" spans="3:61" ht="11.25" customHeight="1">
      <c r="C5" s="9"/>
      <c r="D5" s="2"/>
      <c r="E5" s="2"/>
      <c r="F5" s="2"/>
      <c r="G5" s="2"/>
      <c r="H5" s="2"/>
      <c r="I5" s="2"/>
      <c r="J5" s="2"/>
      <c r="K5" s="2"/>
      <c r="L5" s="2"/>
      <c r="M5" s="2"/>
      <c r="N5" s="2"/>
      <c r="O5" s="2"/>
      <c r="P5" s="2"/>
      <c r="Q5" s="5"/>
      <c r="S5" s="6"/>
      <c r="V5" s="2"/>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row>
    <row r="6" spans="1:40" s="10" customFormat="1" ht="11.25" customHeight="1">
      <c r="A6" s="4" t="s">
        <v>39</v>
      </c>
      <c r="B6" s="38" t="s">
        <v>33</v>
      </c>
      <c r="C6" s="39">
        <f>+C11+C17+C41+C51</f>
        <v>19.128455878723123</v>
      </c>
      <c r="D6" s="39">
        <f aca="true" t="shared" si="1" ref="D6:AJ6">+D11+D17+D41+D51</f>
        <v>21.775008146976937</v>
      </c>
      <c r="E6" s="39">
        <f t="shared" si="1"/>
        <v>21.30277131808731</v>
      </c>
      <c r="F6" s="39">
        <f t="shared" si="1"/>
        <v>18.53831832008988</v>
      </c>
      <c r="G6" s="39">
        <f t="shared" si="1"/>
        <v>17.777338693808748</v>
      </c>
      <c r="H6" s="39">
        <f t="shared" si="1"/>
        <v>20.1338533666867</v>
      </c>
      <c r="I6" s="39">
        <f t="shared" si="1"/>
        <v>20.283076921492604</v>
      </c>
      <c r="J6" s="39">
        <f t="shared" si="1"/>
        <v>22.355846823979945</v>
      </c>
      <c r="K6" s="39">
        <f t="shared" si="1"/>
        <v>20.897863903656866</v>
      </c>
      <c r="L6" s="39">
        <f t="shared" si="1"/>
        <v>21.50342109405763</v>
      </c>
      <c r="M6" s="39">
        <f t="shared" si="1"/>
        <v>18.999407647805707</v>
      </c>
      <c r="N6" s="39">
        <f t="shared" si="1"/>
        <v>18.363394526412506</v>
      </c>
      <c r="O6" s="39">
        <f t="shared" si="1"/>
        <v>17.45572998119001</v>
      </c>
      <c r="P6" s="39">
        <f t="shared" si="1"/>
        <v>15.090113353428714</v>
      </c>
      <c r="Q6" s="39">
        <f t="shared" si="1"/>
        <v>15.249802293300014</v>
      </c>
      <c r="R6" s="39">
        <f t="shared" si="1"/>
        <v>15.756123023187032</v>
      </c>
      <c r="S6" s="39">
        <f t="shared" si="1"/>
        <v>14.917650937841644</v>
      </c>
      <c r="T6" s="39">
        <f t="shared" si="1"/>
        <v>14.731333257185065</v>
      </c>
      <c r="U6" s="39">
        <f t="shared" si="1"/>
        <v>14.606567380453974</v>
      </c>
      <c r="V6" s="39">
        <f t="shared" si="1"/>
        <v>16.23077089148997</v>
      </c>
      <c r="W6" s="39">
        <f t="shared" si="1"/>
        <v>16.099858899319013</v>
      </c>
      <c r="X6" s="39">
        <f t="shared" si="1"/>
        <v>16.738177336737618</v>
      </c>
      <c r="Y6" s="39">
        <f t="shared" si="1"/>
        <v>13.838554434436078</v>
      </c>
      <c r="Z6" s="39">
        <f t="shared" si="1"/>
        <v>14.311633372811675</v>
      </c>
      <c r="AA6" s="39">
        <f t="shared" si="1"/>
        <v>13.195807540388225</v>
      </c>
      <c r="AB6" s="39">
        <f t="shared" si="1"/>
        <v>14.484458559212234</v>
      </c>
      <c r="AC6" s="39">
        <f t="shared" si="1"/>
        <v>14.453270828532226</v>
      </c>
      <c r="AD6" s="39">
        <f t="shared" si="1"/>
        <v>16.85988916100775</v>
      </c>
      <c r="AE6" s="39">
        <f t="shared" si="1"/>
        <v>18.231850927860865</v>
      </c>
      <c r="AF6" s="39">
        <f t="shared" si="1"/>
        <v>21.607600994275174</v>
      </c>
      <c r="AG6" s="39">
        <f t="shared" si="1"/>
        <v>21.048130829764062</v>
      </c>
      <c r="AH6" s="39">
        <f t="shared" si="1"/>
        <v>22.183273107424785</v>
      </c>
      <c r="AI6" s="39">
        <f t="shared" si="1"/>
        <v>23.22221184120697</v>
      </c>
      <c r="AJ6" s="39">
        <f t="shared" si="1"/>
        <v>24.047355940847204</v>
      </c>
      <c r="AK6" s="39">
        <f>+AK11+AK17+AK41+AK51</f>
        <v>26.09205561872517</v>
      </c>
      <c r="AL6" s="39">
        <f>+AL11+AL17+AL41+AL51</f>
        <v>25.9232502326033</v>
      </c>
      <c r="AM6" s="39">
        <f>+AM11+AM17+AM41+AM51</f>
        <v>27.35906725815983</v>
      </c>
      <c r="AN6" s="39">
        <f>+AN11+AN17+AN41+AN51</f>
        <v>25.754909922704684</v>
      </c>
    </row>
    <row r="7" spans="2:40" s="10" customFormat="1" ht="11.25" customHeight="1">
      <c r="B7" s="51"/>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row>
    <row r="8" spans="1:40" s="10" customFormat="1" ht="11.25" customHeight="1">
      <c r="A8" s="4"/>
      <c r="B8" s="38" t="s">
        <v>77</v>
      </c>
      <c r="C8" s="39">
        <f>+C6-C51</f>
        <v>16.921372724519376</v>
      </c>
      <c r="D8" s="39">
        <f aca="true" t="shared" si="2" ref="D8:AN8">+D6-D51</f>
        <v>17.251042784771947</v>
      </c>
      <c r="E8" s="39">
        <f t="shared" si="2"/>
        <v>15.305523833095549</v>
      </c>
      <c r="F8" s="39">
        <f t="shared" si="2"/>
        <v>15.34110719489838</v>
      </c>
      <c r="G8" s="39">
        <f t="shared" si="2"/>
        <v>14.739402515223802</v>
      </c>
      <c r="H8" s="39">
        <f t="shared" si="2"/>
        <v>16.537051812958964</v>
      </c>
      <c r="I8" s="39">
        <f t="shared" si="2"/>
        <v>17.50845307623126</v>
      </c>
      <c r="J8" s="39">
        <f t="shared" si="2"/>
        <v>19.72755805638385</v>
      </c>
      <c r="K8" s="39">
        <f t="shared" si="2"/>
        <v>18.89044393455704</v>
      </c>
      <c r="L8" s="39">
        <f t="shared" si="2"/>
        <v>18.992821414971047</v>
      </c>
      <c r="M8" s="39">
        <f t="shared" si="2"/>
        <v>17.526910100235746</v>
      </c>
      <c r="N8" s="39">
        <f t="shared" si="2"/>
        <v>16.53276587986568</v>
      </c>
      <c r="O8" s="39">
        <f t="shared" si="2"/>
        <v>15.131876376170219</v>
      </c>
      <c r="P8" s="39">
        <f t="shared" si="2"/>
        <v>13.580413304826747</v>
      </c>
      <c r="Q8" s="39">
        <f t="shared" si="2"/>
        <v>13.848067426984276</v>
      </c>
      <c r="R8" s="39">
        <f t="shared" si="2"/>
        <v>13.963227524032918</v>
      </c>
      <c r="S8" s="39">
        <f t="shared" si="2"/>
        <v>13.24514863266188</v>
      </c>
      <c r="T8" s="39">
        <f t="shared" si="2"/>
        <v>12.62253578773088</v>
      </c>
      <c r="U8" s="39">
        <f t="shared" si="2"/>
        <v>12.516624574758243</v>
      </c>
      <c r="V8" s="39">
        <f t="shared" si="2"/>
        <v>13.435815931098691</v>
      </c>
      <c r="W8" s="39">
        <f t="shared" si="2"/>
        <v>12.806909100573375</v>
      </c>
      <c r="X8" s="39">
        <f t="shared" si="2"/>
        <v>12.706630891797346</v>
      </c>
      <c r="Y8" s="39">
        <f t="shared" si="2"/>
        <v>11.875206449198666</v>
      </c>
      <c r="Z8" s="39">
        <f t="shared" si="2"/>
        <v>12.552087866895928</v>
      </c>
      <c r="AA8" s="39">
        <f t="shared" si="2"/>
        <v>11.982065913614244</v>
      </c>
      <c r="AB8" s="39">
        <f t="shared" si="2"/>
        <v>12.415931806237113</v>
      </c>
      <c r="AC8" s="39">
        <f t="shared" si="2"/>
        <v>12.754892103971372</v>
      </c>
      <c r="AD8" s="39">
        <f t="shared" si="2"/>
        <v>14.93639857264755</v>
      </c>
      <c r="AE8" s="39">
        <f t="shared" si="2"/>
        <v>16.346928324028156</v>
      </c>
      <c r="AF8" s="39">
        <f t="shared" si="2"/>
        <v>19.515932446005205</v>
      </c>
      <c r="AG8" s="39">
        <f t="shared" si="2"/>
        <v>19.61777104565416</v>
      </c>
      <c r="AH8" s="39">
        <f t="shared" si="2"/>
        <v>20.280138724280448</v>
      </c>
      <c r="AI8" s="39">
        <f t="shared" si="2"/>
        <v>21.40233509682107</v>
      </c>
      <c r="AJ8" s="39">
        <f t="shared" si="2"/>
        <v>22.709421494121873</v>
      </c>
      <c r="AK8" s="39">
        <f t="shared" si="2"/>
        <v>24.1917547021364</v>
      </c>
      <c r="AL8" s="39">
        <f t="shared" si="2"/>
        <v>24.082415342762275</v>
      </c>
      <c r="AM8" s="39">
        <f t="shared" si="2"/>
        <v>23.630224110429705</v>
      </c>
      <c r="AN8" s="39">
        <f t="shared" si="2"/>
        <v>22.70498829103402</v>
      </c>
    </row>
    <row r="9" spans="2:40" s="10" customFormat="1" ht="11.25" customHeight="1">
      <c r="B9" s="51"/>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row>
    <row r="10" spans="2:61" s="11" customFormat="1" ht="11.25" customHeight="1">
      <c r="B10" s="6"/>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6"/>
      <c r="AP10" s="6"/>
      <c r="AQ10" s="6"/>
      <c r="AR10" s="6"/>
      <c r="AS10" s="6"/>
      <c r="AT10" s="6"/>
      <c r="AU10" s="6"/>
      <c r="AV10" s="6"/>
      <c r="AW10" s="6"/>
      <c r="AX10" s="6"/>
      <c r="AY10" s="6"/>
      <c r="AZ10" s="6"/>
      <c r="BA10" s="6"/>
      <c r="BB10" s="6"/>
      <c r="BC10" s="6"/>
      <c r="BD10" s="6"/>
      <c r="BE10" s="6"/>
      <c r="BF10" s="6"/>
      <c r="BG10" s="6"/>
      <c r="BH10" s="6"/>
      <c r="BI10" s="6"/>
    </row>
    <row r="11" spans="1:61" s="4" customFormat="1" ht="11.25" customHeight="1">
      <c r="A11" s="11" t="s">
        <v>40</v>
      </c>
      <c r="B11" s="38" t="s">
        <v>1</v>
      </c>
      <c r="C11" s="39">
        <f>+C13+C14+C15</f>
        <v>2.9298653574538633</v>
      </c>
      <c r="D11" s="39">
        <f aca="true" t="shared" si="3" ref="D11:AJ11">+D13+D14+D15</f>
        <v>2.9151348006718156</v>
      </c>
      <c r="E11" s="39">
        <f t="shared" si="3"/>
        <v>2.749511843873309</v>
      </c>
      <c r="F11" s="39">
        <f t="shared" si="3"/>
        <v>2.6088466051852306</v>
      </c>
      <c r="G11" s="39">
        <f t="shared" si="3"/>
        <v>2.082473150788713</v>
      </c>
      <c r="H11" s="39">
        <f t="shared" si="3"/>
        <v>2.174927645864363</v>
      </c>
      <c r="I11" s="39">
        <f t="shared" si="3"/>
        <v>2.4702144979305656</v>
      </c>
      <c r="J11" s="39">
        <f t="shared" si="3"/>
        <v>2.7262306803226273</v>
      </c>
      <c r="K11" s="39">
        <f t="shared" si="3"/>
        <v>2.6132561206189022</v>
      </c>
      <c r="L11" s="39">
        <f t="shared" si="3"/>
        <v>2.3402353563038387</v>
      </c>
      <c r="M11" s="39">
        <f t="shared" si="3"/>
        <v>2.1700265010292115</v>
      </c>
      <c r="N11" s="39">
        <f t="shared" si="3"/>
        <v>2.5606954764287444</v>
      </c>
      <c r="O11" s="39">
        <f t="shared" si="3"/>
        <v>2.638236534776688</v>
      </c>
      <c r="P11" s="39">
        <f t="shared" si="3"/>
        <v>2.338367370695381</v>
      </c>
      <c r="Q11" s="39">
        <f t="shared" si="3"/>
        <v>2.4852090659275747</v>
      </c>
      <c r="R11" s="39">
        <f t="shared" si="3"/>
        <v>2.4672593163054</v>
      </c>
      <c r="S11" s="39">
        <f t="shared" si="3"/>
        <v>2.2804870950750313</v>
      </c>
      <c r="T11" s="39">
        <f t="shared" si="3"/>
        <v>2.1184426748320364</v>
      </c>
      <c r="U11" s="39">
        <f t="shared" si="3"/>
        <v>2.119314505401855</v>
      </c>
      <c r="V11" s="39">
        <f t="shared" si="3"/>
        <v>2.5640534351391873</v>
      </c>
      <c r="W11" s="39">
        <f t="shared" si="3"/>
        <v>2.2504503230992627</v>
      </c>
      <c r="X11" s="39">
        <f t="shared" si="3"/>
        <v>2.146494927668817</v>
      </c>
      <c r="Y11" s="39">
        <f t="shared" si="3"/>
        <v>2.012255019345654</v>
      </c>
      <c r="Z11" s="39">
        <f t="shared" si="3"/>
        <v>2.0940447208139235</v>
      </c>
      <c r="AA11" s="39">
        <f t="shared" si="3"/>
        <v>2.0029329825347935</v>
      </c>
      <c r="AB11" s="39">
        <f t="shared" si="3"/>
        <v>1.9619387685072156</v>
      </c>
      <c r="AC11" s="39">
        <f t="shared" si="3"/>
        <v>1.9479158308925983</v>
      </c>
      <c r="AD11" s="39">
        <f t="shared" si="3"/>
        <v>2.0453695027588554</v>
      </c>
      <c r="AE11" s="39">
        <f t="shared" si="3"/>
        <v>2.042564325208019</v>
      </c>
      <c r="AF11" s="39">
        <f t="shared" si="3"/>
        <v>2.5789570617414306</v>
      </c>
      <c r="AG11" s="39">
        <f t="shared" si="3"/>
        <v>2.6013421113276407</v>
      </c>
      <c r="AH11" s="39">
        <f t="shared" si="3"/>
        <v>2.4584908201720985</v>
      </c>
      <c r="AI11" s="39">
        <f t="shared" si="3"/>
        <v>2.513765932104148</v>
      </c>
      <c r="AJ11" s="39">
        <f t="shared" si="3"/>
        <v>2.6392434709433945</v>
      </c>
      <c r="AK11" s="39">
        <f>+AK13+AK14+AK15</f>
        <v>2.683172505015918</v>
      </c>
      <c r="AL11" s="39">
        <f>+AL13+AL14+AL15</f>
        <v>2.741900713604399</v>
      </c>
      <c r="AM11" s="39">
        <f>+AM13+AM14+AM15</f>
        <v>2.6734008339103617</v>
      </c>
      <c r="AN11" s="39">
        <f>+AN13+AN14+AN15</f>
        <v>2.547793727318515</v>
      </c>
      <c r="AO11" s="10"/>
      <c r="AP11" s="10"/>
      <c r="AQ11" s="10"/>
      <c r="AR11" s="10"/>
      <c r="AS11" s="10"/>
      <c r="AT11" s="10"/>
      <c r="AU11" s="10"/>
      <c r="AV11" s="10"/>
      <c r="AW11" s="10"/>
      <c r="AX11" s="10"/>
      <c r="AY11" s="10"/>
      <c r="AZ11" s="10"/>
      <c r="BA11" s="10"/>
      <c r="BB11" s="10"/>
      <c r="BC11" s="10"/>
      <c r="BD11" s="10"/>
      <c r="BE11" s="10"/>
      <c r="BF11" s="10"/>
      <c r="BG11" s="10"/>
      <c r="BH11" s="10"/>
      <c r="BI11" s="10"/>
    </row>
    <row r="12" spans="2:61" s="11" customFormat="1" ht="11.25" customHeight="1">
      <c r="B12" s="6"/>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6"/>
      <c r="AP12" s="6"/>
      <c r="AQ12" s="6"/>
      <c r="AR12" s="6"/>
      <c r="AS12" s="6"/>
      <c r="AT12" s="6"/>
      <c r="AU12" s="6"/>
      <c r="AV12" s="6"/>
      <c r="AW12" s="6"/>
      <c r="AX12" s="6"/>
      <c r="AY12" s="6"/>
      <c r="AZ12" s="6"/>
      <c r="BA12" s="6"/>
      <c r="BB12" s="6"/>
      <c r="BC12" s="6"/>
      <c r="BD12" s="6"/>
      <c r="BE12" s="6"/>
      <c r="BF12" s="6"/>
      <c r="BG12" s="6"/>
      <c r="BH12" s="6"/>
      <c r="BI12" s="6"/>
    </row>
    <row r="13" spans="1:61" ht="11.25" customHeight="1">
      <c r="A13" s="10" t="s">
        <v>44</v>
      </c>
      <c r="B13" s="41" t="s">
        <v>2</v>
      </c>
      <c r="C13" s="42">
        <v>0.4477561250070791</v>
      </c>
      <c r="D13" s="42">
        <v>0.4158064913150273</v>
      </c>
      <c r="E13" s="42">
        <v>0.36714759619850157</v>
      </c>
      <c r="F13" s="42">
        <v>0.4435418671382628</v>
      </c>
      <c r="G13" s="42">
        <v>0.4985241629455679</v>
      </c>
      <c r="H13" s="42">
        <v>0.6184499981993155</v>
      </c>
      <c r="I13" s="42">
        <v>0.636439364173059</v>
      </c>
      <c r="J13" s="42">
        <v>0.7729712481991486</v>
      </c>
      <c r="K13" s="42">
        <v>0.740500728056033</v>
      </c>
      <c r="L13" s="42">
        <v>0.7280644769848131</v>
      </c>
      <c r="M13" s="42">
        <v>0.7612866335366981</v>
      </c>
      <c r="N13" s="42">
        <v>0.9058985771719233</v>
      </c>
      <c r="O13" s="42">
        <v>1.032594975471809</v>
      </c>
      <c r="P13" s="42">
        <v>0.8610947944330224</v>
      </c>
      <c r="Q13" s="42">
        <v>0.94829702794461</v>
      </c>
      <c r="R13" s="42">
        <v>0.9208007208400059</v>
      </c>
      <c r="S13" s="42">
        <v>0.8315067728825482</v>
      </c>
      <c r="T13" s="42">
        <v>0.7667438287005925</v>
      </c>
      <c r="U13" s="42">
        <v>0.7712748581713449</v>
      </c>
      <c r="V13" s="42">
        <v>1.0908705150333158</v>
      </c>
      <c r="W13" s="42">
        <v>0.854075505127972</v>
      </c>
      <c r="X13" s="42">
        <v>0.7223034969130623</v>
      </c>
      <c r="Y13" s="42">
        <v>0.685760771443193</v>
      </c>
      <c r="Z13" s="42">
        <v>0.782519507799764</v>
      </c>
      <c r="AA13" s="42">
        <v>0.7489534980679091</v>
      </c>
      <c r="AB13" s="42">
        <v>0.737742390717587</v>
      </c>
      <c r="AC13" s="42">
        <v>0.7531985500478546</v>
      </c>
      <c r="AD13" s="42">
        <v>0.867516305743479</v>
      </c>
      <c r="AE13" s="42">
        <v>0.8714908247488296</v>
      </c>
      <c r="AF13" s="42">
        <v>1.126565815961698</v>
      </c>
      <c r="AG13" s="42">
        <v>1.1040062168231863</v>
      </c>
      <c r="AH13" s="42">
        <v>1.0498574254044286</v>
      </c>
      <c r="AI13" s="42">
        <v>1.0408296103681736</v>
      </c>
      <c r="AJ13" s="42">
        <v>1.0812618472788496</v>
      </c>
      <c r="AK13" s="42">
        <v>1.0249645996661143</v>
      </c>
      <c r="AL13" s="42">
        <v>1.0552268746198041</v>
      </c>
      <c r="AM13" s="42">
        <v>1.008962025554547</v>
      </c>
      <c r="AN13" s="42">
        <v>0.972971793556013</v>
      </c>
      <c r="AO13" s="6"/>
      <c r="AP13" s="6"/>
      <c r="AQ13" s="6"/>
      <c r="AR13" s="6"/>
      <c r="AS13" s="6"/>
      <c r="AT13" s="6"/>
      <c r="AU13" s="6"/>
      <c r="AV13" s="6"/>
      <c r="AW13" s="6"/>
      <c r="AX13" s="6"/>
      <c r="AY13" s="6"/>
      <c r="AZ13" s="6"/>
      <c r="BA13" s="6"/>
      <c r="BB13" s="6"/>
      <c r="BC13" s="6"/>
      <c r="BD13" s="6"/>
      <c r="BE13" s="6"/>
      <c r="BF13" s="6"/>
      <c r="BG13" s="6"/>
      <c r="BH13" s="6"/>
      <c r="BI13" s="6"/>
    </row>
    <row r="14" spans="1:61" ht="11.25" customHeight="1">
      <c r="A14" s="11" t="s">
        <v>45</v>
      </c>
      <c r="B14" s="13" t="s">
        <v>3</v>
      </c>
      <c r="C14" s="14">
        <v>0.12678988332659819</v>
      </c>
      <c r="D14" s="14">
        <v>0.10305424039832199</v>
      </c>
      <c r="E14" s="14">
        <v>0.08266583677125819</v>
      </c>
      <c r="F14" s="14">
        <v>0.09954582810681611</v>
      </c>
      <c r="G14" s="14">
        <v>0.12479981496853558</v>
      </c>
      <c r="H14" s="14">
        <v>0.13072242889033409</v>
      </c>
      <c r="I14" s="14">
        <v>0.14615189231357836</v>
      </c>
      <c r="J14" s="14">
        <v>0.16626046042761108</v>
      </c>
      <c r="K14" s="14">
        <v>0.16667972988884777</v>
      </c>
      <c r="L14" s="14">
        <v>0.13990378274756762</v>
      </c>
      <c r="M14" s="14">
        <v>0.14642683616835414</v>
      </c>
      <c r="N14" s="14">
        <v>0.18812641715171996</v>
      </c>
      <c r="O14" s="14">
        <v>0.20892675726034998</v>
      </c>
      <c r="P14" s="14">
        <v>0.19476861135569867</v>
      </c>
      <c r="Q14" s="14">
        <v>0.23547213965100267</v>
      </c>
      <c r="R14" s="14">
        <v>0.24637965462041075</v>
      </c>
      <c r="S14" s="14">
        <v>0.23499950127528088</v>
      </c>
      <c r="T14" s="14">
        <v>0.23901601697455294</v>
      </c>
      <c r="U14" s="14">
        <v>0.24179427801628026</v>
      </c>
      <c r="V14" s="14">
        <v>0.2607496964929167</v>
      </c>
      <c r="W14" s="14">
        <v>0.261978259204001</v>
      </c>
      <c r="X14" s="14">
        <v>0.27153511684669973</v>
      </c>
      <c r="Y14" s="14">
        <v>0.23873512860786883</v>
      </c>
      <c r="Z14" s="14">
        <v>0.20925160909852622</v>
      </c>
      <c r="AA14" s="14">
        <v>0.2169893134428109</v>
      </c>
      <c r="AB14" s="14">
        <v>0.22605179550727775</v>
      </c>
      <c r="AC14" s="14">
        <v>0.2260190270203546</v>
      </c>
      <c r="AD14" s="14">
        <v>0.22366978133333573</v>
      </c>
      <c r="AE14" s="14">
        <v>0.24068837154008477</v>
      </c>
      <c r="AF14" s="14">
        <v>0.28394656038978644</v>
      </c>
      <c r="AG14" s="14">
        <v>0.28248020887753733</v>
      </c>
      <c r="AH14" s="14">
        <v>0.29851600617320145</v>
      </c>
      <c r="AI14" s="14">
        <v>0.3239127821156882</v>
      </c>
      <c r="AJ14" s="14">
        <v>0.3443609906357467</v>
      </c>
      <c r="AK14" s="14">
        <v>0.34495501496644804</v>
      </c>
      <c r="AL14" s="14">
        <v>0.3748455705434525</v>
      </c>
      <c r="AM14" s="14">
        <v>0.3858841275553166</v>
      </c>
      <c r="AN14" s="14">
        <v>0.3977001430560035</v>
      </c>
      <c r="AO14" s="6"/>
      <c r="AP14" s="6"/>
      <c r="AQ14" s="6"/>
      <c r="AR14" s="6"/>
      <c r="AS14" s="6"/>
      <c r="AT14" s="6"/>
      <c r="AU14" s="6"/>
      <c r="AV14" s="6"/>
      <c r="AW14" s="6"/>
      <c r="AX14" s="6"/>
      <c r="AY14" s="6"/>
      <c r="AZ14" s="6"/>
      <c r="BA14" s="6"/>
      <c r="BB14" s="6"/>
      <c r="BC14" s="6"/>
      <c r="BD14" s="6"/>
      <c r="BE14" s="6"/>
      <c r="BF14" s="6"/>
      <c r="BG14" s="6"/>
      <c r="BH14" s="6"/>
      <c r="BI14" s="6"/>
    </row>
    <row r="15" spans="1:61" ht="11.25" customHeight="1">
      <c r="A15" s="3" t="s">
        <v>46</v>
      </c>
      <c r="B15" s="41" t="s">
        <v>4</v>
      </c>
      <c r="C15" s="42">
        <v>2.3553193491201863</v>
      </c>
      <c r="D15" s="42">
        <v>2.3962740689584665</v>
      </c>
      <c r="E15" s="42">
        <v>2.299698410903549</v>
      </c>
      <c r="F15" s="42">
        <v>2.0657589099401514</v>
      </c>
      <c r="G15" s="42">
        <v>1.4591491728746095</v>
      </c>
      <c r="H15" s="42">
        <v>1.4257552187747138</v>
      </c>
      <c r="I15" s="42">
        <v>1.6876232414439283</v>
      </c>
      <c r="J15" s="42">
        <v>1.7869989716958676</v>
      </c>
      <c r="K15" s="42">
        <v>1.7060756626740212</v>
      </c>
      <c r="L15" s="42">
        <v>1.4722670965714582</v>
      </c>
      <c r="M15" s="42">
        <v>1.2623130313241593</v>
      </c>
      <c r="N15" s="42">
        <v>1.4666704821051009</v>
      </c>
      <c r="O15" s="42">
        <v>1.396714802044529</v>
      </c>
      <c r="P15" s="42">
        <v>1.28250396490666</v>
      </c>
      <c r="Q15" s="42">
        <v>1.301439898331962</v>
      </c>
      <c r="R15" s="42">
        <v>1.300078940844983</v>
      </c>
      <c r="S15" s="42">
        <v>1.2139808209172023</v>
      </c>
      <c r="T15" s="42">
        <v>1.1126828291568907</v>
      </c>
      <c r="U15" s="42">
        <v>1.10624536921423</v>
      </c>
      <c r="V15" s="42">
        <v>1.212433223612955</v>
      </c>
      <c r="W15" s="42">
        <v>1.13439655876729</v>
      </c>
      <c r="X15" s="42">
        <v>1.152656313909055</v>
      </c>
      <c r="Y15" s="42">
        <v>1.0877591192945921</v>
      </c>
      <c r="Z15" s="42">
        <v>1.1022736039156333</v>
      </c>
      <c r="AA15" s="42">
        <v>1.0369901710240734</v>
      </c>
      <c r="AB15" s="42">
        <v>0.9981445822823509</v>
      </c>
      <c r="AC15" s="42">
        <v>0.9686982538243891</v>
      </c>
      <c r="AD15" s="42">
        <v>0.9541834156820407</v>
      </c>
      <c r="AE15" s="42">
        <v>0.9303851289191046</v>
      </c>
      <c r="AF15" s="42">
        <v>1.1684446853899462</v>
      </c>
      <c r="AG15" s="42">
        <v>1.214855685626917</v>
      </c>
      <c r="AH15" s="42">
        <v>1.1101173885944682</v>
      </c>
      <c r="AI15" s="42">
        <v>1.149023539620286</v>
      </c>
      <c r="AJ15" s="42">
        <v>1.2136206330287982</v>
      </c>
      <c r="AK15" s="42">
        <v>1.3132528903833554</v>
      </c>
      <c r="AL15" s="42">
        <v>1.3118282684411424</v>
      </c>
      <c r="AM15" s="42">
        <v>1.278554680800498</v>
      </c>
      <c r="AN15" s="42">
        <v>1.1771217907064988</v>
      </c>
      <c r="AO15" s="6"/>
      <c r="AP15" s="6"/>
      <c r="AQ15" s="6"/>
      <c r="AR15" s="6"/>
      <c r="AS15" s="6"/>
      <c r="AT15" s="6"/>
      <c r="AU15" s="6"/>
      <c r="AV15" s="6"/>
      <c r="AW15" s="6"/>
      <c r="AX15" s="6"/>
      <c r="AY15" s="6"/>
      <c r="AZ15" s="6"/>
      <c r="BA15" s="6"/>
      <c r="BB15" s="6"/>
      <c r="BC15" s="6"/>
      <c r="BD15" s="6"/>
      <c r="BE15" s="6"/>
      <c r="BF15" s="6"/>
      <c r="BG15" s="6"/>
      <c r="BH15" s="6"/>
      <c r="BI15" s="6"/>
    </row>
    <row r="16" spans="2:61" s="11" customFormat="1" ht="11.25" customHeight="1">
      <c r="B16" s="6"/>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6"/>
      <c r="AP16" s="6"/>
      <c r="AQ16" s="6"/>
      <c r="AR16" s="6"/>
      <c r="AS16" s="6"/>
      <c r="AT16" s="6"/>
      <c r="AU16" s="6"/>
      <c r="AV16" s="6"/>
      <c r="AW16" s="6"/>
      <c r="AX16" s="6"/>
      <c r="AY16" s="6"/>
      <c r="AZ16" s="6"/>
      <c r="BA16" s="6"/>
      <c r="BB16" s="6"/>
      <c r="BC16" s="6"/>
      <c r="BD16" s="6"/>
      <c r="BE16" s="6"/>
      <c r="BF16" s="6"/>
      <c r="BG16" s="6"/>
      <c r="BH16" s="6"/>
      <c r="BI16" s="6"/>
    </row>
    <row r="17" spans="1:61" s="4" customFormat="1" ht="11.25" customHeight="1">
      <c r="A17" s="3" t="s">
        <v>41</v>
      </c>
      <c r="B17" s="38" t="s">
        <v>34</v>
      </c>
      <c r="C17" s="39">
        <f>+C19+C25+C29+C30+C31+C35+C36+C39</f>
        <v>9.095266246231954</v>
      </c>
      <c r="D17" s="39">
        <f aca="true" t="shared" si="4" ref="D17:AJ17">+D19+D25+D29+D30+D31+D35+D36+D39</f>
        <v>9.317254106606535</v>
      </c>
      <c r="E17" s="39">
        <f t="shared" si="4"/>
        <v>6.915791624358585</v>
      </c>
      <c r="F17" s="39">
        <f t="shared" si="4"/>
        <v>7.053765173258454</v>
      </c>
      <c r="G17" s="39">
        <f t="shared" si="4"/>
        <v>7.44006681084489</v>
      </c>
      <c r="H17" s="39">
        <f t="shared" si="4"/>
        <v>8.876851485056536</v>
      </c>
      <c r="I17" s="39">
        <f t="shared" si="4"/>
        <v>9.81930261274904</v>
      </c>
      <c r="J17" s="39">
        <f t="shared" si="4"/>
        <v>10.79558854400441</v>
      </c>
      <c r="K17" s="39">
        <f t="shared" si="4"/>
        <v>9.582527160774092</v>
      </c>
      <c r="L17" s="39">
        <f t="shared" si="4"/>
        <v>10.151003485879247</v>
      </c>
      <c r="M17" s="39">
        <f t="shared" si="4"/>
        <v>11.089987701841</v>
      </c>
      <c r="N17" s="39">
        <f t="shared" si="4"/>
        <v>11.42683126968902</v>
      </c>
      <c r="O17" s="39">
        <f t="shared" si="4"/>
        <v>10.531820121741077</v>
      </c>
      <c r="P17" s="39">
        <f t="shared" si="4"/>
        <v>9.428133409225502</v>
      </c>
      <c r="Q17" s="39">
        <f t="shared" si="4"/>
        <v>10.205725048064252</v>
      </c>
      <c r="R17" s="39">
        <f t="shared" si="4"/>
        <v>10.488208734842907</v>
      </c>
      <c r="S17" s="39">
        <f t="shared" si="4"/>
        <v>10.28242125404845</v>
      </c>
      <c r="T17" s="39">
        <f t="shared" si="4"/>
        <v>9.837876061520522</v>
      </c>
      <c r="U17" s="39">
        <f t="shared" si="4"/>
        <v>9.732055837441525</v>
      </c>
      <c r="V17" s="39">
        <f t="shared" si="4"/>
        <v>10.29099512977351</v>
      </c>
      <c r="W17" s="39">
        <f t="shared" si="4"/>
        <v>10.076283095983197</v>
      </c>
      <c r="X17" s="39">
        <f t="shared" si="4"/>
        <v>10.110611485772013</v>
      </c>
      <c r="Y17" s="39">
        <f t="shared" si="4"/>
        <v>9.467968772519535</v>
      </c>
      <c r="Z17" s="39">
        <f t="shared" si="4"/>
        <v>9.284856343309748</v>
      </c>
      <c r="AA17" s="39">
        <f t="shared" si="4"/>
        <v>8.83735273596668</v>
      </c>
      <c r="AB17" s="39">
        <f t="shared" si="4"/>
        <v>8.516154638014328</v>
      </c>
      <c r="AC17" s="39">
        <f t="shared" si="4"/>
        <v>8.843713550356085</v>
      </c>
      <c r="AD17" s="39">
        <f t="shared" si="4"/>
        <v>10.190198891844199</v>
      </c>
      <c r="AE17" s="39">
        <f t="shared" si="4"/>
        <v>10.58937833074832</v>
      </c>
      <c r="AF17" s="39">
        <f t="shared" si="4"/>
        <v>13.162303350732824</v>
      </c>
      <c r="AG17" s="39">
        <f t="shared" si="4"/>
        <v>12.79789547106109</v>
      </c>
      <c r="AH17" s="39">
        <f t="shared" si="4"/>
        <v>13.316153713995206</v>
      </c>
      <c r="AI17" s="39">
        <f t="shared" si="4"/>
        <v>14.532349862550378</v>
      </c>
      <c r="AJ17" s="39">
        <f t="shared" si="4"/>
        <v>15.336495628788994</v>
      </c>
      <c r="AK17" s="39">
        <f>+AK19+AK25+AK29+AK30+AK31+AK35+AK36+AK39</f>
        <v>15.278910324102007</v>
      </c>
      <c r="AL17" s="39">
        <f>+AL19+AL25+AL29+AL30+AL31+AL35+AL36+AL39</f>
        <v>16.405908866774507</v>
      </c>
      <c r="AM17" s="39">
        <f>+AM19+AM25+AM29+AM30+AM31+AM35+AM36+AM39</f>
        <v>16.228280022936687</v>
      </c>
      <c r="AN17" s="39">
        <f>+AN19+AN25+AN29+AN30+AN31+AN35+AN36+AN39</f>
        <v>16.9937742777534</v>
      </c>
      <c r="AO17" s="10"/>
      <c r="AP17" s="10"/>
      <c r="AQ17" s="10"/>
      <c r="AR17" s="10"/>
      <c r="AS17" s="10"/>
      <c r="AT17" s="10"/>
      <c r="AU17" s="10"/>
      <c r="AV17" s="10"/>
      <c r="AW17" s="10"/>
      <c r="AX17" s="10"/>
      <c r="AY17" s="10"/>
      <c r="AZ17" s="10"/>
      <c r="BA17" s="10"/>
      <c r="BB17" s="10"/>
      <c r="BC17" s="10"/>
      <c r="BD17" s="10"/>
      <c r="BE17" s="10"/>
      <c r="BF17" s="10"/>
      <c r="BG17" s="10"/>
      <c r="BH17" s="10"/>
      <c r="BI17" s="10"/>
    </row>
    <row r="18" spans="2:61" s="11" customFormat="1" ht="11.25" customHeight="1">
      <c r="B18" s="6"/>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6"/>
      <c r="AP18" s="6"/>
      <c r="AQ18" s="6"/>
      <c r="AR18" s="6"/>
      <c r="AS18" s="6"/>
      <c r="AT18" s="6"/>
      <c r="AU18" s="6"/>
      <c r="AV18" s="6"/>
      <c r="AW18" s="6"/>
      <c r="AX18" s="6"/>
      <c r="AY18" s="6"/>
      <c r="AZ18" s="6"/>
      <c r="BA18" s="6"/>
      <c r="BB18" s="6"/>
      <c r="BC18" s="6"/>
      <c r="BD18" s="6"/>
      <c r="BE18" s="6"/>
      <c r="BF18" s="6"/>
      <c r="BG18" s="6"/>
      <c r="BH18" s="6"/>
      <c r="BI18" s="6"/>
    </row>
    <row r="19" spans="1:61" ht="11.25" customHeight="1">
      <c r="A19" s="3" t="s">
        <v>47</v>
      </c>
      <c r="B19" s="41" t="s">
        <v>5</v>
      </c>
      <c r="C19" s="42">
        <f>+SUM(C20:C24)</f>
        <v>1.4439958934418125</v>
      </c>
      <c r="D19" s="42">
        <f aca="true" t="shared" si="5" ref="D19:AJ19">+SUM(D20:D24)</f>
        <v>1.352442166126293</v>
      </c>
      <c r="E19" s="42">
        <f t="shared" si="5"/>
        <v>1.0170282514310085</v>
      </c>
      <c r="F19" s="42">
        <f t="shared" si="5"/>
        <v>1.1849112444057064</v>
      </c>
      <c r="G19" s="42">
        <f t="shared" si="5"/>
        <v>1.2438311720917412</v>
      </c>
      <c r="H19" s="42">
        <f t="shared" si="5"/>
        <v>1.2742492617958694</v>
      </c>
      <c r="I19" s="42">
        <f t="shared" si="5"/>
        <v>1.367395530845007</v>
      </c>
      <c r="J19" s="42">
        <f t="shared" si="5"/>
        <v>1.5304695060729332</v>
      </c>
      <c r="K19" s="42">
        <f t="shared" si="5"/>
        <v>1.4689478116612436</v>
      </c>
      <c r="L19" s="42">
        <f t="shared" si="5"/>
        <v>1.1511186501073425</v>
      </c>
      <c r="M19" s="42">
        <f t="shared" si="5"/>
        <v>1.3063815582637632</v>
      </c>
      <c r="N19" s="42">
        <f t="shared" si="5"/>
        <v>1.3014520023346465</v>
      </c>
      <c r="O19" s="42">
        <f t="shared" si="5"/>
        <v>0.8341949830229269</v>
      </c>
      <c r="P19" s="42">
        <f t="shared" si="5"/>
        <v>0.8520696736577507</v>
      </c>
      <c r="Q19" s="42">
        <f t="shared" si="5"/>
        <v>0.8844064544907031</v>
      </c>
      <c r="R19" s="42">
        <f t="shared" si="5"/>
        <v>0.9280890634713739</v>
      </c>
      <c r="S19" s="42">
        <f t="shared" si="5"/>
        <v>0.9353187030842915</v>
      </c>
      <c r="T19" s="42">
        <f t="shared" si="5"/>
        <v>0.9483409036814493</v>
      </c>
      <c r="U19" s="42">
        <f t="shared" si="5"/>
        <v>0.974782871999556</v>
      </c>
      <c r="V19" s="42">
        <f t="shared" si="5"/>
        <v>0.9581689932320224</v>
      </c>
      <c r="W19" s="42">
        <f t="shared" si="5"/>
        <v>0.9133560833747006</v>
      </c>
      <c r="X19" s="42">
        <f t="shared" si="5"/>
        <v>0.9013684114882036</v>
      </c>
      <c r="Y19" s="42">
        <f t="shared" si="5"/>
        <v>0.8222821620029758</v>
      </c>
      <c r="Z19" s="42">
        <f t="shared" si="5"/>
        <v>0.8254969251450158</v>
      </c>
      <c r="AA19" s="42">
        <f t="shared" si="5"/>
        <v>0.7860606800047965</v>
      </c>
      <c r="AB19" s="42">
        <f t="shared" si="5"/>
        <v>0.8743945401323023</v>
      </c>
      <c r="AC19" s="42">
        <f t="shared" si="5"/>
        <v>1.004679466603877</v>
      </c>
      <c r="AD19" s="42">
        <f t="shared" si="5"/>
        <v>1.062010758421332</v>
      </c>
      <c r="AE19" s="42">
        <f t="shared" si="5"/>
        <v>1.1013722069216973</v>
      </c>
      <c r="AF19" s="42">
        <f t="shared" si="5"/>
        <v>1.369703956565908</v>
      </c>
      <c r="AG19" s="42">
        <f t="shared" si="5"/>
        <v>1.2945415682071886</v>
      </c>
      <c r="AH19" s="42">
        <f t="shared" si="5"/>
        <v>1.4469985056591483</v>
      </c>
      <c r="AI19" s="42">
        <f t="shared" si="5"/>
        <v>1.4263024858943618</v>
      </c>
      <c r="AJ19" s="42">
        <f t="shared" si="5"/>
        <v>1.5557771193161696</v>
      </c>
      <c r="AK19" s="42">
        <f>+SUM(AK20:AK24)</f>
        <v>1.6181518303938534</v>
      </c>
      <c r="AL19" s="42">
        <f>+SUM(AL20:AL24)</f>
        <v>1.67863232340728</v>
      </c>
      <c r="AM19" s="42">
        <f>+SUM(AM20:AM24)</f>
        <v>1.5081927017932952</v>
      </c>
      <c r="AN19" s="42">
        <f>+SUM(AN20:AN24)</f>
        <v>1.5125819121443482</v>
      </c>
      <c r="AO19" s="6"/>
      <c r="AP19" s="6"/>
      <c r="AQ19" s="6"/>
      <c r="AR19" s="6"/>
      <c r="AS19" s="6"/>
      <c r="AT19" s="6"/>
      <c r="AU19" s="6"/>
      <c r="AV19" s="6"/>
      <c r="AW19" s="6"/>
      <c r="AX19" s="6"/>
      <c r="AY19" s="6"/>
      <c r="AZ19" s="6"/>
      <c r="BA19" s="6"/>
      <c r="BB19" s="6"/>
      <c r="BC19" s="6"/>
      <c r="BD19" s="6"/>
      <c r="BE19" s="6"/>
      <c r="BF19" s="6"/>
      <c r="BG19" s="6"/>
      <c r="BH19" s="6"/>
      <c r="BI19" s="6"/>
    </row>
    <row r="20" spans="1:61" ht="11.25" customHeight="1">
      <c r="A20" s="11" t="s">
        <v>48</v>
      </c>
      <c r="B20" s="13" t="s">
        <v>6</v>
      </c>
      <c r="C20" s="14">
        <v>0.7067362015056675</v>
      </c>
      <c r="D20" s="14">
        <v>0.6322203961515035</v>
      </c>
      <c r="E20" s="14">
        <v>0.45823898940990726</v>
      </c>
      <c r="F20" s="14">
        <v>0.5525643932829126</v>
      </c>
      <c r="G20" s="14">
        <v>0.6322166340077391</v>
      </c>
      <c r="H20" s="14">
        <v>0.5726887360909875</v>
      </c>
      <c r="I20" s="14">
        <v>0.5953279974253634</v>
      </c>
      <c r="J20" s="14">
        <v>0.6205304996785751</v>
      </c>
      <c r="K20" s="14">
        <v>0.5776350961084747</v>
      </c>
      <c r="L20" s="14">
        <v>0.4499604392243626</v>
      </c>
      <c r="M20" s="14">
        <v>0.5379048712262867</v>
      </c>
      <c r="N20" s="14">
        <v>0.5675524891208243</v>
      </c>
      <c r="O20" s="14">
        <v>0.057975284139609666</v>
      </c>
      <c r="P20" s="14">
        <v>0.04250672570382042</v>
      </c>
      <c r="Q20" s="14">
        <v>0.06733026171300623</v>
      </c>
      <c r="R20" s="14">
        <v>0.0748967619040297</v>
      </c>
      <c r="S20" s="14">
        <v>0.09981878120939695</v>
      </c>
      <c r="T20" s="14">
        <v>0.12918806393558505</v>
      </c>
      <c r="U20" s="14">
        <v>0.12215394942153156</v>
      </c>
      <c r="V20" s="14">
        <v>0.07821022716172149</v>
      </c>
      <c r="W20" s="14">
        <v>0.049674218259712404</v>
      </c>
      <c r="X20" s="14">
        <v>0.03686069197222817</v>
      </c>
      <c r="Y20" s="14">
        <v>0.0804309756083517</v>
      </c>
      <c r="Z20" s="14">
        <v>0.049277728109846895</v>
      </c>
      <c r="AA20" s="14">
        <v>0.07073971138848942</v>
      </c>
      <c r="AB20" s="14">
        <v>0.07689863096374885</v>
      </c>
      <c r="AC20" s="14">
        <v>0.11215873001083473</v>
      </c>
      <c r="AD20" s="14">
        <v>0.09858076493105607</v>
      </c>
      <c r="AE20" s="14">
        <v>0.09859709659470534</v>
      </c>
      <c r="AF20" s="14">
        <v>0.12405910753047812</v>
      </c>
      <c r="AG20" s="14">
        <v>0.09447204608003804</v>
      </c>
      <c r="AH20" s="14">
        <v>0.23867788373539037</v>
      </c>
      <c r="AI20" s="14">
        <v>0.12651126436208404</v>
      </c>
      <c r="AJ20" s="14">
        <v>0.2110913172848723</v>
      </c>
      <c r="AK20" s="14">
        <v>0.2022527334755548</v>
      </c>
      <c r="AL20" s="14">
        <v>0.15916330643019247</v>
      </c>
      <c r="AM20" s="14">
        <v>0.10976828989108593</v>
      </c>
      <c r="AN20" s="14">
        <v>0.11242066484079186</v>
      </c>
      <c r="AO20" s="6"/>
      <c r="AP20" s="6"/>
      <c r="AQ20" s="6"/>
      <c r="AR20" s="6"/>
      <c r="AS20" s="6"/>
      <c r="AT20" s="6"/>
      <c r="AU20" s="6"/>
      <c r="AV20" s="6"/>
      <c r="AW20" s="6"/>
      <c r="AX20" s="6"/>
      <c r="AY20" s="6"/>
      <c r="AZ20" s="6"/>
      <c r="BA20" s="6"/>
      <c r="BB20" s="6"/>
      <c r="BC20" s="6"/>
      <c r="BD20" s="6"/>
      <c r="BE20" s="6"/>
      <c r="BF20" s="6"/>
      <c r="BG20" s="6"/>
      <c r="BH20" s="6"/>
      <c r="BI20" s="6"/>
    </row>
    <row r="21" spans="1:61" ht="11.25" customHeight="1">
      <c r="A21" s="4" t="s">
        <v>49</v>
      </c>
      <c r="B21" s="41" t="s">
        <v>7</v>
      </c>
      <c r="C21" s="42">
        <v>0.39915333639854983</v>
      </c>
      <c r="D21" s="42">
        <v>0.38211122844321643</v>
      </c>
      <c r="E21" s="42">
        <v>0.2797920629181047</v>
      </c>
      <c r="F21" s="42">
        <v>0.3233416971541171</v>
      </c>
      <c r="G21" s="42">
        <v>0.35058481877003284</v>
      </c>
      <c r="H21" s="42">
        <v>0.36726777640617675</v>
      </c>
      <c r="I21" s="42">
        <v>0.3986228933694032</v>
      </c>
      <c r="J21" s="42">
        <v>0.5045890516241344</v>
      </c>
      <c r="K21" s="42">
        <v>0.49936396658602794</v>
      </c>
      <c r="L21" s="42">
        <v>0.3851621663907981</v>
      </c>
      <c r="M21" s="42">
        <v>0.44896373497659386</v>
      </c>
      <c r="N21" s="42">
        <v>0.4513401150434207</v>
      </c>
      <c r="O21" s="42">
        <v>0.4975048507944949</v>
      </c>
      <c r="P21" s="42">
        <v>0.541059520230512</v>
      </c>
      <c r="Q21" s="42">
        <v>0.5293932480632978</v>
      </c>
      <c r="R21" s="42">
        <v>0.5906215552266055</v>
      </c>
      <c r="S21" s="42">
        <v>0.5973815228851124</v>
      </c>
      <c r="T21" s="42">
        <v>0.5609051803905983</v>
      </c>
      <c r="U21" s="42">
        <v>0.5880397468107027</v>
      </c>
      <c r="V21" s="42">
        <v>0.61724988082989</v>
      </c>
      <c r="W21" s="42">
        <v>0.6290372445887472</v>
      </c>
      <c r="X21" s="42">
        <v>0.6456635972665141</v>
      </c>
      <c r="Y21" s="42">
        <v>0.5463062999126697</v>
      </c>
      <c r="Z21" s="42">
        <v>0.5553135895233462</v>
      </c>
      <c r="AA21" s="42">
        <v>0.4953174021694657</v>
      </c>
      <c r="AB21" s="42">
        <v>0.5602490534112032</v>
      </c>
      <c r="AC21" s="42">
        <v>0.6370895801618602</v>
      </c>
      <c r="AD21" s="42">
        <v>0.6864095275372777</v>
      </c>
      <c r="AE21" s="42">
        <v>0.7243375359431276</v>
      </c>
      <c r="AF21" s="42">
        <v>0.901909912607095</v>
      </c>
      <c r="AG21" s="42">
        <v>0.8720689172240278</v>
      </c>
      <c r="AH21" s="42">
        <v>0.8794186250551459</v>
      </c>
      <c r="AI21" s="42">
        <v>0.9319687241260939</v>
      </c>
      <c r="AJ21" s="42">
        <v>0.942653263309717</v>
      </c>
      <c r="AK21" s="42">
        <v>0.9654469930313819</v>
      </c>
      <c r="AL21" s="42">
        <v>0.9874121877132569</v>
      </c>
      <c r="AM21" s="42">
        <v>0.9246274242306396</v>
      </c>
      <c r="AN21" s="42">
        <v>0.9744637921719177</v>
      </c>
      <c r="AO21" s="6"/>
      <c r="AP21" s="6"/>
      <c r="AQ21" s="6"/>
      <c r="AR21" s="6"/>
      <c r="AS21" s="6"/>
      <c r="AT21" s="6"/>
      <c r="AU21" s="6"/>
      <c r="AV21" s="6"/>
      <c r="AW21" s="6"/>
      <c r="AX21" s="6"/>
      <c r="AY21" s="6"/>
      <c r="AZ21" s="6"/>
      <c r="BA21" s="6"/>
      <c r="BB21" s="6"/>
      <c r="BC21" s="6"/>
      <c r="BD21" s="6"/>
      <c r="BE21" s="6"/>
      <c r="BF21" s="6"/>
      <c r="BG21" s="6"/>
      <c r="BH21" s="6"/>
      <c r="BI21" s="6"/>
    </row>
    <row r="22" spans="1:61" ht="11.25" customHeight="1">
      <c r="A22" s="11" t="s">
        <v>72</v>
      </c>
      <c r="B22" s="13" t="s">
        <v>8</v>
      </c>
      <c r="C22" s="14">
        <v>0.24418792344381868</v>
      </c>
      <c r="D22" s="14">
        <v>0.25705664458907285</v>
      </c>
      <c r="E22" s="14">
        <v>0.217792685339661</v>
      </c>
      <c r="F22" s="14">
        <v>0.2148861529433549</v>
      </c>
      <c r="G22" s="14">
        <v>0.18653626512644575</v>
      </c>
      <c r="H22" s="14">
        <v>0.24293846501627087</v>
      </c>
      <c r="I22" s="14">
        <v>0.2704695180769452</v>
      </c>
      <c r="J22" s="14">
        <v>0.3036097444116652</v>
      </c>
      <c r="K22" s="14">
        <v>0.2824531142885686</v>
      </c>
      <c r="L22" s="14">
        <v>0.2417685995196546</v>
      </c>
      <c r="M22" s="14">
        <v>0.24573898980031608</v>
      </c>
      <c r="N22" s="14">
        <v>0.22515208272115475</v>
      </c>
      <c r="O22" s="14">
        <v>0.1912966895018681</v>
      </c>
      <c r="P22" s="14">
        <v>0.1898600044706519</v>
      </c>
      <c r="Q22" s="14">
        <v>0.20353400615912143</v>
      </c>
      <c r="R22" s="14">
        <v>0.19902611369179957</v>
      </c>
      <c r="S22" s="14">
        <v>0.16869342470879636</v>
      </c>
      <c r="T22" s="14">
        <v>0.19232133184944752</v>
      </c>
      <c r="U22" s="14">
        <v>0.20143868360718867</v>
      </c>
      <c r="V22" s="14">
        <v>0.19739886743760865</v>
      </c>
      <c r="W22" s="14">
        <v>0.17900396891736364</v>
      </c>
      <c r="X22" s="14">
        <v>0.16486534876448364</v>
      </c>
      <c r="Y22" s="14">
        <v>0.14988997124097392</v>
      </c>
      <c r="Z22" s="14">
        <v>0.17374985001335128</v>
      </c>
      <c r="AA22" s="14">
        <v>0.17568160492345647</v>
      </c>
      <c r="AB22" s="14">
        <v>0.19308719370071475</v>
      </c>
      <c r="AC22" s="14">
        <v>0.20959750408052424</v>
      </c>
      <c r="AD22" s="14">
        <v>0.22556614048281198</v>
      </c>
      <c r="AE22" s="14">
        <v>0.22824915147476887</v>
      </c>
      <c r="AF22" s="14">
        <v>0.27572055736331447</v>
      </c>
      <c r="AG22" s="14">
        <v>0.25465167873568223</v>
      </c>
      <c r="AH22" s="14">
        <v>0.25659688326730934</v>
      </c>
      <c r="AI22" s="14">
        <v>0.27901826452288975</v>
      </c>
      <c r="AJ22" s="14">
        <v>0.29870318985618305</v>
      </c>
      <c r="AK22" s="14">
        <v>0.30156056114541013</v>
      </c>
      <c r="AL22" s="14">
        <v>0.30037465930626</v>
      </c>
      <c r="AM22" s="14">
        <v>0.28365632146971437</v>
      </c>
      <c r="AN22" s="14">
        <v>0.2695521039516191</v>
      </c>
      <c r="AO22" s="6"/>
      <c r="AP22" s="6"/>
      <c r="AQ22" s="6"/>
      <c r="AR22" s="6"/>
      <c r="AS22" s="6"/>
      <c r="AT22" s="6"/>
      <c r="AU22" s="6"/>
      <c r="AV22" s="6"/>
      <c r="AW22" s="6"/>
      <c r="AX22" s="6"/>
      <c r="AY22" s="6"/>
      <c r="AZ22" s="6"/>
      <c r="BA22" s="6"/>
      <c r="BB22" s="6"/>
      <c r="BC22" s="6"/>
      <c r="BD22" s="6"/>
      <c r="BE22" s="6"/>
      <c r="BF22" s="6"/>
      <c r="BG22" s="6"/>
      <c r="BH22" s="6"/>
      <c r="BI22" s="6"/>
    </row>
    <row r="23" spans="1:61" ht="11.25" customHeight="1">
      <c r="A23" s="3" t="s">
        <v>74</v>
      </c>
      <c r="B23" s="41" t="s">
        <v>9</v>
      </c>
      <c r="C23" s="42">
        <v>0.023479608023444107</v>
      </c>
      <c r="D23" s="42">
        <v>0.01736869220196438</v>
      </c>
      <c r="E23" s="42">
        <v>0.015897276302165038</v>
      </c>
      <c r="F23" s="42">
        <v>0.016685468340117266</v>
      </c>
      <c r="G23" s="42">
        <v>0.020951283990241005</v>
      </c>
      <c r="H23" s="42">
        <v>0.026918389475487078</v>
      </c>
      <c r="I23" s="42">
        <v>0.03963607846727597</v>
      </c>
      <c r="J23" s="42">
        <v>0.042391754316066066</v>
      </c>
      <c r="K23" s="42">
        <v>0.054747817339086145</v>
      </c>
      <c r="L23" s="42">
        <v>0.036527407755043</v>
      </c>
      <c r="M23" s="42">
        <v>0.033813066036092895</v>
      </c>
      <c r="N23" s="42">
        <v>0.030214376552235203</v>
      </c>
      <c r="O23" s="42">
        <v>0.03527472905252138</v>
      </c>
      <c r="P23" s="42">
        <v>0.030682725770126016</v>
      </c>
      <c r="Q23" s="42">
        <v>0.04138961922187195</v>
      </c>
      <c r="R23" s="42">
        <v>0.0455731343159974</v>
      </c>
      <c r="S23" s="42">
        <v>0.04919038523635346</v>
      </c>
      <c r="T23" s="42">
        <v>0.0522115505817771</v>
      </c>
      <c r="U23" s="42">
        <v>0.05043168667015237</v>
      </c>
      <c r="V23" s="42">
        <v>0.04713295197270924</v>
      </c>
      <c r="W23" s="42">
        <v>0.04544827462025665</v>
      </c>
      <c r="X23" s="42">
        <v>0.042947022682980875</v>
      </c>
      <c r="Y23" s="42">
        <v>0.037720535666257216</v>
      </c>
      <c r="Z23" s="42">
        <v>0.03793863323785042</v>
      </c>
      <c r="AA23" s="42">
        <v>0.03600169625259687</v>
      </c>
      <c r="AB23" s="42">
        <v>0.03543252718002142</v>
      </c>
      <c r="AC23" s="42">
        <v>0.03680441620384066</v>
      </c>
      <c r="AD23" s="42">
        <v>0.03895562880991724</v>
      </c>
      <c r="AE23" s="42">
        <v>0.041123133512330816</v>
      </c>
      <c r="AF23" s="42">
        <v>0.0558736310047949</v>
      </c>
      <c r="AG23" s="42">
        <v>0.06081321113805975</v>
      </c>
      <c r="AH23" s="42">
        <v>0.06032990689820986</v>
      </c>
      <c r="AI23" s="42">
        <v>0.07321891691142814</v>
      </c>
      <c r="AJ23" s="42">
        <v>0.08521743844309669</v>
      </c>
      <c r="AK23" s="42">
        <v>0.0892366054391306</v>
      </c>
      <c r="AL23" s="42">
        <v>0.09931792575034633</v>
      </c>
      <c r="AM23" s="42">
        <v>0.0701153838366802</v>
      </c>
      <c r="AN23" s="42">
        <v>0.06743624738634182</v>
      </c>
      <c r="AO23" s="6"/>
      <c r="AP23" s="6"/>
      <c r="AQ23" s="6"/>
      <c r="AR23" s="6"/>
      <c r="AS23" s="6"/>
      <c r="AT23" s="6"/>
      <c r="AU23" s="6"/>
      <c r="AV23" s="6"/>
      <c r="AW23" s="6"/>
      <c r="AX23" s="6"/>
      <c r="AY23" s="6"/>
      <c r="AZ23" s="6"/>
      <c r="BA23" s="6"/>
      <c r="BB23" s="6"/>
      <c r="BC23" s="6"/>
      <c r="BD23" s="6"/>
      <c r="BE23" s="6"/>
      <c r="BF23" s="6"/>
      <c r="BG23" s="6"/>
      <c r="BH23" s="6"/>
      <c r="BI23" s="6"/>
    </row>
    <row r="24" spans="1:61" ht="11.25" customHeight="1">
      <c r="A24" s="3" t="s">
        <v>73</v>
      </c>
      <c r="B24" s="13" t="s">
        <v>10</v>
      </c>
      <c r="C24" s="14">
        <v>0.07043882407033232</v>
      </c>
      <c r="D24" s="14">
        <v>0.06368520474053606</v>
      </c>
      <c r="E24" s="14">
        <v>0.04530723746117036</v>
      </c>
      <c r="F24" s="14">
        <v>0.0774335326852044</v>
      </c>
      <c r="G24" s="14">
        <v>0.053542170197282565</v>
      </c>
      <c r="H24" s="14">
        <v>0.06443589480694718</v>
      </c>
      <c r="I24" s="14">
        <v>0.06333904350601917</v>
      </c>
      <c r="J24" s="14">
        <v>0.05934845604249249</v>
      </c>
      <c r="K24" s="14">
        <v>0.054747817339086145</v>
      </c>
      <c r="L24" s="14">
        <v>0.03770003721748418</v>
      </c>
      <c r="M24" s="14">
        <v>0.03996089622447342</v>
      </c>
      <c r="N24" s="14">
        <v>0.027192938897011687</v>
      </c>
      <c r="O24" s="14">
        <v>0.05214342953443293</v>
      </c>
      <c r="P24" s="14">
        <v>0.04796069748264037</v>
      </c>
      <c r="Q24" s="14">
        <v>0.04275931933340575</v>
      </c>
      <c r="R24" s="14">
        <v>0.017971498332941704</v>
      </c>
      <c r="S24" s="14">
        <v>0.020234589044632434</v>
      </c>
      <c r="T24" s="14">
        <v>0.013714776924041282</v>
      </c>
      <c r="U24" s="14">
        <v>0.012718805489980771</v>
      </c>
      <c r="V24" s="14">
        <v>0.018177065830093143</v>
      </c>
      <c r="W24" s="14">
        <v>0.010192376988620648</v>
      </c>
      <c r="X24" s="14">
        <v>0.011031750801996728</v>
      </c>
      <c r="Y24" s="14">
        <v>0.007934379574723288</v>
      </c>
      <c r="Z24" s="14">
        <v>0.009217124260621021</v>
      </c>
      <c r="AA24" s="14">
        <v>0.008320265270788135</v>
      </c>
      <c r="AB24" s="14">
        <v>0.008727134876614192</v>
      </c>
      <c r="AC24" s="14">
        <v>0.009029236146817048</v>
      </c>
      <c r="AD24" s="14">
        <v>0.012498696660268998</v>
      </c>
      <c r="AE24" s="14">
        <v>0.009065289396764858</v>
      </c>
      <c r="AF24" s="14">
        <v>0.012140748060225456</v>
      </c>
      <c r="AG24" s="14">
        <v>0.012535715029380758</v>
      </c>
      <c r="AH24" s="14">
        <v>0.01197520670309277</v>
      </c>
      <c r="AI24" s="14">
        <v>0.015585315971865885</v>
      </c>
      <c r="AJ24" s="14">
        <v>0.018111910422300634</v>
      </c>
      <c r="AK24" s="14">
        <v>0.059654937302375886</v>
      </c>
      <c r="AL24" s="14">
        <v>0.13236424420722448</v>
      </c>
      <c r="AM24" s="14">
        <v>0.12002528236517525</v>
      </c>
      <c r="AN24" s="14">
        <v>0.08870910379367754</v>
      </c>
      <c r="AO24" s="6"/>
      <c r="AP24" s="6"/>
      <c r="AQ24" s="6"/>
      <c r="AR24" s="6"/>
      <c r="AS24" s="6"/>
      <c r="AT24" s="6"/>
      <c r="AU24" s="6"/>
      <c r="AV24" s="6"/>
      <c r="AW24" s="6"/>
      <c r="AX24" s="6"/>
      <c r="AY24" s="6"/>
      <c r="AZ24" s="6"/>
      <c r="BA24" s="6"/>
      <c r="BB24" s="6"/>
      <c r="BC24" s="6"/>
      <c r="BD24" s="6"/>
      <c r="BE24" s="6"/>
      <c r="BF24" s="6"/>
      <c r="BG24" s="6"/>
      <c r="BH24" s="6"/>
      <c r="BI24" s="6"/>
    </row>
    <row r="25" spans="1:61" ht="11.25" customHeight="1">
      <c r="A25" s="3" t="s">
        <v>50</v>
      </c>
      <c r="B25" s="41" t="s">
        <v>11</v>
      </c>
      <c r="C25" s="42">
        <f>+SUM(C26:C28)</f>
        <v>1.9143685865779159</v>
      </c>
      <c r="D25" s="42">
        <f aca="true" t="shared" si="6" ref="D25:AJ25">+SUM(D26:D28)</f>
        <v>2.5047898598707183</v>
      </c>
      <c r="E25" s="42">
        <f t="shared" si="6"/>
        <v>1.9943048780961812</v>
      </c>
      <c r="F25" s="42">
        <f t="shared" si="6"/>
        <v>1.9965690039748847</v>
      </c>
      <c r="G25" s="42">
        <f t="shared" si="6"/>
        <v>1.968941626451088</v>
      </c>
      <c r="H25" s="42">
        <f t="shared" si="6"/>
        <v>2.0009930469697066</v>
      </c>
      <c r="I25" s="42">
        <f t="shared" si="6"/>
        <v>2.3031543610713507</v>
      </c>
      <c r="J25" s="42">
        <f t="shared" si="6"/>
        <v>2.4723485621767947</v>
      </c>
      <c r="K25" s="42">
        <f t="shared" si="6"/>
        <v>2.471877502734885</v>
      </c>
      <c r="L25" s="42">
        <f t="shared" si="6"/>
        <v>2.1140461913377937</v>
      </c>
      <c r="M25" s="42">
        <f t="shared" si="6"/>
        <v>2.5584553366082616</v>
      </c>
      <c r="N25" s="42">
        <f t="shared" si="6"/>
        <v>2.4574332652972872</v>
      </c>
      <c r="O25" s="42">
        <f t="shared" si="6"/>
        <v>2.290938194997228</v>
      </c>
      <c r="P25" s="42">
        <f t="shared" si="6"/>
        <v>2.130265311838299</v>
      </c>
      <c r="Q25" s="42">
        <f t="shared" si="6"/>
        <v>2.3108129466677836</v>
      </c>
      <c r="R25" s="42">
        <f t="shared" si="6"/>
        <v>2.3941469898179797</v>
      </c>
      <c r="S25" s="42">
        <f t="shared" si="6"/>
        <v>2.210807632830549</v>
      </c>
      <c r="T25" s="42">
        <f t="shared" si="6"/>
        <v>2.167848225384432</v>
      </c>
      <c r="U25" s="42">
        <f t="shared" si="6"/>
        <v>2.149086791737079</v>
      </c>
      <c r="V25" s="42">
        <f t="shared" si="6"/>
        <v>2.35645431996436</v>
      </c>
      <c r="W25" s="42">
        <f t="shared" si="6"/>
        <v>2.2528294403491214</v>
      </c>
      <c r="X25" s="42">
        <f t="shared" si="6"/>
        <v>2.179688400026298</v>
      </c>
      <c r="Y25" s="42">
        <f t="shared" si="6"/>
        <v>1.9680438598581729</v>
      </c>
      <c r="Z25" s="42">
        <f t="shared" si="6"/>
        <v>1.840683801513235</v>
      </c>
      <c r="AA25" s="42">
        <f t="shared" si="6"/>
        <v>1.8429664398445114</v>
      </c>
      <c r="AB25" s="42">
        <f t="shared" si="6"/>
        <v>1.8636967543704392</v>
      </c>
      <c r="AC25" s="42">
        <f t="shared" si="6"/>
        <v>1.8782237298729563</v>
      </c>
      <c r="AD25" s="42">
        <f t="shared" si="6"/>
        <v>1.9850729801923936</v>
      </c>
      <c r="AE25" s="42">
        <f t="shared" si="6"/>
        <v>2.221417912079751</v>
      </c>
      <c r="AF25" s="42">
        <f t="shared" si="6"/>
        <v>3.053598298645274</v>
      </c>
      <c r="AG25" s="42">
        <f t="shared" si="6"/>
        <v>2.962634406523783</v>
      </c>
      <c r="AH25" s="42">
        <f t="shared" si="6"/>
        <v>3.0571647270822546</v>
      </c>
      <c r="AI25" s="42">
        <f t="shared" si="6"/>
        <v>3.337280542846985</v>
      </c>
      <c r="AJ25" s="42">
        <f t="shared" si="6"/>
        <v>3.388231399924259</v>
      </c>
      <c r="AK25" s="42">
        <f>+SUM(AK26:AK28)</f>
        <v>3.4906606320320326</v>
      </c>
      <c r="AL25" s="42">
        <f>+SUM(AL26:AL28)</f>
        <v>3.634847151113129</v>
      </c>
      <c r="AM25" s="42">
        <f>+SUM(AM26:AM28)</f>
        <v>3.455218374436349</v>
      </c>
      <c r="AN25" s="42">
        <f>+SUM(AN26:AN28)</f>
        <v>3.4505666837072773</v>
      </c>
      <c r="AO25" s="6"/>
      <c r="AP25" s="6"/>
      <c r="AQ25" s="6"/>
      <c r="AR25" s="6"/>
      <c r="AS25" s="6"/>
      <c r="AT25" s="6"/>
      <c r="AU25" s="6"/>
      <c r="AV25" s="6"/>
      <c r="AW25" s="6"/>
      <c r="AX25" s="6"/>
      <c r="AY25" s="6"/>
      <c r="AZ25" s="6"/>
      <c r="BA25" s="6"/>
      <c r="BB25" s="6"/>
      <c r="BC25" s="6"/>
      <c r="BD25" s="6"/>
      <c r="BE25" s="6"/>
      <c r="BF25" s="6"/>
      <c r="BG25" s="6"/>
      <c r="BH25" s="6"/>
      <c r="BI25" s="6"/>
    </row>
    <row r="26" spans="1:40" s="6" customFormat="1" ht="11.25" customHeight="1">
      <c r="A26" s="3" t="s">
        <v>53</v>
      </c>
      <c r="B26" s="13" t="s">
        <v>12</v>
      </c>
      <c r="C26" s="14">
        <v>0.24215090314822668</v>
      </c>
      <c r="D26" s="14">
        <v>0.20737504667621645</v>
      </c>
      <c r="E26" s="14">
        <v>0.15041954299881408</v>
      </c>
      <c r="F26" s="14">
        <v>0.18646298055527974</v>
      </c>
      <c r="G26" s="14">
        <v>0.18286794548747587</v>
      </c>
      <c r="H26" s="14">
        <v>0.14299663820645142</v>
      </c>
      <c r="I26" s="14">
        <v>0.23957127422180724</v>
      </c>
      <c r="J26" s="14">
        <v>0.3165253502670677</v>
      </c>
      <c r="K26" s="14">
        <v>0.2821689313071295</v>
      </c>
      <c r="L26" s="14">
        <v>0.2782789955847625</v>
      </c>
      <c r="M26" s="14">
        <v>0.24844361966996198</v>
      </c>
      <c r="N26" s="14">
        <v>0.22577444004523392</v>
      </c>
      <c r="O26" s="14">
        <v>0.15810844758280643</v>
      </c>
      <c r="P26" s="14">
        <v>0.16477137078801632</v>
      </c>
      <c r="Q26" s="14">
        <v>0.23823973328318251</v>
      </c>
      <c r="R26" s="14">
        <v>0.21407157847359082</v>
      </c>
      <c r="S26" s="14">
        <v>0.21556230875002602</v>
      </c>
      <c r="T26" s="14">
        <v>0.23324302643402445</v>
      </c>
      <c r="U26" s="14">
        <v>0.2604966922943824</v>
      </c>
      <c r="V26" s="14">
        <v>0.29141105036721</v>
      </c>
      <c r="W26" s="14">
        <v>0.26839652678794734</v>
      </c>
      <c r="X26" s="14">
        <v>0.2386504826338967</v>
      </c>
      <c r="Y26" s="14">
        <v>0.2618485103267995</v>
      </c>
      <c r="Z26" s="14">
        <v>0.30168098647625746</v>
      </c>
      <c r="AA26" s="14">
        <v>0.2984543219990216</v>
      </c>
      <c r="AB26" s="14">
        <v>0.2684808999269488</v>
      </c>
      <c r="AC26" s="14">
        <v>0.2627079782014768</v>
      </c>
      <c r="AD26" s="14">
        <v>0.2789023691831856</v>
      </c>
      <c r="AE26" s="14">
        <v>0.30302939058501155</v>
      </c>
      <c r="AF26" s="14">
        <v>0.43103954202497335</v>
      </c>
      <c r="AG26" s="14">
        <v>0.38449400894425995</v>
      </c>
      <c r="AH26" s="14">
        <v>0.3985108429585959</v>
      </c>
      <c r="AI26" s="14">
        <v>0.42884061203372686</v>
      </c>
      <c r="AJ26" s="14">
        <v>0.45538407495460564</v>
      </c>
      <c r="AK26" s="14">
        <v>0.47572372857297734</v>
      </c>
      <c r="AL26" s="14">
        <v>0.5256748227773717</v>
      </c>
      <c r="AM26" s="14">
        <v>0.4596781503946832</v>
      </c>
      <c r="AN26" s="14">
        <v>0.46400917634571065</v>
      </c>
    </row>
    <row r="27" spans="1:40" s="6" customFormat="1" ht="11.25" customHeight="1">
      <c r="A27" s="3" t="s">
        <v>54</v>
      </c>
      <c r="B27" s="41" t="s">
        <v>13</v>
      </c>
      <c r="C27" s="42">
        <v>1.2573330096554318</v>
      </c>
      <c r="D27" s="42">
        <v>1.7912911224292598</v>
      </c>
      <c r="E27" s="42">
        <v>1.4188319099682296</v>
      </c>
      <c r="F27" s="42">
        <v>1.3287626607748726</v>
      </c>
      <c r="G27" s="42">
        <v>1.2653993549994726</v>
      </c>
      <c r="H27" s="42">
        <v>1.3000488557087815</v>
      </c>
      <c r="I27" s="42">
        <v>1.4463578772406707</v>
      </c>
      <c r="J27" s="42">
        <v>1.5644582392006052</v>
      </c>
      <c r="K27" s="42">
        <v>1.6041806649862291</v>
      </c>
      <c r="L27" s="42">
        <v>1.3744664915232923</v>
      </c>
      <c r="M27" s="42">
        <v>1.6710830950353823</v>
      </c>
      <c r="N27" s="42">
        <v>1.4937693639686758</v>
      </c>
      <c r="O27" s="42">
        <v>1.320091246339129</v>
      </c>
      <c r="P27" s="42">
        <v>1.2067617863198805</v>
      </c>
      <c r="Q27" s="42">
        <v>1.1892425376626243</v>
      </c>
      <c r="R27" s="42">
        <v>1.2432461986652976</v>
      </c>
      <c r="S27" s="42">
        <v>1.1817536529279116</v>
      </c>
      <c r="T27" s="42">
        <v>1.1750594647595123</v>
      </c>
      <c r="U27" s="42">
        <v>1.1777802435559328</v>
      </c>
      <c r="V27" s="42">
        <v>1.2734060100195115</v>
      </c>
      <c r="W27" s="42">
        <v>1.259655310998555</v>
      </c>
      <c r="X27" s="42">
        <v>1.212649292472026</v>
      </c>
      <c r="Y27" s="42">
        <v>1.1040673000719534</v>
      </c>
      <c r="Z27" s="42">
        <v>1.0162509784784108</v>
      </c>
      <c r="AA27" s="42">
        <v>1.0482593748444666</v>
      </c>
      <c r="AB27" s="42">
        <v>1.1042065636144893</v>
      </c>
      <c r="AC27" s="42">
        <v>1.10800174565285</v>
      </c>
      <c r="AD27" s="42">
        <v>1.1396890684541072</v>
      </c>
      <c r="AE27" s="42">
        <v>1.2842757789202668</v>
      </c>
      <c r="AF27" s="42">
        <v>1.7754473211170587</v>
      </c>
      <c r="AG27" s="42">
        <v>1.7387676883519068</v>
      </c>
      <c r="AH27" s="42">
        <v>1.849889121056222</v>
      </c>
      <c r="AI27" s="42">
        <v>2.0430511128540148</v>
      </c>
      <c r="AJ27" s="42">
        <v>2.0581055365774787</v>
      </c>
      <c r="AK27" s="42">
        <v>1.9641120807378731</v>
      </c>
      <c r="AL27" s="42">
        <v>2.0771777476644577</v>
      </c>
      <c r="AM27" s="42">
        <v>2.0438566846545694</v>
      </c>
      <c r="AN27" s="42">
        <v>2.080756863958118</v>
      </c>
    </row>
    <row r="28" spans="1:40" s="6" customFormat="1" ht="11.25" customHeight="1">
      <c r="A28" s="3" t="s">
        <v>55</v>
      </c>
      <c r="B28" s="13" t="s">
        <v>14</v>
      </c>
      <c r="C28" s="12">
        <v>0.4148846737742573</v>
      </c>
      <c r="D28" s="12">
        <v>0.506123690765242</v>
      </c>
      <c r="E28" s="12">
        <v>0.4250534251291377</v>
      </c>
      <c r="F28" s="12">
        <v>0.4813433626447323</v>
      </c>
      <c r="G28" s="12">
        <v>0.5206743259641393</v>
      </c>
      <c r="H28" s="12">
        <v>0.5579475530544737</v>
      </c>
      <c r="I28" s="12">
        <v>0.6172252096088728</v>
      </c>
      <c r="J28" s="12">
        <v>0.5913649727091216</v>
      </c>
      <c r="K28" s="12">
        <v>0.5855279064415263</v>
      </c>
      <c r="L28" s="12">
        <v>0.46130070422973884</v>
      </c>
      <c r="M28" s="12">
        <v>0.6389286219029172</v>
      </c>
      <c r="N28" s="12">
        <v>0.7378894612833777</v>
      </c>
      <c r="O28" s="12">
        <v>0.8127385010752922</v>
      </c>
      <c r="P28" s="12">
        <v>0.7587321547304018</v>
      </c>
      <c r="Q28" s="12">
        <v>0.8833306757219769</v>
      </c>
      <c r="R28" s="12">
        <v>0.9368292126790909</v>
      </c>
      <c r="S28" s="12">
        <v>0.8134916711526111</v>
      </c>
      <c r="T28" s="12">
        <v>0.759545734190895</v>
      </c>
      <c r="U28" s="12">
        <v>0.710809855886764</v>
      </c>
      <c r="V28" s="12">
        <v>0.7916372595776386</v>
      </c>
      <c r="W28" s="12">
        <v>0.724777602562619</v>
      </c>
      <c r="X28" s="12">
        <v>0.7283886249203751</v>
      </c>
      <c r="Y28" s="12">
        <v>0.6021280494594199</v>
      </c>
      <c r="Z28" s="12">
        <v>0.5227518365585666</v>
      </c>
      <c r="AA28" s="12">
        <v>0.496252743001023</v>
      </c>
      <c r="AB28" s="12">
        <v>0.49100929082900113</v>
      </c>
      <c r="AC28" s="12">
        <v>0.5075140060186296</v>
      </c>
      <c r="AD28" s="12">
        <v>0.566481542555101</v>
      </c>
      <c r="AE28" s="12">
        <v>0.6341127425744725</v>
      </c>
      <c r="AF28" s="12">
        <v>0.8471114355032416</v>
      </c>
      <c r="AG28" s="12">
        <v>0.8393727092276164</v>
      </c>
      <c r="AH28" s="12">
        <v>0.8087647630674368</v>
      </c>
      <c r="AI28" s="12">
        <v>0.8653888179592435</v>
      </c>
      <c r="AJ28" s="12">
        <v>0.8747417883921745</v>
      </c>
      <c r="AK28" s="12">
        <v>1.0508248227211823</v>
      </c>
      <c r="AL28" s="12">
        <v>1.0319945806712996</v>
      </c>
      <c r="AM28" s="12">
        <v>0.9516835393870963</v>
      </c>
      <c r="AN28" s="12">
        <v>0.9058006434034486</v>
      </c>
    </row>
    <row r="29" spans="1:61" ht="11.25" customHeight="1">
      <c r="A29" s="3" t="s">
        <v>51</v>
      </c>
      <c r="B29" s="41" t="s">
        <v>15</v>
      </c>
      <c r="C29" s="42">
        <v>0.15771252709347405</v>
      </c>
      <c r="D29" s="42">
        <v>0.07016951649593611</v>
      </c>
      <c r="E29" s="42">
        <v>0.0612919487829973</v>
      </c>
      <c r="F29" s="42">
        <v>0.05452827253034149</v>
      </c>
      <c r="G29" s="42">
        <v>0.0730035851037731</v>
      </c>
      <c r="H29" s="42">
        <v>0.061641429499523184</v>
      </c>
      <c r="I29" s="42">
        <v>0.043211193733493046</v>
      </c>
      <c r="J29" s="42">
        <v>0.047868768973701806</v>
      </c>
      <c r="K29" s="42">
        <v>0.041240618337911275</v>
      </c>
      <c r="L29" s="42">
        <v>0.02025166846913688</v>
      </c>
      <c r="M29" s="42">
        <v>0.01957356113912766</v>
      </c>
      <c r="N29" s="42">
        <v>0.019458261767764162</v>
      </c>
      <c r="O29" s="42">
        <v>0.017243663605698182</v>
      </c>
      <c r="P29" s="42">
        <v>0.006370026726874729</v>
      </c>
      <c r="Q29" s="42">
        <v>0.006108764594144125</v>
      </c>
      <c r="R29" s="42">
        <v>0.010446065724352072</v>
      </c>
      <c r="S29" s="42">
        <v>0.01669235669711908</v>
      </c>
      <c r="T29" s="42">
        <v>0.026431867503677604</v>
      </c>
      <c r="U29" s="42">
        <v>0.031210891631443444</v>
      </c>
      <c r="V29" s="42">
        <v>0.022208298728821324</v>
      </c>
      <c r="W29" s="42">
        <v>0.01370853705779428</v>
      </c>
      <c r="X29" s="42">
        <v>0.010888268997157271</v>
      </c>
      <c r="Y29" s="42">
        <v>0.006890306363109529</v>
      </c>
      <c r="Z29" s="42">
        <v>0.009976533433566437</v>
      </c>
      <c r="AA29" s="42">
        <v>0.017477423299038432</v>
      </c>
      <c r="AB29" s="42">
        <v>0.016157640237618367</v>
      </c>
      <c r="AC29" s="42">
        <v>0.08025563288489522</v>
      </c>
      <c r="AD29" s="42">
        <v>0.08049158208173773</v>
      </c>
      <c r="AE29" s="42">
        <v>0.12639204341418944</v>
      </c>
      <c r="AF29" s="42">
        <v>0.18980152381876012</v>
      </c>
      <c r="AG29" s="42">
        <v>0.20003906091935791</v>
      </c>
      <c r="AH29" s="42">
        <v>0.2393857683363133</v>
      </c>
      <c r="AI29" s="42">
        <v>0.24941589270402834</v>
      </c>
      <c r="AJ29" s="42">
        <v>0.25767760837706133</v>
      </c>
      <c r="AK29" s="42">
        <v>0.24757619794705427</v>
      </c>
      <c r="AL29" s="42">
        <v>0.24522733994917298</v>
      </c>
      <c r="AM29" s="42">
        <v>0.20520548634532604</v>
      </c>
      <c r="AN29" s="42">
        <v>0.22784081573191226</v>
      </c>
      <c r="AO29" s="6"/>
      <c r="AP29" s="6"/>
      <c r="AQ29" s="6"/>
      <c r="AR29" s="6"/>
      <c r="AS29" s="6"/>
      <c r="AT29" s="6"/>
      <c r="AU29" s="6"/>
      <c r="AV29" s="6"/>
      <c r="AW29" s="6"/>
      <c r="AX29" s="6"/>
      <c r="AY29" s="6"/>
      <c r="AZ29" s="6"/>
      <c r="BA29" s="6"/>
      <c r="BB29" s="6"/>
      <c r="BC29" s="6"/>
      <c r="BD29" s="6"/>
      <c r="BE29" s="6"/>
      <c r="BF29" s="6"/>
      <c r="BG29" s="6"/>
      <c r="BH29" s="6"/>
      <c r="BI29" s="6"/>
    </row>
    <row r="30" spans="1:61" ht="11.25" customHeight="1">
      <c r="A30" s="6" t="s">
        <v>52</v>
      </c>
      <c r="B30" s="13" t="s">
        <v>16</v>
      </c>
      <c r="C30" s="14">
        <v>0.04226329444219939</v>
      </c>
      <c r="D30" s="14">
        <v>0.0729485072482504</v>
      </c>
      <c r="E30" s="14">
        <v>0.11366552556048003</v>
      </c>
      <c r="F30" s="14">
        <v>0.12530300738913305</v>
      </c>
      <c r="G30" s="14">
        <v>0.06428552304338948</v>
      </c>
      <c r="H30" s="14">
        <v>0.10313107967795986</v>
      </c>
      <c r="I30" s="14">
        <v>0.10159818624490341</v>
      </c>
      <c r="J30" s="14">
        <v>0.06668222953917192</v>
      </c>
      <c r="K30" s="14">
        <v>0.05307800891024403</v>
      </c>
      <c r="L30" s="14">
        <v>0.037023444927639156</v>
      </c>
      <c r="M30" s="14">
        <v>0.04282861670553452</v>
      </c>
      <c r="N30" s="14">
        <v>0.051231513283904746</v>
      </c>
      <c r="O30" s="14">
        <v>0.021498175829886317</v>
      </c>
      <c r="P30" s="14">
        <v>0.024320003133146067</v>
      </c>
      <c r="Q30" s="14">
        <v>0.037937088025409973</v>
      </c>
      <c r="R30" s="14">
        <v>0.004368852750050326</v>
      </c>
      <c r="S30" s="14">
        <v>0.0024370748839382234</v>
      </c>
      <c r="T30" s="14">
        <v>0.002606102075105667</v>
      </c>
      <c r="U30" s="14">
        <v>0.0025047175204947</v>
      </c>
      <c r="V30" s="14">
        <v>0.0013448949323476285</v>
      </c>
      <c r="W30" s="14">
        <v>0.00183736291290229</v>
      </c>
      <c r="X30" s="14">
        <v>0.0015532074006595854</v>
      </c>
      <c r="Y30" s="14">
        <v>0.001511882905075738</v>
      </c>
      <c r="Z30" s="14">
        <v>0.002435594144631066</v>
      </c>
      <c r="AA30" s="14">
        <v>0.004026103241536646</v>
      </c>
      <c r="AB30" s="14">
        <v>0.007831007078897728</v>
      </c>
      <c r="AC30" s="14">
        <v>0.007862801746338422</v>
      </c>
      <c r="AD30" s="14">
        <v>0.007805284798233163</v>
      </c>
      <c r="AE30" s="14">
        <v>0.005059846092328199</v>
      </c>
      <c r="AF30" s="14">
        <v>0.004567892240327424</v>
      </c>
      <c r="AG30" s="14">
        <v>0.005695963552736567</v>
      </c>
      <c r="AH30" s="14">
        <v>0.005419688290424266</v>
      </c>
      <c r="AI30" s="14">
        <v>0.006258673280087709</v>
      </c>
      <c r="AJ30" s="14">
        <v>0.1859745303831592</v>
      </c>
      <c r="AK30" s="14">
        <v>0.22703459016366864</v>
      </c>
      <c r="AL30" s="14">
        <v>0.16557224828175707</v>
      </c>
      <c r="AM30" s="14">
        <v>0.12423981716736589</v>
      </c>
      <c r="AN30" s="14">
        <v>0.11003911378536443</v>
      </c>
      <c r="AO30" s="6"/>
      <c r="AP30" s="6"/>
      <c r="AQ30" s="6"/>
      <c r="AR30" s="6"/>
      <c r="AS30" s="6"/>
      <c r="AT30" s="6"/>
      <c r="AU30" s="6"/>
      <c r="AV30" s="6"/>
      <c r="AW30" s="6"/>
      <c r="AX30" s="6"/>
      <c r="AY30" s="6"/>
      <c r="AZ30" s="6"/>
      <c r="BA30" s="6"/>
      <c r="BB30" s="6"/>
      <c r="BC30" s="6"/>
      <c r="BD30" s="6"/>
      <c r="BE30" s="6"/>
      <c r="BF30" s="6"/>
      <c r="BG30" s="6"/>
      <c r="BH30" s="6"/>
      <c r="BI30" s="6"/>
    </row>
    <row r="31" spans="1:61" ht="11.25" customHeight="1">
      <c r="A31" s="6" t="s">
        <v>56</v>
      </c>
      <c r="B31" s="41" t="s">
        <v>17</v>
      </c>
      <c r="C31" s="42">
        <f>+SUM(C32:C34)</f>
        <v>0.5278215883670235</v>
      </c>
      <c r="D31" s="42">
        <f aca="true" t="shared" si="7" ref="D31:AJ31">+SUM(D32:D34)</f>
        <v>0.6645261636471572</v>
      </c>
      <c r="E31" s="42">
        <f t="shared" si="7"/>
        <v>0.46201459253167143</v>
      </c>
      <c r="F31" s="42">
        <f t="shared" si="7"/>
        <v>0.44988396505589</v>
      </c>
      <c r="G31" s="42">
        <f t="shared" si="7"/>
        <v>0.5680358673843008</v>
      </c>
      <c r="H31" s="42">
        <f t="shared" si="7"/>
        <v>0.6985776316711295</v>
      </c>
      <c r="I31" s="42">
        <f t="shared" si="7"/>
        <v>0.6277361468441031</v>
      </c>
      <c r="J31" s="42">
        <f t="shared" si="7"/>
        <v>0.6665773986996358</v>
      </c>
      <c r="K31" s="42">
        <f t="shared" si="7"/>
        <v>0.5708314976247618</v>
      </c>
      <c r="L31" s="42">
        <f t="shared" si="7"/>
        <v>0.6642540183902645</v>
      </c>
      <c r="M31" s="42">
        <f t="shared" si="7"/>
        <v>0.39768879119992395</v>
      </c>
      <c r="N31" s="42">
        <f t="shared" si="7"/>
        <v>0.32812440488767747</v>
      </c>
      <c r="O31" s="42">
        <f t="shared" si="7"/>
        <v>0.2965802581898263</v>
      </c>
      <c r="P31" s="42">
        <f t="shared" si="7"/>
        <v>0.2914353069696286</v>
      </c>
      <c r="Q31" s="42">
        <f t="shared" si="7"/>
        <v>0.3401515773826457</v>
      </c>
      <c r="R31" s="42">
        <f t="shared" si="7"/>
        <v>0.34183897247866757</v>
      </c>
      <c r="S31" s="42">
        <f t="shared" si="7"/>
        <v>0.2841898485956473</v>
      </c>
      <c r="T31" s="42">
        <f t="shared" si="7"/>
        <v>0.2910227968770574</v>
      </c>
      <c r="U31" s="42">
        <f t="shared" si="7"/>
        <v>0.2957374215037871</v>
      </c>
      <c r="V31" s="42">
        <f t="shared" si="7"/>
        <v>0.2879046682063563</v>
      </c>
      <c r="W31" s="42">
        <f t="shared" si="7"/>
        <v>0.27374272228076074</v>
      </c>
      <c r="X31" s="42">
        <f t="shared" si="7"/>
        <v>0.2895450242413855</v>
      </c>
      <c r="Y31" s="42">
        <f t="shared" si="7"/>
        <v>0.2736286554383894</v>
      </c>
      <c r="Z31" s="42">
        <f t="shared" si="7"/>
        <v>0.34041351180819407</v>
      </c>
      <c r="AA31" s="42">
        <f t="shared" si="7"/>
        <v>0.37750806632921263</v>
      </c>
      <c r="AB31" s="42">
        <f t="shared" si="7"/>
        <v>0.39663383014722964</v>
      </c>
      <c r="AC31" s="42">
        <f t="shared" si="7"/>
        <v>0.4312738273131783</v>
      </c>
      <c r="AD31" s="42">
        <f t="shared" si="7"/>
        <v>0.47534495777288105</v>
      </c>
      <c r="AE31" s="42">
        <f t="shared" si="7"/>
        <v>0.541899692674681</v>
      </c>
      <c r="AF31" s="42">
        <f t="shared" si="7"/>
        <v>0.6526395648824259</v>
      </c>
      <c r="AG31" s="42">
        <f t="shared" si="7"/>
        <v>0.6121044664021693</v>
      </c>
      <c r="AH31" s="42">
        <f t="shared" si="7"/>
        <v>0.6527819895695061</v>
      </c>
      <c r="AI31" s="42">
        <f t="shared" si="7"/>
        <v>0.7043684830114973</v>
      </c>
      <c r="AJ31" s="42">
        <f t="shared" si="7"/>
        <v>0.6898480738813983</v>
      </c>
      <c r="AK31" s="42">
        <f>+SUM(AK32:AK34)</f>
        <v>0.5757207543946512</v>
      </c>
      <c r="AL31" s="42">
        <f>+SUM(AL32:AL34)</f>
        <v>0.5799581027795659</v>
      </c>
      <c r="AM31" s="42">
        <f>+SUM(AM32:AM34)</f>
        <v>0.6531389130271326</v>
      </c>
      <c r="AN31" s="42">
        <f>+SUM(AN32:AN34)</f>
        <v>0.7361399280115039</v>
      </c>
      <c r="AO31" s="6"/>
      <c r="AP31" s="6"/>
      <c r="AQ31" s="6"/>
      <c r="AR31" s="6"/>
      <c r="AS31" s="6"/>
      <c r="AT31" s="6"/>
      <c r="AU31" s="6"/>
      <c r="AV31" s="6"/>
      <c r="AW31" s="6"/>
      <c r="AX31" s="6"/>
      <c r="AY31" s="6"/>
      <c r="AZ31" s="6"/>
      <c r="BA31" s="6"/>
      <c r="BB31" s="6"/>
      <c r="BC31" s="6"/>
      <c r="BD31" s="6"/>
      <c r="BE31" s="6"/>
      <c r="BF31" s="6"/>
      <c r="BG31" s="6"/>
      <c r="BH31" s="6"/>
      <c r="BI31" s="6"/>
    </row>
    <row r="32" spans="1:61" ht="11.25" customHeight="1">
      <c r="A32" s="6" t="s">
        <v>57</v>
      </c>
      <c r="B32" s="13" t="s">
        <v>18</v>
      </c>
      <c r="C32" s="14">
        <v>0.27471141387429604</v>
      </c>
      <c r="D32" s="14">
        <v>0.3103206340084303</v>
      </c>
      <c r="E32" s="14">
        <v>0.17963922221446493</v>
      </c>
      <c r="F32" s="14">
        <v>0.17916629110844368</v>
      </c>
      <c r="G32" s="14">
        <v>0.30553955819101464</v>
      </c>
      <c r="H32" s="14">
        <v>0.4271611929891356</v>
      </c>
      <c r="I32" s="14">
        <v>0.3260387099727539</v>
      </c>
      <c r="J32" s="14">
        <v>0.3636788602775308</v>
      </c>
      <c r="K32" s="14">
        <v>0.27863901634727894</v>
      </c>
      <c r="L32" s="14">
        <v>0.43033021293459917</v>
      </c>
      <c r="M32" s="14">
        <v>0.12253791392421218</v>
      </c>
      <c r="N32" s="14">
        <v>0.08220435285644409</v>
      </c>
      <c r="O32" s="14">
        <v>0.07752255052184785</v>
      </c>
      <c r="P32" s="14">
        <v>0.06215998188091778</v>
      </c>
      <c r="Q32" s="14">
        <v>0.06806422076322713</v>
      </c>
      <c r="R32" s="14">
        <v>0.07269842237920449</v>
      </c>
      <c r="S32" s="14">
        <v>0.06779145341828272</v>
      </c>
      <c r="T32" s="14">
        <v>0.07595259415962431</v>
      </c>
      <c r="U32" s="14">
        <v>0.0896650178417114</v>
      </c>
      <c r="V32" s="14">
        <v>0.08082726116250617</v>
      </c>
      <c r="W32" s="14">
        <v>0.07460621035522644</v>
      </c>
      <c r="X32" s="14">
        <v>0.07419990306167293</v>
      </c>
      <c r="Y32" s="14">
        <v>0.11422109105940906</v>
      </c>
      <c r="Z32" s="14">
        <v>0.17452212897132796</v>
      </c>
      <c r="AA32" s="14">
        <v>0.20809606697699407</v>
      </c>
      <c r="AB32" s="14">
        <v>0.1927867396272633</v>
      </c>
      <c r="AC32" s="14">
        <v>0.2161995033597757</v>
      </c>
      <c r="AD32" s="14">
        <v>0.2512635342037487</v>
      </c>
      <c r="AE32" s="14">
        <v>0.2870801540267492</v>
      </c>
      <c r="AF32" s="14">
        <v>0.3403019094037419</v>
      </c>
      <c r="AG32" s="14">
        <v>0.3144316751490589</v>
      </c>
      <c r="AH32" s="14">
        <v>0.26327348253519206</v>
      </c>
      <c r="AI32" s="14">
        <v>0.2855366166376229</v>
      </c>
      <c r="AJ32" s="14">
        <v>0.2944210476326058</v>
      </c>
      <c r="AK32" s="14">
        <v>0.3261571860636467</v>
      </c>
      <c r="AL32" s="14">
        <v>0.323491196405819</v>
      </c>
      <c r="AM32" s="14">
        <v>0.26695551064223894</v>
      </c>
      <c r="AN32" s="14">
        <v>0.3661813768404425</v>
      </c>
      <c r="AO32" s="6"/>
      <c r="AP32" s="6"/>
      <c r="AQ32" s="6"/>
      <c r="AR32" s="6"/>
      <c r="AS32" s="6"/>
      <c r="AT32" s="6"/>
      <c r="AU32" s="6"/>
      <c r="AV32" s="6"/>
      <c r="AW32" s="6"/>
      <c r="AX32" s="6"/>
      <c r="AY32" s="6"/>
      <c r="AZ32" s="6"/>
      <c r="BA32" s="6"/>
      <c r="BB32" s="6"/>
      <c r="BC32" s="6"/>
      <c r="BD32" s="6"/>
      <c r="BE32" s="6"/>
      <c r="BF32" s="6"/>
      <c r="BG32" s="6"/>
      <c r="BH32" s="6"/>
      <c r="BI32" s="6"/>
    </row>
    <row r="33" spans="1:61" ht="11.25" customHeight="1">
      <c r="A33" s="3" t="s">
        <v>58</v>
      </c>
      <c r="B33" s="44" t="s">
        <v>19</v>
      </c>
      <c r="C33" s="42">
        <v>0.2218822958215468</v>
      </c>
      <c r="D33" s="42">
        <v>0.31611019807575175</v>
      </c>
      <c r="E33" s="42">
        <v>0.25038210175909936</v>
      </c>
      <c r="F33" s="42">
        <v>0.23448752837203635</v>
      </c>
      <c r="G33" s="42">
        <v>0.2233057685293187</v>
      </c>
      <c r="H33" s="42">
        <v>0.22942038630154965</v>
      </c>
      <c r="I33" s="42">
        <v>0.2552396253954125</v>
      </c>
      <c r="J33" s="42">
        <v>0.25838719639023566</v>
      </c>
      <c r="K33" s="42">
        <v>0.24812048831951852</v>
      </c>
      <c r="L33" s="42">
        <v>0.19920224707278178</v>
      </c>
      <c r="M33" s="42">
        <v>0.22705947562710513</v>
      </c>
      <c r="N33" s="42">
        <v>0.19037998505291462</v>
      </c>
      <c r="O33" s="42">
        <v>0.15788384199564467</v>
      </c>
      <c r="P33" s="42">
        <v>0.13549944079618925</v>
      </c>
      <c r="Q33" s="42">
        <v>0.12541292388670092</v>
      </c>
      <c r="R33" s="42">
        <v>0.12318193561954613</v>
      </c>
      <c r="S33" s="42">
        <v>0.11004905145657276</v>
      </c>
      <c r="T33" s="42">
        <v>0.10287982640055741</v>
      </c>
      <c r="U33" s="42">
        <v>0.09549569542345401</v>
      </c>
      <c r="V33" s="42">
        <v>0.09365824589073725</v>
      </c>
      <c r="W33" s="42">
        <v>0.09149892893672022</v>
      </c>
      <c r="X33" s="42">
        <v>0.12322513514239936</v>
      </c>
      <c r="Y33" s="42">
        <v>0.08511849584274743</v>
      </c>
      <c r="Z33" s="42">
        <v>0.0819130269954623</v>
      </c>
      <c r="AA33" s="42">
        <v>0.07959041488696783</v>
      </c>
      <c r="AB33" s="42">
        <v>0.07870955344788519</v>
      </c>
      <c r="AC33" s="42">
        <v>0.07444207490330257</v>
      </c>
      <c r="AD33" s="42">
        <v>0.07598752897681223</v>
      </c>
      <c r="AE33" s="42">
        <v>0.08103147800349321</v>
      </c>
      <c r="AF33" s="42">
        <v>0.11527933517319931</v>
      </c>
      <c r="AG33" s="42">
        <v>0.11355835926101063</v>
      </c>
      <c r="AH33" s="42">
        <v>0.1215228730923354</v>
      </c>
      <c r="AI33" s="42">
        <v>0.13499797591510235</v>
      </c>
      <c r="AJ33" s="42">
        <v>0.13678934774598428</v>
      </c>
      <c r="AK33" s="42">
        <v>0.13130716990062033</v>
      </c>
      <c r="AL33" s="42">
        <v>0.1396800241071651</v>
      </c>
      <c r="AM33" s="42">
        <v>0.1382453335401999</v>
      </c>
      <c r="AN33" s="42">
        <v>0.14156689895728827</v>
      </c>
      <c r="AO33" s="6"/>
      <c r="AP33" s="6"/>
      <c r="AQ33" s="6"/>
      <c r="AR33" s="6"/>
      <c r="AS33" s="6"/>
      <c r="AT33" s="6"/>
      <c r="AU33" s="6"/>
      <c r="AV33" s="6"/>
      <c r="AW33" s="6"/>
      <c r="AX33" s="6"/>
      <c r="AY33" s="6"/>
      <c r="AZ33" s="6"/>
      <c r="BA33" s="6"/>
      <c r="BB33" s="6"/>
      <c r="BC33" s="6"/>
      <c r="BD33" s="6"/>
      <c r="BE33" s="6"/>
      <c r="BF33" s="6"/>
      <c r="BG33" s="6"/>
      <c r="BH33" s="6"/>
      <c r="BI33" s="6"/>
    </row>
    <row r="34" spans="1:61" ht="11.25" customHeight="1">
      <c r="A34" s="3" t="s">
        <v>59</v>
      </c>
      <c r="B34" s="15" t="s">
        <v>20</v>
      </c>
      <c r="C34" s="12">
        <v>0.031227878671180664</v>
      </c>
      <c r="D34" s="12">
        <v>0.03809533156297522</v>
      </c>
      <c r="E34" s="12">
        <v>0.03199326855810714</v>
      </c>
      <c r="F34" s="12">
        <v>0.03623014557540997</v>
      </c>
      <c r="G34" s="12">
        <v>0.03919054066396748</v>
      </c>
      <c r="H34" s="12">
        <v>0.04199605238044427</v>
      </c>
      <c r="I34" s="12">
        <v>0.04645781147593668</v>
      </c>
      <c r="J34" s="12">
        <v>0.04451134203186937</v>
      </c>
      <c r="K34" s="12">
        <v>0.04407199295796435</v>
      </c>
      <c r="L34" s="12">
        <v>0.03472155838288358</v>
      </c>
      <c r="M34" s="12">
        <v>0.048091401648606674</v>
      </c>
      <c r="N34" s="12">
        <v>0.055540066978318765</v>
      </c>
      <c r="O34" s="12">
        <v>0.061173865672333815</v>
      </c>
      <c r="P34" s="12">
        <v>0.09377588429252158</v>
      </c>
      <c r="Q34" s="12">
        <v>0.14667443273271763</v>
      </c>
      <c r="R34" s="12">
        <v>0.14595861447991698</v>
      </c>
      <c r="S34" s="12">
        <v>0.10634934372079181</v>
      </c>
      <c r="T34" s="12">
        <v>0.11219037631687567</v>
      </c>
      <c r="U34" s="12">
        <v>0.11057670823862172</v>
      </c>
      <c r="V34" s="12">
        <v>0.1134191611531129</v>
      </c>
      <c r="W34" s="12">
        <v>0.10763758298881411</v>
      </c>
      <c r="X34" s="12">
        <v>0.09211998603731325</v>
      </c>
      <c r="Y34" s="12">
        <v>0.07428906853623292</v>
      </c>
      <c r="Z34" s="12">
        <v>0.08397835584140384</v>
      </c>
      <c r="AA34" s="12">
        <v>0.08982158446525072</v>
      </c>
      <c r="AB34" s="12">
        <v>0.12513753707208117</v>
      </c>
      <c r="AC34" s="12">
        <v>0.1406322490501001</v>
      </c>
      <c r="AD34" s="12">
        <v>0.14809389459232014</v>
      </c>
      <c r="AE34" s="12">
        <v>0.17378806064443855</v>
      </c>
      <c r="AF34" s="12">
        <v>0.1970583203054847</v>
      </c>
      <c r="AG34" s="12">
        <v>0.18411443199209981</v>
      </c>
      <c r="AH34" s="12">
        <v>0.2679856339419786</v>
      </c>
      <c r="AI34" s="12">
        <v>0.28383389045877205</v>
      </c>
      <c r="AJ34" s="12">
        <v>0.2586376785028082</v>
      </c>
      <c r="AK34" s="12">
        <v>0.11825639843038413</v>
      </c>
      <c r="AL34" s="12">
        <v>0.11678688226658179</v>
      </c>
      <c r="AM34" s="12">
        <v>0.2479380688446937</v>
      </c>
      <c r="AN34" s="12">
        <v>0.2283916522137731</v>
      </c>
      <c r="AO34" s="6"/>
      <c r="AP34" s="6"/>
      <c r="AQ34" s="6"/>
      <c r="AR34" s="6"/>
      <c r="AS34" s="6"/>
      <c r="AT34" s="6"/>
      <c r="AU34" s="6"/>
      <c r="AV34" s="6"/>
      <c r="AW34" s="6"/>
      <c r="AX34" s="6"/>
      <c r="AY34" s="6"/>
      <c r="AZ34" s="6"/>
      <c r="BA34" s="6"/>
      <c r="BB34" s="6"/>
      <c r="BC34" s="6"/>
      <c r="BD34" s="6"/>
      <c r="BE34" s="6"/>
      <c r="BF34" s="6"/>
      <c r="BG34" s="6"/>
      <c r="BH34" s="6"/>
      <c r="BI34" s="6"/>
    </row>
    <row r="35" spans="1:40" s="6" customFormat="1" ht="11.25" customHeight="1">
      <c r="A35" s="3" t="s">
        <v>60</v>
      </c>
      <c r="B35" s="41" t="s">
        <v>21</v>
      </c>
      <c r="C35" s="42">
        <v>4.212605613330235</v>
      </c>
      <c r="D35" s="42">
        <v>4.124369650278462</v>
      </c>
      <c r="E35" s="42">
        <v>2.914566894048183</v>
      </c>
      <c r="F35" s="42">
        <v>2.78128937797547</v>
      </c>
      <c r="G35" s="42">
        <v>3.1180166418365336</v>
      </c>
      <c r="H35" s="42">
        <v>4.276154408115343</v>
      </c>
      <c r="I35" s="42">
        <v>4.6662492971962095</v>
      </c>
      <c r="J35" s="42">
        <v>5.397088816222162</v>
      </c>
      <c r="K35" s="42">
        <v>4.612132000023642</v>
      </c>
      <c r="L35" s="42">
        <v>5.790543838844372</v>
      </c>
      <c r="M35" s="42">
        <v>6.370884003728232</v>
      </c>
      <c r="N35" s="42">
        <v>6.581815792172102</v>
      </c>
      <c r="O35" s="42">
        <v>6.442102461802106</v>
      </c>
      <c r="P35" s="42">
        <v>5.381941942701516</v>
      </c>
      <c r="Q35" s="42">
        <v>5.838994329591402</v>
      </c>
      <c r="R35" s="42">
        <v>5.925158512570567</v>
      </c>
      <c r="S35" s="42">
        <v>6.0067489170328106</v>
      </c>
      <c r="T35" s="42">
        <v>5.64331703764978</v>
      </c>
      <c r="U35" s="42">
        <v>5.559337213229558</v>
      </c>
      <c r="V35" s="42">
        <v>5.842132692971296</v>
      </c>
      <c r="W35" s="42">
        <v>5.834866725786857</v>
      </c>
      <c r="X35" s="42">
        <v>5.906469045720497</v>
      </c>
      <c r="Y35" s="42">
        <v>5.083308376840703</v>
      </c>
      <c r="Z35" s="42">
        <v>4.802349619335871</v>
      </c>
      <c r="AA35" s="42">
        <v>4.583737971616675</v>
      </c>
      <c r="AB35" s="42">
        <v>4.2649615140265125</v>
      </c>
      <c r="AC35" s="42">
        <v>4.507906721735889</v>
      </c>
      <c r="AD35" s="42">
        <v>5.734962836574805</v>
      </c>
      <c r="AE35" s="42">
        <v>5.77517152589508</v>
      </c>
      <c r="AF35" s="42">
        <v>6.920980226170554</v>
      </c>
      <c r="AG35" s="42">
        <v>6.637374686690352</v>
      </c>
      <c r="AH35" s="42">
        <v>6.828541154825161</v>
      </c>
      <c r="AI35" s="42">
        <v>7.80371795061673</v>
      </c>
      <c r="AJ35" s="42">
        <v>8.197550696323937</v>
      </c>
      <c r="AK35" s="42">
        <v>8.052040784676707</v>
      </c>
      <c r="AL35" s="42">
        <v>8.954955094034508</v>
      </c>
      <c r="AM35" s="42">
        <v>8.942671999656849</v>
      </c>
      <c r="AN35" s="42">
        <v>9.570556736727527</v>
      </c>
    </row>
    <row r="36" spans="1:61" ht="11.25" customHeight="1">
      <c r="A36" s="3" t="s">
        <v>61</v>
      </c>
      <c r="B36" s="13" t="s">
        <v>22</v>
      </c>
      <c r="C36" s="14">
        <f>+SUM(C37:C38)</f>
        <v>0.7964987429792943</v>
      </c>
      <c r="D36" s="14">
        <f aca="true" t="shared" si="8" ref="D36:AJ36">+SUM(D37:D38)</f>
        <v>0.5280082429397172</v>
      </c>
      <c r="E36" s="14">
        <f t="shared" si="8"/>
        <v>0.35291953390806385</v>
      </c>
      <c r="F36" s="14">
        <f t="shared" si="8"/>
        <v>0.4612803019270283</v>
      </c>
      <c r="G36" s="14">
        <f t="shared" si="8"/>
        <v>0.4039523949340633</v>
      </c>
      <c r="H36" s="14">
        <f t="shared" si="8"/>
        <v>0.4621046273270022</v>
      </c>
      <c r="I36" s="14">
        <f t="shared" si="8"/>
        <v>0.7099578968139743</v>
      </c>
      <c r="J36" s="14">
        <f t="shared" si="8"/>
        <v>0.6145532623200097</v>
      </c>
      <c r="K36" s="14">
        <f t="shared" si="8"/>
        <v>0.3644197214814038</v>
      </c>
      <c r="L36" s="14">
        <f t="shared" si="8"/>
        <v>0.3737656738026978</v>
      </c>
      <c r="M36" s="14">
        <f t="shared" si="8"/>
        <v>0.39417583419615765</v>
      </c>
      <c r="N36" s="14">
        <f t="shared" si="8"/>
        <v>0.6873160299456355</v>
      </c>
      <c r="O36" s="14">
        <f t="shared" si="8"/>
        <v>0.6292623842934058</v>
      </c>
      <c r="P36" s="14">
        <f t="shared" si="8"/>
        <v>0.7417311441982872</v>
      </c>
      <c r="Q36" s="14">
        <f t="shared" si="8"/>
        <v>0.7873138873121643</v>
      </c>
      <c r="R36" s="14">
        <f t="shared" si="8"/>
        <v>0.8841602780299167</v>
      </c>
      <c r="S36" s="14">
        <f t="shared" si="8"/>
        <v>0.8262267209240939</v>
      </c>
      <c r="T36" s="14">
        <f t="shared" si="8"/>
        <v>0.7583091283490193</v>
      </c>
      <c r="U36" s="14">
        <f t="shared" si="8"/>
        <v>0.7193959298196058</v>
      </c>
      <c r="V36" s="14">
        <f t="shared" si="8"/>
        <v>0.8227812617383059</v>
      </c>
      <c r="W36" s="14">
        <f t="shared" si="8"/>
        <v>0.7859422242210599</v>
      </c>
      <c r="X36" s="14">
        <f t="shared" si="8"/>
        <v>0.8210991278978115</v>
      </c>
      <c r="Y36" s="14">
        <f t="shared" si="8"/>
        <v>1.3123035291111083</v>
      </c>
      <c r="Z36" s="14">
        <f t="shared" si="8"/>
        <v>1.463500357929234</v>
      </c>
      <c r="AA36" s="14">
        <f t="shared" si="8"/>
        <v>1.2255760516309089</v>
      </c>
      <c r="AB36" s="14">
        <f t="shared" si="8"/>
        <v>1.092479352021329</v>
      </c>
      <c r="AC36" s="14">
        <f t="shared" si="8"/>
        <v>0.9335113701989517</v>
      </c>
      <c r="AD36" s="14">
        <f t="shared" si="8"/>
        <v>0.844510492002817</v>
      </c>
      <c r="AE36" s="14">
        <f t="shared" si="8"/>
        <v>0.8180651036705934</v>
      </c>
      <c r="AF36" s="14">
        <f t="shared" si="8"/>
        <v>0.9710118884095746</v>
      </c>
      <c r="AG36" s="14">
        <f t="shared" si="8"/>
        <v>1.0855053187655015</v>
      </c>
      <c r="AH36" s="14">
        <f t="shared" si="8"/>
        <v>1.085861880232397</v>
      </c>
      <c r="AI36" s="14">
        <f t="shared" si="8"/>
        <v>1.0050058341966885</v>
      </c>
      <c r="AJ36" s="14">
        <f t="shared" si="8"/>
        <v>1.0614362005830091</v>
      </c>
      <c r="AK36" s="14">
        <f>+SUM(AK37:AK38)</f>
        <v>1.0677255344940402</v>
      </c>
      <c r="AL36" s="14">
        <f>+SUM(AL37:AL38)</f>
        <v>1.1467166072090917</v>
      </c>
      <c r="AM36" s="14">
        <f>+SUM(AM37:AM38)</f>
        <v>1.3396127305103704</v>
      </c>
      <c r="AN36" s="14">
        <f>+SUM(AN37:AN38)</f>
        <v>1.3860490876454674</v>
      </c>
      <c r="AO36" s="6"/>
      <c r="AP36" s="6"/>
      <c r="AQ36" s="6"/>
      <c r="AR36" s="6"/>
      <c r="AS36" s="6"/>
      <c r="AT36" s="6"/>
      <c r="AU36" s="6"/>
      <c r="AV36" s="6"/>
      <c r="AW36" s="6"/>
      <c r="AX36" s="6"/>
      <c r="AY36" s="6"/>
      <c r="AZ36" s="6"/>
      <c r="BA36" s="6"/>
      <c r="BB36" s="6"/>
      <c r="BC36" s="6"/>
      <c r="BD36" s="6"/>
      <c r="BE36" s="6"/>
      <c r="BF36" s="6"/>
      <c r="BG36" s="6"/>
      <c r="BH36" s="6"/>
      <c r="BI36" s="6"/>
    </row>
    <row r="37" spans="1:61" ht="11.25" customHeight="1">
      <c r="A37" s="3" t="s">
        <v>62</v>
      </c>
      <c r="B37" s="41" t="s">
        <v>23</v>
      </c>
      <c r="C37" s="42">
        <v>0.025827568825788516</v>
      </c>
      <c r="D37" s="42">
        <v>0.020842430642357256</v>
      </c>
      <c r="E37" s="42">
        <v>0.015102412487056786</v>
      </c>
      <c r="F37" s="42">
        <v>0.014336543185440566</v>
      </c>
      <c r="G37" s="42">
        <v>0.018425490309195283</v>
      </c>
      <c r="H37" s="42">
        <v>0.022375911251498633</v>
      </c>
      <c r="I37" s="42">
        <v>0.020457330821819854</v>
      </c>
      <c r="J37" s="42">
        <v>0.021916536981406158</v>
      </c>
      <c r="K37" s="42">
        <v>0.019955579420096903</v>
      </c>
      <c r="L37" s="42">
        <v>0.014735848139767185</v>
      </c>
      <c r="M37" s="42">
        <v>0.01891074253986324</v>
      </c>
      <c r="N37" s="42">
        <v>0.026104613476520135</v>
      </c>
      <c r="O37" s="42">
        <v>0.03654127773053707</v>
      </c>
      <c r="P37" s="42">
        <v>0.14752858666279617</v>
      </c>
      <c r="Q37" s="42">
        <v>0.16983530817268086</v>
      </c>
      <c r="R37" s="42">
        <v>0.20174493978709546</v>
      </c>
      <c r="S37" s="42">
        <v>0.23080858009664637</v>
      </c>
      <c r="T37" s="42">
        <v>0.2167772359691437</v>
      </c>
      <c r="U37" s="42">
        <v>0.1894879657877722</v>
      </c>
      <c r="V37" s="42">
        <v>0.20408184883122035</v>
      </c>
      <c r="W37" s="42">
        <v>0.1776364064543878</v>
      </c>
      <c r="X37" s="42">
        <v>0.19857716033195313</v>
      </c>
      <c r="Y37" s="42">
        <v>0.8420097125932555</v>
      </c>
      <c r="Z37" s="42">
        <v>1.033588743696965</v>
      </c>
      <c r="AA37" s="42">
        <v>0.8244762610536929</v>
      </c>
      <c r="AB37" s="42">
        <v>0.6248532459780864</v>
      </c>
      <c r="AC37" s="42">
        <v>0.48163149906610275</v>
      </c>
      <c r="AD37" s="42">
        <v>0.3342700052565097</v>
      </c>
      <c r="AE37" s="42">
        <v>0.25903195527226974</v>
      </c>
      <c r="AF37" s="42">
        <v>0.28196329588303104</v>
      </c>
      <c r="AG37" s="42">
        <v>0.1764385279160756</v>
      </c>
      <c r="AH37" s="42">
        <v>0.16545766810301005</v>
      </c>
      <c r="AI37" s="42">
        <v>0.14063719901427424</v>
      </c>
      <c r="AJ37" s="42">
        <v>0.12167664935757075</v>
      </c>
      <c r="AK37" s="42">
        <v>0.10189694579508023</v>
      </c>
      <c r="AL37" s="42">
        <v>0.11025655919261947</v>
      </c>
      <c r="AM37" s="42">
        <v>0.10470631638050745</v>
      </c>
      <c r="AN37" s="42">
        <v>0.13340376684419059</v>
      </c>
      <c r="AO37" s="6"/>
      <c r="AP37" s="6"/>
      <c r="AQ37" s="6"/>
      <c r="AR37" s="6"/>
      <c r="AS37" s="6"/>
      <c r="AT37" s="6"/>
      <c r="AU37" s="6"/>
      <c r="AV37" s="6"/>
      <c r="AW37" s="6"/>
      <c r="AX37" s="6"/>
      <c r="AY37" s="6"/>
      <c r="AZ37" s="6"/>
      <c r="BA37" s="6"/>
      <c r="BB37" s="6"/>
      <c r="BC37" s="6"/>
      <c r="BD37" s="6"/>
      <c r="BE37" s="6"/>
      <c r="BF37" s="6"/>
      <c r="BG37" s="6"/>
      <c r="BH37" s="6"/>
      <c r="BI37" s="6"/>
    </row>
    <row r="38" spans="1:61" ht="11.25" customHeight="1">
      <c r="A38" s="6" t="s">
        <v>63</v>
      </c>
      <c r="B38" s="13" t="s">
        <v>24</v>
      </c>
      <c r="C38" s="12">
        <v>0.7706711741535058</v>
      </c>
      <c r="D38" s="12">
        <v>0.5071658122973599</v>
      </c>
      <c r="E38" s="12">
        <v>0.33781712142100706</v>
      </c>
      <c r="F38" s="12">
        <v>0.4469437587415877</v>
      </c>
      <c r="G38" s="12">
        <v>0.38552690462486805</v>
      </c>
      <c r="H38" s="12">
        <v>0.43972871607550357</v>
      </c>
      <c r="I38" s="12">
        <v>0.6895005659921544</v>
      </c>
      <c r="J38" s="12">
        <v>0.5926367253386036</v>
      </c>
      <c r="K38" s="12">
        <v>0.3444641420613069</v>
      </c>
      <c r="L38" s="12">
        <v>0.3590298256629306</v>
      </c>
      <c r="M38" s="12">
        <v>0.3752650916562944</v>
      </c>
      <c r="N38" s="12">
        <v>0.6612114164691153</v>
      </c>
      <c r="O38" s="12">
        <v>0.5927211065628687</v>
      </c>
      <c r="P38" s="12">
        <v>0.5942025575354911</v>
      </c>
      <c r="Q38" s="12">
        <v>0.6174785791394835</v>
      </c>
      <c r="R38" s="12">
        <v>0.6824153382428212</v>
      </c>
      <c r="S38" s="12">
        <v>0.5954181408274475</v>
      </c>
      <c r="T38" s="12">
        <v>0.5415318923798756</v>
      </c>
      <c r="U38" s="12">
        <v>0.5299079640318336</v>
      </c>
      <c r="V38" s="12">
        <v>0.6186994129070855</v>
      </c>
      <c r="W38" s="12">
        <v>0.608305817766672</v>
      </c>
      <c r="X38" s="12">
        <v>0.6225219675658583</v>
      </c>
      <c r="Y38" s="12">
        <v>0.4702938165178526</v>
      </c>
      <c r="Z38" s="12">
        <v>0.42991161423226903</v>
      </c>
      <c r="AA38" s="12">
        <v>0.401099790577216</v>
      </c>
      <c r="AB38" s="12">
        <v>0.4676261060432424</v>
      </c>
      <c r="AC38" s="12">
        <v>0.451879871132849</v>
      </c>
      <c r="AD38" s="12">
        <v>0.5102404867463074</v>
      </c>
      <c r="AE38" s="12">
        <v>0.5590331483983236</v>
      </c>
      <c r="AF38" s="12">
        <v>0.6890485925265436</v>
      </c>
      <c r="AG38" s="12">
        <v>0.9090667908494259</v>
      </c>
      <c r="AH38" s="12">
        <v>0.920404212129387</v>
      </c>
      <c r="AI38" s="12">
        <v>0.8643686351824144</v>
      </c>
      <c r="AJ38" s="12">
        <v>0.9397595512254383</v>
      </c>
      <c r="AK38" s="12">
        <v>0.96582858869896</v>
      </c>
      <c r="AL38" s="12">
        <v>1.0364600480164723</v>
      </c>
      <c r="AM38" s="12">
        <v>1.234906414129863</v>
      </c>
      <c r="AN38" s="12">
        <v>1.2526453208012769</v>
      </c>
      <c r="AO38" s="6"/>
      <c r="AP38" s="6"/>
      <c r="AQ38" s="6"/>
      <c r="AR38" s="6"/>
      <c r="AS38" s="6"/>
      <c r="AT38" s="6"/>
      <c r="AU38" s="6"/>
      <c r="AV38" s="6"/>
      <c r="AW38" s="6"/>
      <c r="AX38" s="6"/>
      <c r="AY38" s="6"/>
      <c r="AZ38" s="6"/>
      <c r="BA38" s="6"/>
      <c r="BB38" s="6"/>
      <c r="BC38" s="6"/>
      <c r="BD38" s="6"/>
      <c r="BE38" s="6"/>
      <c r="BF38" s="6"/>
      <c r="BG38" s="6"/>
      <c r="BH38" s="6"/>
      <c r="BI38" s="6"/>
    </row>
    <row r="39" spans="1:61" ht="11.25" customHeight="1">
      <c r="A39" s="6" t="s">
        <v>64</v>
      </c>
      <c r="B39" s="41" t="s">
        <v>25</v>
      </c>
      <c r="C39" s="42">
        <v>0</v>
      </c>
      <c r="D39" s="42">
        <v>0</v>
      </c>
      <c r="E39" s="42">
        <v>0</v>
      </c>
      <c r="F39" s="42">
        <v>0</v>
      </c>
      <c r="G39" s="42">
        <v>0</v>
      </c>
      <c r="H39" s="42">
        <v>0</v>
      </c>
      <c r="I39" s="42">
        <v>0</v>
      </c>
      <c r="J39" s="42">
        <v>0</v>
      </c>
      <c r="K39" s="42">
        <v>0</v>
      </c>
      <c r="L39" s="42">
        <v>0</v>
      </c>
      <c r="M39" s="42">
        <v>0</v>
      </c>
      <c r="N39" s="42">
        <v>0</v>
      </c>
      <c r="O39" s="42">
        <v>0</v>
      </c>
      <c r="P39" s="42">
        <v>0</v>
      </c>
      <c r="Q39" s="42">
        <v>0</v>
      </c>
      <c r="R39" s="42">
        <v>0</v>
      </c>
      <c r="S39" s="42">
        <v>0</v>
      </c>
      <c r="T39" s="42">
        <v>0</v>
      </c>
      <c r="U39" s="42">
        <v>0</v>
      </c>
      <c r="V39" s="42">
        <v>0</v>
      </c>
      <c r="W39" s="42">
        <v>0</v>
      </c>
      <c r="X39" s="42">
        <v>0</v>
      </c>
      <c r="Y39" s="42">
        <v>0</v>
      </c>
      <c r="Z39" s="42">
        <v>0</v>
      </c>
      <c r="AA39" s="42">
        <v>0</v>
      </c>
      <c r="AB39" s="42">
        <v>0</v>
      </c>
      <c r="AC39" s="42">
        <v>0</v>
      </c>
      <c r="AD39" s="42">
        <v>0</v>
      </c>
      <c r="AE39" s="42">
        <v>0</v>
      </c>
      <c r="AF39" s="42">
        <v>0</v>
      </c>
      <c r="AG39" s="42">
        <v>0</v>
      </c>
      <c r="AH39" s="42">
        <v>0</v>
      </c>
      <c r="AI39" s="42">
        <v>0</v>
      </c>
      <c r="AJ39" s="42">
        <v>0</v>
      </c>
      <c r="AK39" s="42">
        <v>0</v>
      </c>
      <c r="AL39" s="42">
        <v>0</v>
      </c>
      <c r="AM39" s="42">
        <v>0</v>
      </c>
      <c r="AN39" s="42">
        <v>0</v>
      </c>
      <c r="AO39" s="6"/>
      <c r="AP39" s="6"/>
      <c r="AQ39" s="6"/>
      <c r="AR39" s="6"/>
      <c r="AS39" s="6"/>
      <c r="AT39" s="6"/>
      <c r="AU39" s="6"/>
      <c r="AV39" s="6"/>
      <c r="AW39" s="6"/>
      <c r="AX39" s="6"/>
      <c r="AY39" s="6"/>
      <c r="AZ39" s="6"/>
      <c r="BA39" s="6"/>
      <c r="BB39" s="6"/>
      <c r="BC39" s="6"/>
      <c r="BD39" s="6"/>
      <c r="BE39" s="6"/>
      <c r="BF39" s="6"/>
      <c r="BG39" s="6"/>
      <c r="BH39" s="6"/>
      <c r="BI39" s="6"/>
    </row>
    <row r="40" spans="2:61" s="11" customFormat="1" ht="11.25" customHeight="1">
      <c r="B40" s="6"/>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6"/>
      <c r="AP40" s="6"/>
      <c r="AQ40" s="6"/>
      <c r="AR40" s="6"/>
      <c r="AS40" s="6"/>
      <c r="AT40" s="6"/>
      <c r="AU40" s="6"/>
      <c r="AV40" s="6"/>
      <c r="AW40" s="6"/>
      <c r="AX40" s="6"/>
      <c r="AY40" s="6"/>
      <c r="AZ40" s="6"/>
      <c r="BA40" s="6"/>
      <c r="BB40" s="6"/>
      <c r="BC40" s="6"/>
      <c r="BD40" s="6"/>
      <c r="BE40" s="6"/>
      <c r="BF40" s="6"/>
      <c r="BG40" s="6"/>
      <c r="BH40" s="6"/>
      <c r="BI40" s="6"/>
    </row>
    <row r="41" spans="1:61" s="4" customFormat="1" ht="11.25" customHeight="1">
      <c r="A41" s="3" t="s">
        <v>42</v>
      </c>
      <c r="B41" s="38" t="s">
        <v>35</v>
      </c>
      <c r="C41" s="39">
        <f>+SUM(C43:C46,C49)</f>
        <v>4.896241120833559</v>
      </c>
      <c r="D41" s="39">
        <f aca="true" t="shared" si="9" ref="D41:AJ41">+SUM(D43:D46,D49)</f>
        <v>5.018653877493595</v>
      </c>
      <c r="E41" s="39">
        <f t="shared" si="9"/>
        <v>5.640220364863655</v>
      </c>
      <c r="F41" s="39">
        <f t="shared" si="9"/>
        <v>5.678495416454694</v>
      </c>
      <c r="G41" s="39">
        <f t="shared" si="9"/>
        <v>5.216862553590198</v>
      </c>
      <c r="H41" s="39">
        <f t="shared" si="9"/>
        <v>5.485272682038067</v>
      </c>
      <c r="I41" s="39">
        <f t="shared" si="9"/>
        <v>5.218935965551654</v>
      </c>
      <c r="J41" s="39">
        <f t="shared" si="9"/>
        <v>6.205738832056809</v>
      </c>
      <c r="K41" s="39">
        <f t="shared" si="9"/>
        <v>6.694660653164046</v>
      </c>
      <c r="L41" s="39">
        <f t="shared" si="9"/>
        <v>6.50158257278796</v>
      </c>
      <c r="M41" s="39">
        <f t="shared" si="9"/>
        <v>4.2668958973655355</v>
      </c>
      <c r="N41" s="39">
        <f t="shared" si="9"/>
        <v>2.5452391337479163</v>
      </c>
      <c r="O41" s="39">
        <f t="shared" si="9"/>
        <v>1.9618197196524554</v>
      </c>
      <c r="P41" s="39">
        <f t="shared" si="9"/>
        <v>1.8139125249058654</v>
      </c>
      <c r="Q41" s="39">
        <f t="shared" si="9"/>
        <v>1.1571333129924497</v>
      </c>
      <c r="R41" s="39">
        <f t="shared" si="9"/>
        <v>1.0077594728846109</v>
      </c>
      <c r="S41" s="39">
        <f t="shared" si="9"/>
        <v>0.6822402835384007</v>
      </c>
      <c r="T41" s="39">
        <f t="shared" si="9"/>
        <v>0.666217051378323</v>
      </c>
      <c r="U41" s="39">
        <f t="shared" si="9"/>
        <v>0.6652542319148634</v>
      </c>
      <c r="V41" s="39">
        <f t="shared" si="9"/>
        <v>0.5807673661859944</v>
      </c>
      <c r="W41" s="39">
        <f t="shared" si="9"/>
        <v>0.4801756814909147</v>
      </c>
      <c r="X41" s="39">
        <f t="shared" si="9"/>
        <v>0.449524478356516</v>
      </c>
      <c r="Y41" s="39">
        <f t="shared" si="9"/>
        <v>0.3949826573334773</v>
      </c>
      <c r="Z41" s="39">
        <f t="shared" si="9"/>
        <v>1.173186802772257</v>
      </c>
      <c r="AA41" s="39">
        <f t="shared" si="9"/>
        <v>1.1417801951127704</v>
      </c>
      <c r="AB41" s="39">
        <f t="shared" si="9"/>
        <v>1.9378383997155697</v>
      </c>
      <c r="AC41" s="39">
        <f t="shared" si="9"/>
        <v>1.9632627227226904</v>
      </c>
      <c r="AD41" s="39">
        <f t="shared" si="9"/>
        <v>2.7008301780444945</v>
      </c>
      <c r="AE41" s="39">
        <f t="shared" si="9"/>
        <v>3.7149856680718183</v>
      </c>
      <c r="AF41" s="39">
        <f t="shared" si="9"/>
        <v>3.7746720335309525</v>
      </c>
      <c r="AG41" s="39">
        <f t="shared" si="9"/>
        <v>4.218533463265429</v>
      </c>
      <c r="AH41" s="39">
        <f t="shared" si="9"/>
        <v>4.505494190113142</v>
      </c>
      <c r="AI41" s="39">
        <f t="shared" si="9"/>
        <v>4.356219302166542</v>
      </c>
      <c r="AJ41" s="39">
        <f t="shared" si="9"/>
        <v>4.733682394389487</v>
      </c>
      <c r="AK41" s="39">
        <f>+SUM(AK43:AK46,AK49)</f>
        <v>6.229671873018474</v>
      </c>
      <c r="AL41" s="39">
        <f>+SUM(AL43:AL46,AL49)</f>
        <v>4.934605762383371</v>
      </c>
      <c r="AM41" s="39">
        <f>+SUM(AM43:AM46,AM49)</f>
        <v>4.728543253582658</v>
      </c>
      <c r="AN41" s="39">
        <f>+SUM(AN43:AN46,AN49)</f>
        <v>3.1634202859621054</v>
      </c>
      <c r="AO41" s="10"/>
      <c r="AP41" s="10"/>
      <c r="AQ41" s="10"/>
      <c r="AR41" s="10"/>
      <c r="AS41" s="10"/>
      <c r="AT41" s="10"/>
      <c r="AU41" s="10"/>
      <c r="AV41" s="10"/>
      <c r="AW41" s="10"/>
      <c r="AX41" s="10"/>
      <c r="AY41" s="10"/>
      <c r="AZ41" s="10"/>
      <c r="BA41" s="10"/>
      <c r="BB41" s="10"/>
      <c r="BC41" s="10"/>
      <c r="BD41" s="10"/>
      <c r="BE41" s="10"/>
      <c r="BF41" s="10"/>
      <c r="BG41" s="10"/>
      <c r="BH41" s="10"/>
      <c r="BI41" s="10"/>
    </row>
    <row r="42" spans="2:61" s="11" customFormat="1" ht="11.25" customHeight="1">
      <c r="B42" s="6"/>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6"/>
      <c r="AP42" s="6"/>
      <c r="AQ42" s="6"/>
      <c r="AR42" s="6"/>
      <c r="AS42" s="6"/>
      <c r="AT42" s="6"/>
      <c r="AU42" s="6"/>
      <c r="AV42" s="6"/>
      <c r="AW42" s="6"/>
      <c r="AX42" s="6"/>
      <c r="AY42" s="6"/>
      <c r="AZ42" s="6"/>
      <c r="BA42" s="6"/>
      <c r="BB42" s="6"/>
      <c r="BC42" s="6"/>
      <c r="BD42" s="6"/>
      <c r="BE42" s="6"/>
      <c r="BF42" s="6"/>
      <c r="BG42" s="6"/>
      <c r="BH42" s="6"/>
      <c r="BI42" s="6"/>
    </row>
    <row r="43" spans="1:61" ht="11.25" customHeight="1">
      <c r="A43" s="3" t="s">
        <v>65</v>
      </c>
      <c r="B43" s="41" t="s">
        <v>26</v>
      </c>
      <c r="C43" s="42">
        <v>0.12365618275346167</v>
      </c>
      <c r="D43" s="42">
        <v>0.08714178013757551</v>
      </c>
      <c r="E43" s="42">
        <v>0.08274611838203877</v>
      </c>
      <c r="F43" s="42">
        <v>0.09722033895958632</v>
      </c>
      <c r="G43" s="42">
        <v>0.10291736280095053</v>
      </c>
      <c r="H43" s="42">
        <v>0.09572852257220091</v>
      </c>
      <c r="I43" s="42">
        <v>0.10749933936658222</v>
      </c>
      <c r="J43" s="42">
        <v>0.14578524309295124</v>
      </c>
      <c r="K43" s="42">
        <v>0.13597532899784362</v>
      </c>
      <c r="L43" s="42">
        <v>0.09440298292088754</v>
      </c>
      <c r="M43" s="42">
        <v>0.04269127685281749</v>
      </c>
      <c r="N43" s="42">
        <v>0.062296665188072385</v>
      </c>
      <c r="O43" s="42">
        <v>0.07709779580949243</v>
      </c>
      <c r="P43" s="42">
        <v>0.09669303062706683</v>
      </c>
      <c r="Q43" s="42">
        <v>0.09369410275292653</v>
      </c>
      <c r="R43" s="42">
        <v>0.09088041366370078</v>
      </c>
      <c r="S43" s="42">
        <v>0.08943096127778274</v>
      </c>
      <c r="T43" s="42">
        <v>0.07945108348110179</v>
      </c>
      <c r="U43" s="42">
        <v>0.08765857763598957</v>
      </c>
      <c r="V43" s="42">
        <v>0.08121181999744956</v>
      </c>
      <c r="W43" s="42">
        <v>0.06613650932186234</v>
      </c>
      <c r="X43" s="42">
        <v>0.08484425432856564</v>
      </c>
      <c r="Y43" s="42">
        <v>0.07920332418937344</v>
      </c>
      <c r="Z43" s="42">
        <v>0.07243292476625363</v>
      </c>
      <c r="AA43" s="42">
        <v>0.08140833824924255</v>
      </c>
      <c r="AB43" s="42">
        <v>0.08454704015817903</v>
      </c>
      <c r="AC43" s="42">
        <v>0.09282784886315953</v>
      </c>
      <c r="AD43" s="42">
        <v>0.23641902686023109</v>
      </c>
      <c r="AE43" s="42">
        <v>0.4440025739433119</v>
      </c>
      <c r="AF43" s="42">
        <v>0.3551155250247013</v>
      </c>
      <c r="AG43" s="42">
        <v>0.34904546521991847</v>
      </c>
      <c r="AH43" s="42">
        <v>0.25145316074936</v>
      </c>
      <c r="AI43" s="42">
        <v>0.20861642717379322</v>
      </c>
      <c r="AJ43" s="42">
        <v>0.1973891154446556</v>
      </c>
      <c r="AK43" s="42">
        <v>0.154913873158546</v>
      </c>
      <c r="AL43" s="42">
        <v>0.15090931438500949</v>
      </c>
      <c r="AM43" s="42">
        <v>0.13602375665599367</v>
      </c>
      <c r="AN43" s="42">
        <v>0.13492070952760551</v>
      </c>
      <c r="AO43" s="6"/>
      <c r="AP43" s="6"/>
      <c r="AQ43" s="6"/>
      <c r="AR43" s="6"/>
      <c r="AS43" s="6"/>
      <c r="AT43" s="6"/>
      <c r="AU43" s="6"/>
      <c r="AV43" s="6"/>
      <c r="AW43" s="6"/>
      <c r="AX43" s="6"/>
      <c r="AY43" s="6"/>
      <c r="AZ43" s="6"/>
      <c r="BA43" s="6"/>
      <c r="BB43" s="6"/>
      <c r="BC43" s="6"/>
      <c r="BD43" s="6"/>
      <c r="BE43" s="6"/>
      <c r="BF43" s="6"/>
      <c r="BG43" s="6"/>
      <c r="BH43" s="6"/>
      <c r="BI43" s="6"/>
    </row>
    <row r="44" spans="1:61" ht="11.25" customHeight="1">
      <c r="A44" s="6" t="s">
        <v>66</v>
      </c>
      <c r="B44" s="13" t="s">
        <v>27</v>
      </c>
      <c r="C44" s="14">
        <v>2.018583887611544</v>
      </c>
      <c r="D44" s="14">
        <v>2.630987426206714</v>
      </c>
      <c r="E44" s="14">
        <v>3.020413055853942</v>
      </c>
      <c r="F44" s="14">
        <v>2.7852003809508132</v>
      </c>
      <c r="G44" s="14">
        <v>2.445849964659098</v>
      </c>
      <c r="H44" s="14">
        <v>2.2451950853581923</v>
      </c>
      <c r="I44" s="14">
        <v>2.078794648571251</v>
      </c>
      <c r="J44" s="14">
        <v>2.6604434802019163</v>
      </c>
      <c r="K44" s="14">
        <v>2.3971924181536632</v>
      </c>
      <c r="L44" s="14">
        <v>2.3152503340050625</v>
      </c>
      <c r="M44" s="14">
        <v>1.6355104924555288</v>
      </c>
      <c r="N44" s="14">
        <v>1.2267605706465692</v>
      </c>
      <c r="O44" s="14">
        <v>1.074160882940191</v>
      </c>
      <c r="P44" s="14">
        <v>0.9995449794771896</v>
      </c>
      <c r="Q44" s="14">
        <v>0.47869082531876983</v>
      </c>
      <c r="R44" s="14">
        <v>0.3326977670459345</v>
      </c>
      <c r="S44" s="14">
        <v>0.1514697892641732</v>
      </c>
      <c r="T44" s="14">
        <v>0.09731510260992263</v>
      </c>
      <c r="U44" s="14">
        <v>0.07459104806082131</v>
      </c>
      <c r="V44" s="14">
        <v>0.06976018878943407</v>
      </c>
      <c r="W44" s="14">
        <v>0.07743604743676859</v>
      </c>
      <c r="X44" s="14">
        <v>0.06586830072330632</v>
      </c>
      <c r="Y44" s="14">
        <v>0.08739492870380115</v>
      </c>
      <c r="Z44" s="14">
        <v>0.07425894965770398</v>
      </c>
      <c r="AA44" s="14">
        <v>0.506914323793807</v>
      </c>
      <c r="AB44" s="14">
        <v>0.5185948266922056</v>
      </c>
      <c r="AC44" s="14">
        <v>0.6442832657401395</v>
      </c>
      <c r="AD44" s="14">
        <v>1.131788604192294</v>
      </c>
      <c r="AE44" s="14">
        <v>1.6539012450724946</v>
      </c>
      <c r="AF44" s="14">
        <v>1.4866661135163026</v>
      </c>
      <c r="AG44" s="14">
        <v>1.7738862860766182</v>
      </c>
      <c r="AH44" s="14">
        <v>1.9910209634634195</v>
      </c>
      <c r="AI44" s="14">
        <v>2.0949391752082103</v>
      </c>
      <c r="AJ44" s="14">
        <v>2.6345477951768754</v>
      </c>
      <c r="AK44" s="14">
        <v>4.194297576147609</v>
      </c>
      <c r="AL44" s="14">
        <v>2.933220470158903</v>
      </c>
      <c r="AM44" s="14">
        <v>2.951783802688401</v>
      </c>
      <c r="AN44" s="14">
        <v>1.5132555636323946</v>
      </c>
      <c r="AO44" s="6"/>
      <c r="AP44" s="6"/>
      <c r="AQ44" s="6"/>
      <c r="AR44" s="6"/>
      <c r="AS44" s="6"/>
      <c r="AT44" s="6"/>
      <c r="AU44" s="6"/>
      <c r="AV44" s="6"/>
      <c r="AW44" s="6"/>
      <c r="AX44" s="6"/>
      <c r="AY44" s="6"/>
      <c r="AZ44" s="6"/>
      <c r="BA44" s="6"/>
      <c r="BB44" s="6"/>
      <c r="BC44" s="6"/>
      <c r="BD44" s="6"/>
      <c r="BE44" s="6"/>
      <c r="BF44" s="6"/>
      <c r="BG44" s="6"/>
      <c r="BH44" s="6"/>
      <c r="BI44" s="6"/>
    </row>
    <row r="45" spans="1:61" ht="11.25" customHeight="1">
      <c r="A45" s="3" t="s">
        <v>67</v>
      </c>
      <c r="B45" s="41" t="s">
        <v>28</v>
      </c>
      <c r="C45" s="42">
        <v>0.4077832121705688</v>
      </c>
      <c r="D45" s="42">
        <v>0.3283669747027886</v>
      </c>
      <c r="E45" s="42">
        <v>0.40660396646759733</v>
      </c>
      <c r="F45" s="42">
        <v>0.5117734601954461</v>
      </c>
      <c r="G45" s="42">
        <v>0.3459406174855294</v>
      </c>
      <c r="H45" s="42">
        <v>0.3681089760772857</v>
      </c>
      <c r="I45" s="42">
        <v>0.3127611154489766</v>
      </c>
      <c r="J45" s="42">
        <v>0.27520726901990095</v>
      </c>
      <c r="K45" s="42">
        <v>0.24665716638502944</v>
      </c>
      <c r="L45" s="42">
        <v>0.2290529376296589</v>
      </c>
      <c r="M45" s="42">
        <v>0.15235391260169934</v>
      </c>
      <c r="N45" s="42">
        <v>0.15634094763524242</v>
      </c>
      <c r="O45" s="42">
        <v>0.09680427168973454</v>
      </c>
      <c r="P45" s="42">
        <v>0.13829335038875246</v>
      </c>
      <c r="Q45" s="42">
        <v>0.05679223032895837</v>
      </c>
      <c r="R45" s="42">
        <v>0.06234330939419232</v>
      </c>
      <c r="S45" s="42">
        <v>0.03679082310330263</v>
      </c>
      <c r="T45" s="42">
        <v>0.03025712446548609</v>
      </c>
      <c r="U45" s="42">
        <v>0.0343993745716933</v>
      </c>
      <c r="V45" s="42">
        <v>0.03223168309266107</v>
      </c>
      <c r="W45" s="42">
        <v>0.027621334371328892</v>
      </c>
      <c r="X45" s="42">
        <v>0.02439500188089375</v>
      </c>
      <c r="Y45" s="42">
        <v>0.023900242581398057</v>
      </c>
      <c r="Z45" s="42">
        <v>0.025991620875242677</v>
      </c>
      <c r="AA45" s="42">
        <v>0.0227400675323293</v>
      </c>
      <c r="AB45" s="42">
        <v>0.06451284712469237</v>
      </c>
      <c r="AC45" s="42">
        <v>0.044490972910190066</v>
      </c>
      <c r="AD45" s="42">
        <v>0.0916915381982647</v>
      </c>
      <c r="AE45" s="42">
        <v>0.0395646805860999</v>
      </c>
      <c r="AF45" s="42">
        <v>0.04506569611548957</v>
      </c>
      <c r="AG45" s="42">
        <v>0.04358811332765005</v>
      </c>
      <c r="AH45" s="42">
        <v>0.043179251673364116</v>
      </c>
      <c r="AI45" s="42">
        <v>0.05704371104378245</v>
      </c>
      <c r="AJ45" s="42">
        <v>0.06384983031213849</v>
      </c>
      <c r="AK45" s="42">
        <v>0.07280387028055345</v>
      </c>
      <c r="AL45" s="42">
        <v>0.1053858620849894</v>
      </c>
      <c r="AM45" s="42">
        <v>0.10862032494131828</v>
      </c>
      <c r="AN45" s="42">
        <v>0.08440368524787444</v>
      </c>
      <c r="AO45" s="6"/>
      <c r="AP45" s="6"/>
      <c r="AQ45" s="6"/>
      <c r="AR45" s="6"/>
      <c r="AS45" s="6"/>
      <c r="AT45" s="6"/>
      <c r="AU45" s="6"/>
      <c r="AV45" s="6"/>
      <c r="AW45" s="6"/>
      <c r="AX45" s="6"/>
      <c r="AY45" s="6"/>
      <c r="AZ45" s="6"/>
      <c r="BA45" s="6"/>
      <c r="BB45" s="6"/>
      <c r="BC45" s="6"/>
      <c r="BD45" s="6"/>
      <c r="BE45" s="6"/>
      <c r="BF45" s="6"/>
      <c r="BG45" s="6"/>
      <c r="BH45" s="6"/>
      <c r="BI45" s="6"/>
    </row>
    <row r="46" spans="1:61" ht="11.25" customHeight="1">
      <c r="A46" s="11" t="s">
        <v>68</v>
      </c>
      <c r="B46" s="13" t="s">
        <v>29</v>
      </c>
      <c r="C46" s="14">
        <f>+SUM(C47:C48)</f>
        <v>1.9282808154806794</v>
      </c>
      <c r="D46" s="14">
        <f aca="true" t="shared" si="10" ref="D46:AJ46">+SUM(D47:D48)</f>
        <v>1.5738356886148</v>
      </c>
      <c r="E46" s="14">
        <f t="shared" si="10"/>
        <v>1.6384365226080695</v>
      </c>
      <c r="F46" s="14">
        <f t="shared" si="10"/>
        <v>1.5888573957262908</v>
      </c>
      <c r="G46" s="14">
        <f t="shared" si="10"/>
        <v>1.656194767810376</v>
      </c>
      <c r="H46" s="14">
        <f t="shared" si="10"/>
        <v>1.451687095902203</v>
      </c>
      <c r="I46" s="14">
        <f t="shared" si="10"/>
        <v>1.607120088520277</v>
      </c>
      <c r="J46" s="14">
        <f t="shared" si="10"/>
        <v>1.8606894270887437</v>
      </c>
      <c r="K46" s="14">
        <f t="shared" si="10"/>
        <v>2.5123882767608094</v>
      </c>
      <c r="L46" s="14">
        <f t="shared" si="10"/>
        <v>1.4203850095015573</v>
      </c>
      <c r="M46" s="14">
        <f t="shared" si="10"/>
        <v>0.8032305824340149</v>
      </c>
      <c r="N46" s="14">
        <f t="shared" si="10"/>
        <v>0.6126479148228928</v>
      </c>
      <c r="O46" s="14">
        <f t="shared" si="10"/>
        <v>0.5404805660697639</v>
      </c>
      <c r="P46" s="14">
        <f t="shared" si="10"/>
        <v>0.5273627511437046</v>
      </c>
      <c r="Q46" s="14">
        <f t="shared" si="10"/>
        <v>0.46304406892761135</v>
      </c>
      <c r="R46" s="14">
        <f t="shared" si="10"/>
        <v>0.471679943821577</v>
      </c>
      <c r="S46" s="14">
        <f t="shared" si="10"/>
        <v>0.3542528750267031</v>
      </c>
      <c r="T46" s="14">
        <f t="shared" si="10"/>
        <v>0.41149484564727523</v>
      </c>
      <c r="U46" s="14">
        <f t="shared" si="10"/>
        <v>0.4311258065443701</v>
      </c>
      <c r="V46" s="14">
        <f t="shared" si="10"/>
        <v>0.36431089728238086</v>
      </c>
      <c r="W46" s="14">
        <f t="shared" si="10"/>
        <v>0.28218632394024085</v>
      </c>
      <c r="X46" s="14">
        <f t="shared" si="10"/>
        <v>0.2476831716200594</v>
      </c>
      <c r="Y46" s="14">
        <f t="shared" si="10"/>
        <v>0.17906843243513798</v>
      </c>
      <c r="Z46" s="14">
        <f t="shared" si="10"/>
        <v>0.24387574871830306</v>
      </c>
      <c r="AA46" s="14">
        <f t="shared" si="10"/>
        <v>0.40558715335568074</v>
      </c>
      <c r="AB46" s="14">
        <f t="shared" si="10"/>
        <v>0.6804610433103447</v>
      </c>
      <c r="AC46" s="14">
        <f t="shared" si="10"/>
        <v>0.9386318874429324</v>
      </c>
      <c r="AD46" s="14">
        <f t="shared" si="10"/>
        <v>1.189920012845725</v>
      </c>
      <c r="AE46" s="14">
        <f t="shared" si="10"/>
        <v>1.543164173039857</v>
      </c>
      <c r="AF46" s="14">
        <f t="shared" si="10"/>
        <v>1.8483545886746802</v>
      </c>
      <c r="AG46" s="14">
        <f t="shared" si="10"/>
        <v>1.9780493684248275</v>
      </c>
      <c r="AH46" s="14">
        <f t="shared" si="10"/>
        <v>2.1700109195176744</v>
      </c>
      <c r="AI46" s="14">
        <f t="shared" si="10"/>
        <v>1.9491302071423313</v>
      </c>
      <c r="AJ46" s="14">
        <f t="shared" si="10"/>
        <v>1.7905894015853807</v>
      </c>
      <c r="AK46" s="14">
        <f>+SUM(AK47:AK48)</f>
        <v>1.7564161978553825</v>
      </c>
      <c r="AL46" s="14">
        <f>+SUM(AL47:AL48)</f>
        <v>1.6646069661040603</v>
      </c>
      <c r="AM46" s="14">
        <f>+SUM(AM47:AM48)</f>
        <v>1.491914318263822</v>
      </c>
      <c r="AN46" s="14">
        <f>+SUM(AN47:AN48)</f>
        <v>1.397833918160006</v>
      </c>
      <c r="AO46" s="6"/>
      <c r="AP46" s="6"/>
      <c r="AQ46" s="6"/>
      <c r="AR46" s="6"/>
      <c r="AS46" s="6"/>
      <c r="AT46" s="6"/>
      <c r="AU46" s="6"/>
      <c r="AV46" s="6"/>
      <c r="AW46" s="6"/>
      <c r="AX46" s="6"/>
      <c r="AY46" s="6"/>
      <c r="AZ46" s="6"/>
      <c r="BA46" s="6"/>
      <c r="BB46" s="6"/>
      <c r="BC46" s="6"/>
      <c r="BD46" s="6"/>
      <c r="BE46" s="6"/>
      <c r="BF46" s="6"/>
      <c r="BG46" s="6"/>
      <c r="BH46" s="6"/>
      <c r="BI46" s="6"/>
    </row>
    <row r="47" spans="1:61" ht="11.25" customHeight="1">
      <c r="A47" s="4" t="s">
        <v>69</v>
      </c>
      <c r="B47" s="41" t="s">
        <v>30</v>
      </c>
      <c r="C47" s="42">
        <v>1.4254313192776353</v>
      </c>
      <c r="D47" s="42">
        <v>1.1826046095353613</v>
      </c>
      <c r="E47" s="42">
        <v>1.2663531506477603</v>
      </c>
      <c r="F47" s="42">
        <v>1.174471635605372</v>
      </c>
      <c r="G47" s="42">
        <v>1.3663908979287416</v>
      </c>
      <c r="H47" s="42">
        <v>1.2175148786097907</v>
      </c>
      <c r="I47" s="42">
        <v>1.232896949572699</v>
      </c>
      <c r="J47" s="42">
        <v>1.294835325692604</v>
      </c>
      <c r="K47" s="42">
        <v>1.3244745372140239</v>
      </c>
      <c r="L47" s="42">
        <v>0.9273443189010913</v>
      </c>
      <c r="M47" s="42">
        <v>0.6907246913373299</v>
      </c>
      <c r="N47" s="42">
        <v>0.5982188300374137</v>
      </c>
      <c r="O47" s="42">
        <v>0.5138869979630766</v>
      </c>
      <c r="P47" s="42">
        <v>0.4528968385713883</v>
      </c>
      <c r="Q47" s="42">
        <v>0.42281880086026136</v>
      </c>
      <c r="R47" s="42">
        <v>0.4186474536019719</v>
      </c>
      <c r="S47" s="42">
        <v>0.31703393398729973</v>
      </c>
      <c r="T47" s="42">
        <v>0.3474031519622746</v>
      </c>
      <c r="U47" s="42">
        <v>0.3840922603520496</v>
      </c>
      <c r="V47" s="42">
        <v>0.32801558511442436</v>
      </c>
      <c r="W47" s="42">
        <v>0.26320981919995345</v>
      </c>
      <c r="X47" s="42">
        <v>0.21450057359963937</v>
      </c>
      <c r="Y47" s="42">
        <v>0.15045579826100908</v>
      </c>
      <c r="Z47" s="42">
        <v>0.214456209765141</v>
      </c>
      <c r="AA47" s="42">
        <v>0.37579318311691995</v>
      </c>
      <c r="AB47" s="42">
        <v>0.6444897658430803</v>
      </c>
      <c r="AC47" s="42">
        <v>0.8927505022858797</v>
      </c>
      <c r="AD47" s="42">
        <v>1.1401092599032432</v>
      </c>
      <c r="AE47" s="42">
        <v>1.491979805981185</v>
      </c>
      <c r="AF47" s="42">
        <v>1.7603278762804537</v>
      </c>
      <c r="AG47" s="42">
        <v>1.7827299073982987</v>
      </c>
      <c r="AH47" s="42">
        <v>1.957794911954247</v>
      </c>
      <c r="AI47" s="42">
        <v>1.7334691502890773</v>
      </c>
      <c r="AJ47" s="42">
        <v>1.5582740107472899</v>
      </c>
      <c r="AK47" s="42">
        <v>1.5273172141553648</v>
      </c>
      <c r="AL47" s="42">
        <v>1.4472083575183443</v>
      </c>
      <c r="AM47" s="42">
        <v>1.3520481180126644</v>
      </c>
      <c r="AN47" s="42">
        <v>1.2788408338546282</v>
      </c>
      <c r="AO47" s="6"/>
      <c r="AP47" s="6"/>
      <c r="AQ47" s="6"/>
      <c r="AR47" s="6"/>
      <c r="AS47" s="6"/>
      <c r="AT47" s="6"/>
      <c r="AU47" s="6"/>
      <c r="AV47" s="6"/>
      <c r="AW47" s="6"/>
      <c r="AX47" s="6"/>
      <c r="AY47" s="6"/>
      <c r="AZ47" s="6"/>
      <c r="BA47" s="6"/>
      <c r="BB47" s="6"/>
      <c r="BC47" s="6"/>
      <c r="BD47" s="6"/>
      <c r="BE47" s="6"/>
      <c r="BF47" s="6"/>
      <c r="BG47" s="6"/>
      <c r="BH47" s="6"/>
      <c r="BI47" s="6"/>
    </row>
    <row r="48" spans="1:61" ht="11.25" customHeight="1">
      <c r="A48" s="11" t="s">
        <v>70</v>
      </c>
      <c r="B48" s="13" t="s">
        <v>31</v>
      </c>
      <c r="C48" s="14">
        <v>0.5028494962030442</v>
      </c>
      <c r="D48" s="14">
        <v>0.3912310790794387</v>
      </c>
      <c r="E48" s="14">
        <v>0.3720833719603091</v>
      </c>
      <c r="F48" s="14">
        <v>0.41438576012091893</v>
      </c>
      <c r="G48" s="14">
        <v>0.28980386988163437</v>
      </c>
      <c r="H48" s="14">
        <v>0.23417221729241233</v>
      </c>
      <c r="I48" s="14">
        <v>0.3742231389475782</v>
      </c>
      <c r="J48" s="14">
        <v>0.5658541013961399</v>
      </c>
      <c r="K48" s="14">
        <v>1.1879137395467854</v>
      </c>
      <c r="L48" s="14">
        <v>0.49304069060046596</v>
      </c>
      <c r="M48" s="14">
        <v>0.11250589109668495</v>
      </c>
      <c r="N48" s="14">
        <v>0.01442908478547906</v>
      </c>
      <c r="O48" s="14">
        <v>0.026593568106687306</v>
      </c>
      <c r="P48" s="14">
        <v>0.0744659125723163</v>
      </c>
      <c r="Q48" s="14">
        <v>0.04022526806735001</v>
      </c>
      <c r="R48" s="14">
        <v>0.05303249021960509</v>
      </c>
      <c r="S48" s="14">
        <v>0.037218941039403375</v>
      </c>
      <c r="T48" s="14">
        <v>0.06409169368500062</v>
      </c>
      <c r="U48" s="14">
        <v>0.047033546192320544</v>
      </c>
      <c r="V48" s="14">
        <v>0.03629531216795648</v>
      </c>
      <c r="W48" s="14">
        <v>0.018976504740287406</v>
      </c>
      <c r="X48" s="14">
        <v>0.03318259802042003</v>
      </c>
      <c r="Y48" s="14">
        <v>0.0286126341741289</v>
      </c>
      <c r="Z48" s="14">
        <v>0.02941953895316208</v>
      </c>
      <c r="AA48" s="14">
        <v>0.02979397023876082</v>
      </c>
      <c r="AB48" s="14">
        <v>0.03597127746726447</v>
      </c>
      <c r="AC48" s="14">
        <v>0.04588138515705268</v>
      </c>
      <c r="AD48" s="14">
        <v>0.04981075294248193</v>
      </c>
      <c r="AE48" s="14">
        <v>0.05118436705867194</v>
      </c>
      <c r="AF48" s="14">
        <v>0.08802671239422648</v>
      </c>
      <c r="AG48" s="14">
        <v>0.1953194610265288</v>
      </c>
      <c r="AH48" s="14">
        <v>0.2122160075634275</v>
      </c>
      <c r="AI48" s="14">
        <v>0.21566105685325404</v>
      </c>
      <c r="AJ48" s="14">
        <v>0.23231539083809072</v>
      </c>
      <c r="AK48" s="14">
        <v>0.2290989837000176</v>
      </c>
      <c r="AL48" s="14">
        <v>0.2173986085857159</v>
      </c>
      <c r="AM48" s="14">
        <v>0.13986620025115756</v>
      </c>
      <c r="AN48" s="14">
        <v>0.11899308430537764</v>
      </c>
      <c r="AO48" s="6"/>
      <c r="AP48" s="6"/>
      <c r="AQ48" s="6"/>
      <c r="AR48" s="6"/>
      <c r="AS48" s="6"/>
      <c r="AT48" s="6"/>
      <c r="AU48" s="6"/>
      <c r="AV48" s="6"/>
      <c r="AW48" s="6"/>
      <c r="AX48" s="6"/>
      <c r="AY48" s="6"/>
      <c r="AZ48" s="6"/>
      <c r="BA48" s="6"/>
      <c r="BB48" s="6"/>
      <c r="BC48" s="6"/>
      <c r="BD48" s="6"/>
      <c r="BE48" s="6"/>
      <c r="BF48" s="6"/>
      <c r="BG48" s="6"/>
      <c r="BH48" s="6"/>
      <c r="BI48" s="6"/>
    </row>
    <row r="49" spans="1:61" ht="11.25" customHeight="1">
      <c r="A49" s="3" t="s">
        <v>71</v>
      </c>
      <c r="B49" s="41" t="s">
        <v>32</v>
      </c>
      <c r="C49" s="42">
        <v>0.41793702281730505</v>
      </c>
      <c r="D49" s="42">
        <v>0.3983220078317165</v>
      </c>
      <c r="E49" s="42">
        <v>0.49202070155200794</v>
      </c>
      <c r="F49" s="42">
        <v>0.6954438406225575</v>
      </c>
      <c r="G49" s="42">
        <v>0.6659598408342439</v>
      </c>
      <c r="H49" s="42">
        <v>1.324553002128186</v>
      </c>
      <c r="I49" s="42">
        <v>1.1127607736445666</v>
      </c>
      <c r="J49" s="42">
        <v>1.2636134126532974</v>
      </c>
      <c r="K49" s="42">
        <v>1.4024474628667005</v>
      </c>
      <c r="L49" s="42">
        <v>2.442491308730794</v>
      </c>
      <c r="M49" s="42">
        <v>1.6331096330214752</v>
      </c>
      <c r="N49" s="42">
        <v>0.48719303545513976</v>
      </c>
      <c r="O49" s="42">
        <v>0.17327620314327347</v>
      </c>
      <c r="P49" s="42">
        <v>0.052018413269151936</v>
      </c>
      <c r="Q49" s="42">
        <v>0.0649120856641836</v>
      </c>
      <c r="R49" s="42">
        <v>0.05015803895920622</v>
      </c>
      <c r="S49" s="42">
        <v>0.050295834866439106</v>
      </c>
      <c r="T49" s="42">
        <v>0.04769889517453732</v>
      </c>
      <c r="U49" s="42">
        <v>0.037479425101989094</v>
      </c>
      <c r="V49" s="42">
        <v>0.033252777024068966</v>
      </c>
      <c r="W49" s="42">
        <v>0.02679546642071409</v>
      </c>
      <c r="X49" s="42">
        <v>0.02673374980369085</v>
      </c>
      <c r="Y49" s="42">
        <v>0.02541572942376668</v>
      </c>
      <c r="Z49" s="42">
        <v>0.7566275587547535</v>
      </c>
      <c r="AA49" s="42">
        <v>0.12513031218171086</v>
      </c>
      <c r="AB49" s="42">
        <v>0.5897226424301477</v>
      </c>
      <c r="AC49" s="42">
        <v>0.24302874776626904</v>
      </c>
      <c r="AD49" s="42">
        <v>0.05101099594797974</v>
      </c>
      <c r="AE49" s="42">
        <v>0.03435299543005481</v>
      </c>
      <c r="AF49" s="42">
        <v>0.03947011019977887</v>
      </c>
      <c r="AG49" s="42">
        <v>0.07396423021641538</v>
      </c>
      <c r="AH49" s="42">
        <v>0.04982989470932365</v>
      </c>
      <c r="AI49" s="42">
        <v>0.04648978159842434</v>
      </c>
      <c r="AJ49" s="42">
        <v>0.047306251870437535</v>
      </c>
      <c r="AK49" s="42">
        <v>0.051240355576382575</v>
      </c>
      <c r="AL49" s="42">
        <v>0.08048314965040942</v>
      </c>
      <c r="AM49" s="42">
        <v>0.04020105103312304</v>
      </c>
      <c r="AN49" s="42">
        <v>0.033006409394224924</v>
      </c>
      <c r="AO49" s="6"/>
      <c r="AP49" s="6"/>
      <c r="AQ49" s="6"/>
      <c r="AR49" s="6"/>
      <c r="AS49" s="6"/>
      <c r="AT49" s="6"/>
      <c r="AU49" s="6"/>
      <c r="AV49" s="6"/>
      <c r="AW49" s="6"/>
      <c r="AX49" s="6"/>
      <c r="AY49" s="6"/>
      <c r="AZ49" s="6"/>
      <c r="BA49" s="6"/>
      <c r="BB49" s="6"/>
      <c r="BC49" s="6"/>
      <c r="BD49" s="6"/>
      <c r="BE49" s="6"/>
      <c r="BF49" s="6"/>
      <c r="BG49" s="6"/>
      <c r="BH49" s="6"/>
      <c r="BI49" s="6"/>
    </row>
    <row r="50" spans="2:61" s="11" customFormat="1" ht="11.25" customHeight="1">
      <c r="B50" s="6"/>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6"/>
      <c r="AP50" s="6"/>
      <c r="AQ50" s="6"/>
      <c r="AR50" s="6"/>
      <c r="AS50" s="6"/>
      <c r="AT50" s="6"/>
      <c r="AU50" s="6"/>
      <c r="AV50" s="6"/>
      <c r="AW50" s="6"/>
      <c r="AX50" s="6"/>
      <c r="AY50" s="6"/>
      <c r="AZ50" s="6"/>
      <c r="BA50" s="6"/>
      <c r="BB50" s="6"/>
      <c r="BC50" s="6"/>
      <c r="BD50" s="6"/>
      <c r="BE50" s="6"/>
      <c r="BF50" s="6"/>
      <c r="BG50" s="6"/>
      <c r="BH50" s="6"/>
      <c r="BI50" s="6"/>
    </row>
    <row r="51" spans="1:40" s="10" customFormat="1" ht="11.25" customHeight="1">
      <c r="A51" s="3" t="s">
        <v>43</v>
      </c>
      <c r="B51" s="38" t="s">
        <v>36</v>
      </c>
      <c r="C51" s="39">
        <v>2.207083154203746</v>
      </c>
      <c r="D51" s="39">
        <v>4.523965362204989</v>
      </c>
      <c r="E51" s="39">
        <v>5.99724748499176</v>
      </c>
      <c r="F51" s="39">
        <v>3.197211125191499</v>
      </c>
      <c r="G51" s="39">
        <v>3.0379361785849457</v>
      </c>
      <c r="H51" s="39">
        <v>3.596801553727738</v>
      </c>
      <c r="I51" s="39">
        <v>2.774623845261346</v>
      </c>
      <c r="J51" s="39">
        <v>2.6282887675960964</v>
      </c>
      <c r="K51" s="39">
        <v>2.007419969099826</v>
      </c>
      <c r="L51" s="39">
        <v>2.510599679086583</v>
      </c>
      <c r="M51" s="39">
        <v>1.4724975475699618</v>
      </c>
      <c r="N51" s="39">
        <v>1.8306286465468269</v>
      </c>
      <c r="O51" s="39">
        <v>2.3238536050197918</v>
      </c>
      <c r="P51" s="39">
        <v>1.5097000486019678</v>
      </c>
      <c r="Q51" s="39">
        <v>1.401734866315739</v>
      </c>
      <c r="R51" s="39">
        <v>1.7928954991541128</v>
      </c>
      <c r="S51" s="39">
        <v>1.6725023051797634</v>
      </c>
      <c r="T51" s="39">
        <v>2.1087974694541844</v>
      </c>
      <c r="U51" s="39">
        <v>2.0899428056957317</v>
      </c>
      <c r="V51" s="39">
        <v>2.794954960391279</v>
      </c>
      <c r="W51" s="39">
        <v>3.2929497987456395</v>
      </c>
      <c r="X51" s="39">
        <v>4.031546444940271</v>
      </c>
      <c r="Y51" s="39">
        <v>1.9633479852374125</v>
      </c>
      <c r="Z51" s="39">
        <v>1.7595455059157483</v>
      </c>
      <c r="AA51" s="39">
        <v>1.2137416267739807</v>
      </c>
      <c r="AB51" s="39">
        <v>2.0685267529751203</v>
      </c>
      <c r="AC51" s="39">
        <v>1.698378724560853</v>
      </c>
      <c r="AD51" s="39">
        <v>1.9234905883602007</v>
      </c>
      <c r="AE51" s="39">
        <v>1.8849226038327092</v>
      </c>
      <c r="AF51" s="39">
        <v>2.0916685482699693</v>
      </c>
      <c r="AG51" s="39">
        <v>1.430359784109903</v>
      </c>
      <c r="AH51" s="39">
        <v>1.9031343831443361</v>
      </c>
      <c r="AI51" s="39">
        <v>1.8198767443859016</v>
      </c>
      <c r="AJ51" s="39">
        <v>1.3379344467253327</v>
      </c>
      <c r="AK51" s="39">
        <v>1.9003009165887688</v>
      </c>
      <c r="AL51" s="39">
        <v>1.8408348898410258</v>
      </c>
      <c r="AM51" s="39">
        <v>3.7288431477301245</v>
      </c>
      <c r="AN51" s="39">
        <v>3.0499216316706654</v>
      </c>
    </row>
    <row r="52" spans="1:61" ht="11.25" customHeight="1">
      <c r="A52" s="3" t="s">
        <v>75</v>
      </c>
      <c r="B52" s="2" t="s">
        <v>76</v>
      </c>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4">
        <v>1.3881770549924832</v>
      </c>
      <c r="AN52" s="14">
        <v>0</v>
      </c>
      <c r="AO52" s="6"/>
      <c r="AP52" s="6"/>
      <c r="AQ52" s="6"/>
      <c r="AR52" s="6"/>
      <c r="AS52" s="6"/>
      <c r="AT52" s="6"/>
      <c r="AU52" s="6"/>
      <c r="AV52" s="6"/>
      <c r="AW52" s="6"/>
      <c r="AX52" s="6"/>
      <c r="AY52" s="6"/>
      <c r="AZ52" s="6"/>
      <c r="BA52" s="6"/>
      <c r="BB52" s="6"/>
      <c r="BC52" s="6"/>
      <c r="BD52" s="6"/>
      <c r="BE52" s="6"/>
      <c r="BF52" s="6"/>
      <c r="BG52" s="6"/>
      <c r="BH52" s="6"/>
      <c r="BI52" s="6"/>
    </row>
    <row r="53" spans="1:61" ht="11.25" customHeight="1">
      <c r="A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6"/>
      <c r="AO53" s="6"/>
      <c r="AP53" s="6"/>
      <c r="AQ53" s="6"/>
      <c r="AR53" s="6"/>
      <c r="AS53" s="6"/>
      <c r="AT53" s="6"/>
      <c r="AU53" s="6"/>
      <c r="AV53" s="6"/>
      <c r="AW53" s="6"/>
      <c r="AX53" s="6"/>
      <c r="AY53" s="6"/>
      <c r="AZ53" s="6"/>
      <c r="BA53" s="6"/>
      <c r="BB53" s="6"/>
      <c r="BC53" s="6"/>
      <c r="BD53" s="6"/>
      <c r="BE53" s="6"/>
      <c r="BF53" s="6"/>
      <c r="BG53" s="6"/>
      <c r="BH53" s="6"/>
      <c r="BI53" s="6"/>
    </row>
    <row r="54" spans="2:61" ht="11.25" customHeight="1">
      <c r="B54" s="2" t="s">
        <v>80</v>
      </c>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J54" s="2"/>
      <c r="AK54" s="6"/>
      <c r="AL54" s="6"/>
      <c r="AM54" s="6"/>
      <c r="AN54" s="6"/>
      <c r="AO54" s="6"/>
      <c r="AP54" s="6"/>
      <c r="AQ54" s="6"/>
      <c r="AR54" s="6"/>
      <c r="AS54" s="6"/>
      <c r="AT54" s="6"/>
      <c r="AU54" s="6"/>
      <c r="AV54" s="6"/>
      <c r="AW54" s="6"/>
      <c r="AX54" s="6"/>
      <c r="AY54" s="6"/>
      <c r="AZ54" s="6"/>
      <c r="BA54" s="6"/>
      <c r="BB54" s="6"/>
      <c r="BC54" s="6"/>
      <c r="BD54" s="6"/>
      <c r="BE54" s="6"/>
      <c r="BF54" s="6"/>
      <c r="BG54" s="6"/>
      <c r="BH54" s="6"/>
      <c r="BI54" s="6"/>
    </row>
    <row r="55" spans="2:36" ht="11.25">
      <c r="B55" s="2" t="str">
        <f>+'$ corrientes'!B55</f>
        <v>El gasto se encuentra sujeto al proceso de consolidación, por lo que las transferencias de fondos entre niveles de gobierno se descuentan del nivel que las financia para ser incluidas en el que las ejecuta.</v>
      </c>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J55" s="2"/>
    </row>
    <row r="56" spans="2:61" ht="11.25">
      <c r="B56" s="2" t="str">
        <f>+'$ corrientes'!B56</f>
        <v>Esta estimación del gasto consolidado por finalidad y función difiere de la publicada por la Secretaría de Hacienda por utilizar metodologías diferentes. Se recomienda ver documento "Gasto público por finalidad y función 2017: metodología de estimación" publicado por la Secretaría de Política Económica.</v>
      </c>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6"/>
      <c r="AL56" s="6"/>
      <c r="AM56" s="6"/>
      <c r="AN56" s="6"/>
      <c r="AO56" s="6"/>
      <c r="AP56" s="6"/>
      <c r="AQ56" s="6"/>
      <c r="AR56" s="6"/>
      <c r="AS56" s="6"/>
      <c r="AT56" s="6"/>
      <c r="AU56" s="6"/>
      <c r="AV56" s="6"/>
      <c r="AW56" s="6"/>
      <c r="AX56" s="6"/>
      <c r="AY56" s="6"/>
      <c r="AZ56" s="6"/>
      <c r="BA56" s="6"/>
      <c r="BB56" s="6"/>
      <c r="BC56" s="6"/>
      <c r="BD56" s="6"/>
      <c r="BE56" s="6"/>
      <c r="BF56" s="6"/>
      <c r="BG56" s="6"/>
      <c r="BH56" s="6"/>
      <c r="BI56" s="6"/>
    </row>
    <row r="57" spans="2:61" ht="11.25">
      <c r="B57" s="2" t="s">
        <v>81</v>
      </c>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6"/>
      <c r="AL57" s="6"/>
      <c r="AM57" s="6"/>
      <c r="AN57" s="6"/>
      <c r="AO57" s="6"/>
      <c r="AP57" s="6"/>
      <c r="AQ57" s="6"/>
      <c r="AR57" s="6"/>
      <c r="AS57" s="6"/>
      <c r="AT57" s="6"/>
      <c r="AU57" s="6"/>
      <c r="AV57" s="6"/>
      <c r="AW57" s="6"/>
      <c r="AX57" s="6"/>
      <c r="AY57" s="6"/>
      <c r="AZ57" s="6"/>
      <c r="BA57" s="6"/>
      <c r="BB57" s="6"/>
      <c r="BC57" s="6"/>
      <c r="BD57" s="6"/>
      <c r="BE57" s="6"/>
      <c r="BF57" s="6"/>
      <c r="BG57" s="6"/>
      <c r="BH57" s="6"/>
      <c r="BI57" s="6"/>
    </row>
    <row r="58" spans="2:61" ht="11.25">
      <c r="B58" s="55" t="str">
        <f>+'$ corrientes'!B57</f>
        <v>Fuente: Dirección de Nacional de Política Fiscal y de Ingresos - Secretaría de Política Económica sobre la base de Secretaría de Hacienda y SIDIF.</v>
      </c>
      <c r="L58" s="5"/>
      <c r="M58" s="5"/>
      <c r="N58" s="5"/>
      <c r="O58" s="5"/>
      <c r="P58" s="5"/>
      <c r="Q58" s="5"/>
      <c r="R58" s="7"/>
      <c r="S58" s="7"/>
      <c r="V58" s="5"/>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row>
  </sheetData>
  <sheetProtection/>
  <printOptions horizontalCentered="1" verticalCentered="1"/>
  <pageMargins left="0.2755905511811024" right="0.2755905511811024" top="0.31496062992125984" bottom="0.1968503937007874" header="0.2755905511811024" footer="0.1968503937007874"/>
  <pageSetup fitToHeight="12" fitToWidth="4" horizontalDpi="300" verticalDpi="300" orientation="landscape" paperSize="9" scale="51" r:id="rId1"/>
  <colBreaks count="1" manualBreakCount="1">
    <brk id="18" max="53" man="1"/>
  </colBreaks>
  <ignoredErrors>
    <ignoredError sqref="C25:AN57 AO25:AO57" formulaRange="1"/>
  </ignoredErrors>
</worksheet>
</file>

<file path=xl/worksheets/sheet3.xml><?xml version="1.0" encoding="utf-8"?>
<worksheet xmlns="http://schemas.openxmlformats.org/spreadsheetml/2006/main" xmlns:r="http://schemas.openxmlformats.org/officeDocument/2006/relationships">
  <dimension ref="A1:BK54"/>
  <sheetViews>
    <sheetView showGridLines="0" zoomScaleSheetLayoutView="10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11.421875" defaultRowHeight="12.75"/>
  <cols>
    <col min="1" max="1" width="10.7109375" style="3" customWidth="1"/>
    <col min="2" max="2" width="51.7109375" style="2" customWidth="1"/>
    <col min="3" max="17" width="10.7109375" style="3" customWidth="1"/>
    <col min="18" max="18" width="10.7109375" style="6" customWidth="1"/>
    <col min="19" max="19" width="10.7109375" style="3" customWidth="1"/>
    <col min="20" max="21" width="10.7109375" style="6" customWidth="1"/>
    <col min="22" max="22" width="10.7109375" style="3" customWidth="1"/>
    <col min="23" max="23" width="10.7109375" style="6" customWidth="1"/>
    <col min="24" max="30" width="10.7109375" style="3" customWidth="1"/>
    <col min="31" max="35" width="10.7109375" style="2" customWidth="1"/>
    <col min="36" max="39" width="10.7109375" style="3" customWidth="1"/>
    <col min="40" max="16384" width="11.421875" style="3" customWidth="1"/>
  </cols>
  <sheetData>
    <row r="1" spans="2:27" s="30" customFormat="1" ht="15.75">
      <c r="B1" s="1" t="s">
        <v>78</v>
      </c>
      <c r="C1" s="31"/>
      <c r="D1" s="31"/>
      <c r="E1" s="31"/>
      <c r="F1" s="31"/>
      <c r="G1" s="31"/>
      <c r="H1" s="31"/>
      <c r="I1" s="31"/>
      <c r="J1" s="31"/>
      <c r="K1" s="31"/>
      <c r="L1" s="31"/>
      <c r="M1" s="31"/>
      <c r="N1" s="31"/>
      <c r="O1" s="31"/>
      <c r="P1" s="32"/>
      <c r="Q1" s="31"/>
      <c r="R1" s="33"/>
      <c r="S1" s="31"/>
      <c r="T1" s="33"/>
      <c r="U1" s="33"/>
      <c r="V1" s="31"/>
      <c r="W1" s="33"/>
      <c r="X1" s="45"/>
      <c r="Y1" s="45"/>
      <c r="Z1" s="45"/>
      <c r="AA1" s="45"/>
    </row>
    <row r="2" spans="2:35" s="30" customFormat="1" ht="15.75">
      <c r="B2" s="50" t="s">
        <v>79</v>
      </c>
      <c r="C2" s="31"/>
      <c r="D2" s="31"/>
      <c r="E2" s="31"/>
      <c r="F2" s="31"/>
      <c r="G2" s="31"/>
      <c r="H2" s="31"/>
      <c r="I2" s="31"/>
      <c r="J2" s="31"/>
      <c r="K2" s="31"/>
      <c r="L2" s="46"/>
      <c r="M2" s="31"/>
      <c r="N2" s="31"/>
      <c r="O2" s="31"/>
      <c r="P2" s="32"/>
      <c r="Q2" s="32"/>
      <c r="R2" s="47"/>
      <c r="S2" s="32"/>
      <c r="T2" s="33"/>
      <c r="U2" s="33"/>
      <c r="V2" s="46"/>
      <c r="W2" s="33"/>
      <c r="X2" s="48"/>
      <c r="Y2" s="48"/>
      <c r="Z2" s="49"/>
      <c r="AA2" s="48"/>
      <c r="AB2" s="49"/>
      <c r="AC2" s="49"/>
      <c r="AD2" s="49"/>
      <c r="AE2" s="49"/>
      <c r="AF2" s="49"/>
      <c r="AG2" s="49"/>
      <c r="AH2" s="49"/>
      <c r="AI2" s="49"/>
    </row>
    <row r="3" spans="2:35" s="30" customFormat="1" ht="15.75">
      <c r="B3" s="31"/>
      <c r="C3" s="35"/>
      <c r="D3" s="31"/>
      <c r="E3" s="31"/>
      <c r="F3" s="31"/>
      <c r="G3" s="31"/>
      <c r="H3" s="31"/>
      <c r="I3" s="31"/>
      <c r="J3" s="31"/>
      <c r="K3" s="31"/>
      <c r="L3" s="31"/>
      <c r="M3" s="31"/>
      <c r="N3" s="31"/>
      <c r="O3" s="31"/>
      <c r="P3" s="31"/>
      <c r="Q3" s="31"/>
      <c r="R3" s="33"/>
      <c r="S3" s="31"/>
      <c r="T3" s="33"/>
      <c r="U3" s="33"/>
      <c r="V3" s="31"/>
      <c r="W3" s="33"/>
      <c r="AE3" s="31"/>
      <c r="AF3" s="31"/>
      <c r="AG3" s="31"/>
      <c r="AH3" s="31"/>
      <c r="AI3" s="31"/>
    </row>
    <row r="4" spans="2:63" s="2" customFormat="1" ht="15" customHeight="1">
      <c r="B4" s="36" t="s">
        <v>0</v>
      </c>
      <c r="C4" s="36">
        <v>1980</v>
      </c>
      <c r="D4" s="37">
        <v>1981</v>
      </c>
      <c r="E4" s="37">
        <v>1982</v>
      </c>
      <c r="F4" s="37">
        <v>1983</v>
      </c>
      <c r="G4" s="37">
        <v>1984</v>
      </c>
      <c r="H4" s="37">
        <v>1985</v>
      </c>
      <c r="I4" s="37">
        <v>1986</v>
      </c>
      <c r="J4" s="37">
        <v>1987</v>
      </c>
      <c r="K4" s="37">
        <v>1988</v>
      </c>
      <c r="L4" s="37">
        <v>1989</v>
      </c>
      <c r="M4" s="37">
        <v>1990</v>
      </c>
      <c r="N4" s="36">
        <v>1991</v>
      </c>
      <c r="O4" s="36">
        <v>1992</v>
      </c>
      <c r="P4" s="36">
        <v>1993</v>
      </c>
      <c r="Q4" s="36">
        <v>1994</v>
      </c>
      <c r="R4" s="36">
        <v>1995</v>
      </c>
      <c r="S4" s="36">
        <v>1996</v>
      </c>
      <c r="T4" s="36">
        <v>1997</v>
      </c>
      <c r="U4" s="36">
        <v>1998</v>
      </c>
      <c r="V4" s="36">
        <v>1999</v>
      </c>
      <c r="W4" s="36">
        <v>2000</v>
      </c>
      <c r="X4" s="36">
        <v>2001</v>
      </c>
      <c r="Y4" s="36">
        <v>2002</v>
      </c>
      <c r="Z4" s="36">
        <v>2003</v>
      </c>
      <c r="AA4" s="36">
        <v>2004</v>
      </c>
      <c r="AB4" s="36">
        <v>2005</v>
      </c>
      <c r="AC4" s="36">
        <v>2006</v>
      </c>
      <c r="AD4" s="36">
        <v>2007</v>
      </c>
      <c r="AE4" s="36">
        <v>2008</v>
      </c>
      <c r="AF4" s="36">
        <f aca="true" t="shared" si="0" ref="AF4:AK4">+AE4+1</f>
        <v>2009</v>
      </c>
      <c r="AG4" s="36">
        <f t="shared" si="0"/>
        <v>2010</v>
      </c>
      <c r="AH4" s="36">
        <f t="shared" si="0"/>
        <v>2011</v>
      </c>
      <c r="AI4" s="36">
        <f t="shared" si="0"/>
        <v>2012</v>
      </c>
      <c r="AJ4" s="36">
        <f t="shared" si="0"/>
        <v>2013</v>
      </c>
      <c r="AK4" s="36">
        <f t="shared" si="0"/>
        <v>2014</v>
      </c>
      <c r="AL4" s="36">
        <f>+AK4+1</f>
        <v>2015</v>
      </c>
      <c r="AM4" s="36">
        <f>+AL4+1</f>
        <v>2016</v>
      </c>
      <c r="AN4" s="36">
        <f>+AM4+1</f>
        <v>2017</v>
      </c>
      <c r="AO4" s="6"/>
      <c r="AP4" s="6"/>
      <c r="AQ4" s="6"/>
      <c r="AR4" s="6"/>
      <c r="AS4" s="6"/>
      <c r="AT4" s="6"/>
      <c r="AU4" s="6"/>
      <c r="AV4" s="6"/>
      <c r="AW4" s="6"/>
      <c r="AX4" s="6"/>
      <c r="AY4" s="6"/>
      <c r="AZ4" s="6"/>
      <c r="BA4" s="6"/>
      <c r="BB4" s="6"/>
      <c r="BC4" s="6"/>
      <c r="BD4" s="6"/>
      <c r="BE4" s="6"/>
      <c r="BF4" s="6"/>
      <c r="BG4" s="6"/>
      <c r="BH4" s="6"/>
      <c r="BI4" s="6"/>
      <c r="BJ4" s="6"/>
      <c r="BK4" s="6"/>
    </row>
    <row r="5" spans="2:40" s="10" customFormat="1" ht="11.25" customHeight="1">
      <c r="B5" s="51"/>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row>
    <row r="6" spans="1:40" s="10" customFormat="1" ht="11.25" customHeight="1">
      <c r="A6" s="4"/>
      <c r="B6" s="38" t="s">
        <v>77</v>
      </c>
      <c r="C6" s="54">
        <f>+'$ corrientes'!C8/'$ corrientes'!C$8*100</f>
        <v>100</v>
      </c>
      <c r="D6" s="54">
        <f>+'$ corrientes'!D8/'$ corrientes'!D$8*100</f>
        <v>100</v>
      </c>
      <c r="E6" s="54">
        <f>+'$ corrientes'!E8/'$ corrientes'!E$8*100</f>
        <v>100</v>
      </c>
      <c r="F6" s="54">
        <f>+'$ corrientes'!F8/'$ corrientes'!F$8*100</f>
        <v>100</v>
      </c>
      <c r="G6" s="54">
        <f>+'$ corrientes'!G8/'$ corrientes'!G$8*100</f>
        <v>100</v>
      </c>
      <c r="H6" s="54">
        <f>+'$ corrientes'!H8/'$ corrientes'!H$8*100</f>
        <v>100</v>
      </c>
      <c r="I6" s="54">
        <f>+'$ corrientes'!I8/'$ corrientes'!I$8*100</f>
        <v>100</v>
      </c>
      <c r="J6" s="54">
        <f>+'$ corrientes'!J8/'$ corrientes'!J$8*100</f>
        <v>100</v>
      </c>
      <c r="K6" s="54">
        <f>+'$ corrientes'!K8/'$ corrientes'!K$8*100</f>
        <v>100</v>
      </c>
      <c r="L6" s="54">
        <f>+'$ corrientes'!L8/'$ corrientes'!L$8*100</f>
        <v>100</v>
      </c>
      <c r="M6" s="54">
        <f>+'$ corrientes'!M8/'$ corrientes'!M$8*100</f>
        <v>100</v>
      </c>
      <c r="N6" s="54">
        <f>+'$ corrientes'!N8/'$ corrientes'!N$8*100</f>
        <v>100</v>
      </c>
      <c r="O6" s="54">
        <f>+'$ corrientes'!O8/'$ corrientes'!O$8*100</f>
        <v>100</v>
      </c>
      <c r="P6" s="54">
        <f>+'$ corrientes'!P8/'$ corrientes'!P$8*100</f>
        <v>100</v>
      </c>
      <c r="Q6" s="54">
        <f>+'$ corrientes'!Q8/'$ corrientes'!Q$8*100</f>
        <v>100</v>
      </c>
      <c r="R6" s="54">
        <f>+'$ corrientes'!R8/'$ corrientes'!R$8*100</f>
        <v>100</v>
      </c>
      <c r="S6" s="54">
        <f>+'$ corrientes'!S8/'$ corrientes'!S$8*100</f>
        <v>100</v>
      </c>
      <c r="T6" s="54">
        <f>+'$ corrientes'!T8/'$ corrientes'!T$8*100</f>
        <v>100</v>
      </c>
      <c r="U6" s="54">
        <f>+'$ corrientes'!U8/'$ corrientes'!U$8*100</f>
        <v>100</v>
      </c>
      <c r="V6" s="54">
        <f>+'$ corrientes'!V8/'$ corrientes'!V$8*100</f>
        <v>100</v>
      </c>
      <c r="W6" s="54">
        <f>+'$ corrientes'!W8/'$ corrientes'!W$8*100</f>
        <v>100</v>
      </c>
      <c r="X6" s="54">
        <f>+'$ corrientes'!X8/'$ corrientes'!X$8*100</f>
        <v>100</v>
      </c>
      <c r="Y6" s="54">
        <f>+'$ corrientes'!Y8/'$ corrientes'!Y$8*100</f>
        <v>100</v>
      </c>
      <c r="Z6" s="54">
        <f>+'$ corrientes'!Z8/'$ corrientes'!Z$8*100</f>
        <v>100</v>
      </c>
      <c r="AA6" s="54">
        <f>+'$ corrientes'!AA8/'$ corrientes'!AA$8*100</f>
        <v>100</v>
      </c>
      <c r="AB6" s="54">
        <f>+'$ corrientes'!AB8/'$ corrientes'!AB$8*100</f>
        <v>100</v>
      </c>
      <c r="AC6" s="54">
        <f>+'$ corrientes'!AC8/'$ corrientes'!AC$8*100</f>
        <v>100</v>
      </c>
      <c r="AD6" s="54">
        <f>+'$ corrientes'!AD8/'$ corrientes'!AD$8*100</f>
        <v>100</v>
      </c>
      <c r="AE6" s="54">
        <f>+'$ corrientes'!AE8/'$ corrientes'!AE$8*100</f>
        <v>100</v>
      </c>
      <c r="AF6" s="54">
        <f>+'$ corrientes'!AF8/'$ corrientes'!AF$8*100</f>
        <v>100</v>
      </c>
      <c r="AG6" s="54">
        <f>+'$ corrientes'!AG8/'$ corrientes'!AG$8*100</f>
        <v>100</v>
      </c>
      <c r="AH6" s="54">
        <f>+'$ corrientes'!AH8/'$ corrientes'!AH$8*100</f>
        <v>100</v>
      </c>
      <c r="AI6" s="54">
        <f>+'$ corrientes'!AI8/'$ corrientes'!AI$8*100</f>
        <v>100</v>
      </c>
      <c r="AJ6" s="54">
        <f>+'$ corrientes'!AJ8/'$ corrientes'!AJ$8*100</f>
        <v>100</v>
      </c>
      <c r="AK6" s="54">
        <f>+'$ corrientes'!AK8/'$ corrientes'!AK$8*100</f>
        <v>100</v>
      </c>
      <c r="AL6" s="54">
        <f>+'$ corrientes'!AL8/'$ corrientes'!AL$8*100</f>
        <v>100</v>
      </c>
      <c r="AM6" s="54">
        <f>+'$ corrientes'!AM8/'$ corrientes'!AM$8*100</f>
        <v>100</v>
      </c>
      <c r="AN6" s="54">
        <f>+'$ corrientes'!AN8/'$ corrientes'!AN$8*100</f>
        <v>100</v>
      </c>
    </row>
    <row r="7" spans="2:40" s="10" customFormat="1" ht="11.25" customHeight="1">
      <c r="B7" s="51"/>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row>
    <row r="8" spans="2:61" s="11" customFormat="1" ht="11.25" customHeight="1">
      <c r="B8" s="6"/>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6"/>
      <c r="AP8" s="6"/>
      <c r="AQ8" s="6"/>
      <c r="AR8" s="6"/>
      <c r="AS8" s="6"/>
      <c r="AT8" s="6"/>
      <c r="AU8" s="6"/>
      <c r="AV8" s="6"/>
      <c r="AW8" s="6"/>
      <c r="AX8" s="6"/>
      <c r="AY8" s="6"/>
      <c r="AZ8" s="6"/>
      <c r="BA8" s="6"/>
      <c r="BB8" s="6"/>
      <c r="BC8" s="6"/>
      <c r="BD8" s="6"/>
      <c r="BE8" s="6"/>
      <c r="BF8" s="6"/>
      <c r="BG8" s="6"/>
      <c r="BH8" s="6"/>
      <c r="BI8" s="6"/>
    </row>
    <row r="9" spans="1:61" s="4" customFormat="1" ht="11.25" customHeight="1">
      <c r="A9" s="11" t="s">
        <v>40</v>
      </c>
      <c r="B9" s="38" t="s">
        <v>1</v>
      </c>
      <c r="C9" s="39">
        <f>+'$ corrientes'!C11/'$ corrientes'!C$8*100</f>
        <v>17.31458437298314</v>
      </c>
      <c r="D9" s="39">
        <f>+'$ corrientes'!D11/'$ corrientes'!D$8*100</f>
        <v>16.898310653110773</v>
      </c>
      <c r="E9" s="39">
        <f>+'$ corrientes'!E11/'$ corrientes'!E$8*100</f>
        <v>17.964179951345173</v>
      </c>
      <c r="F9" s="39">
        <f>+'$ corrientes'!F11/'$ corrientes'!F$8*100</f>
        <v>17.005595307050537</v>
      </c>
      <c r="G9" s="39">
        <f>+'$ corrientes'!G11/'$ corrientes'!G$8*100</f>
        <v>14.128613073954666</v>
      </c>
      <c r="H9" s="39">
        <f>+'$ corrientes'!H11/'$ corrientes'!H$8*100</f>
        <v>13.151846353653077</v>
      </c>
      <c r="I9" s="39">
        <f>+'$ corrientes'!I11/'$ corrientes'!I$8*100</f>
        <v>14.108696451795764</v>
      </c>
      <c r="J9" s="39">
        <f>+'$ corrientes'!J11/'$ corrientes'!J$8*100</f>
        <v>13.819402647457515</v>
      </c>
      <c r="K9" s="39">
        <f>+'$ corrientes'!K11/'$ corrientes'!K$8*100</f>
        <v>13.833746468172562</v>
      </c>
      <c r="L9" s="39">
        <f>+'$ corrientes'!L11/'$ corrientes'!L$8*100</f>
        <v>12.321683572821646</v>
      </c>
      <c r="M9" s="39">
        <f>+'$ corrientes'!M11/'$ corrientes'!M$8*100</f>
        <v>12.38111274958855</v>
      </c>
      <c r="N9" s="39">
        <f>+'$ corrientes'!N11/'$ corrientes'!N$8*100</f>
        <v>15.488609075068743</v>
      </c>
      <c r="O9" s="39">
        <f>+'$ corrientes'!O11/'$ corrientes'!O$8*100</f>
        <v>17.43495961235449</v>
      </c>
      <c r="P9" s="39">
        <f>+'$ corrientes'!P11/'$ corrientes'!P$8*100</f>
        <v>17.218676031489256</v>
      </c>
      <c r="Q9" s="39">
        <f>+'$ corrientes'!Q11/'$ corrientes'!Q$8*100</f>
        <v>17.946251915880392</v>
      </c>
      <c r="R9" s="39">
        <f>+'$ corrientes'!R11/'$ corrientes'!R$8*100</f>
        <v>17.669692140007438</v>
      </c>
      <c r="S9" s="39">
        <f>+'$ corrientes'!S11/'$ corrientes'!S$8*100</f>
        <v>17.217527400571882</v>
      </c>
      <c r="T9" s="39">
        <f>+'$ corrientes'!T11/'$ corrientes'!T$8*100</f>
        <v>16.783019754962112</v>
      </c>
      <c r="U9" s="39">
        <f>+'$ corrientes'!U11/'$ corrientes'!U$8*100</f>
        <v>16.931997063136244</v>
      </c>
      <c r="V9" s="39">
        <f>+'$ corrientes'!V11/'$ corrientes'!V$8*100</f>
        <v>19.083719576750084</v>
      </c>
      <c r="W9" s="39">
        <f>+'$ corrientes'!W11/'$ corrientes'!W$8*100</f>
        <v>17.572158164209263</v>
      </c>
      <c r="X9" s="39">
        <f>+'$ corrientes'!X11/'$ corrientes'!X$8*100</f>
        <v>16.892714882073637</v>
      </c>
      <c r="Y9" s="39">
        <f>+'$ corrientes'!Y11/'$ corrientes'!Y$8*100</f>
        <v>16.94501083373957</v>
      </c>
      <c r="Z9" s="39">
        <f>+'$ corrientes'!Z11/'$ corrientes'!Z$8*100</f>
        <v>16.682839883049443</v>
      </c>
      <c r="AA9" s="39">
        <f>+'$ corrientes'!AA11/'$ corrientes'!AA$8*100</f>
        <v>16.71609050538625</v>
      </c>
      <c r="AB9" s="39">
        <f>+'$ corrientes'!AB11/'$ corrientes'!AB$8*100</f>
        <v>15.801784345510338</v>
      </c>
      <c r="AC9" s="39">
        <f>+'$ corrientes'!AC11/'$ corrientes'!AC$8*100</f>
        <v>15.271911475331832</v>
      </c>
      <c r="AD9" s="39">
        <f>+'$ corrientes'!AD11/'$ corrientes'!AD$8*100</f>
        <v>13.693859954329696</v>
      </c>
      <c r="AE9" s="39">
        <f>+'$ corrientes'!AE11/'$ corrientes'!AE$8*100</f>
        <v>12.495095621149067</v>
      </c>
      <c r="AF9" s="39">
        <f>+'$ corrientes'!AF11/'$ corrientes'!AF$8*100</f>
        <v>13.214623840683192</v>
      </c>
      <c r="AG9" s="39">
        <f>+'$ corrientes'!AG11/'$ corrientes'!AG$8*100</f>
        <v>13.26013085418236</v>
      </c>
      <c r="AH9" s="39">
        <f>+'$ corrientes'!AH11/'$ corrientes'!AH$8*100</f>
        <v>12.12265287529155</v>
      </c>
      <c r="AI9" s="39">
        <f>+'$ corrientes'!AI11/'$ corrientes'!AI$8*100</f>
        <v>11.745288169408779</v>
      </c>
      <c r="AJ9" s="39">
        <f>+'$ corrientes'!AJ11/'$ corrientes'!AJ$8*100</f>
        <v>11.621799664190206</v>
      </c>
      <c r="AK9" s="39">
        <f>+'$ corrientes'!AK11/'$ corrientes'!AK$8*100</f>
        <v>11.0912686493922</v>
      </c>
      <c r="AL9" s="39">
        <f>+'$ corrientes'!AL11/'$ corrientes'!AL$8*100</f>
        <v>11.385488849765434</v>
      </c>
      <c r="AM9" s="39">
        <f>+'$ corrientes'!AM11/'$ corrientes'!AM$8*100</f>
        <v>11.313480656877895</v>
      </c>
      <c r="AN9" s="39">
        <f>+'$ corrientes'!AN11/'$ corrientes'!AN$8*100</f>
        <v>11.221295050500487</v>
      </c>
      <c r="AO9" s="10"/>
      <c r="AP9" s="10"/>
      <c r="AQ9" s="10"/>
      <c r="AR9" s="10"/>
      <c r="AS9" s="10"/>
      <c r="AT9" s="10"/>
      <c r="AU9" s="10"/>
      <c r="AV9" s="10"/>
      <c r="AW9" s="10"/>
      <c r="AX9" s="10"/>
      <c r="AY9" s="10"/>
      <c r="AZ9" s="10"/>
      <c r="BA9" s="10"/>
      <c r="BB9" s="10"/>
      <c r="BC9" s="10"/>
      <c r="BD9" s="10"/>
      <c r="BE9" s="10"/>
      <c r="BF9" s="10"/>
      <c r="BG9" s="10"/>
      <c r="BH9" s="10"/>
      <c r="BI9" s="10"/>
    </row>
    <row r="10" spans="2:61" s="11" customFormat="1" ht="11.25" customHeight="1">
      <c r="B10" s="6"/>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6"/>
      <c r="AP10" s="6"/>
      <c r="AQ10" s="6"/>
      <c r="AR10" s="6"/>
      <c r="AS10" s="6"/>
      <c r="AT10" s="6"/>
      <c r="AU10" s="6"/>
      <c r="AV10" s="6"/>
      <c r="AW10" s="6"/>
      <c r="AX10" s="6"/>
      <c r="AY10" s="6"/>
      <c r="AZ10" s="6"/>
      <c r="BA10" s="6"/>
      <c r="BB10" s="6"/>
      <c r="BC10" s="6"/>
      <c r="BD10" s="6"/>
      <c r="BE10" s="6"/>
      <c r="BF10" s="6"/>
      <c r="BG10" s="6"/>
      <c r="BH10" s="6"/>
      <c r="BI10" s="6"/>
    </row>
    <row r="11" spans="1:61" ht="11.25" customHeight="1">
      <c r="A11" s="10" t="s">
        <v>44</v>
      </c>
      <c r="B11" s="41" t="s">
        <v>2</v>
      </c>
      <c r="C11" s="42">
        <f>+'$ corrientes'!C13/'$ corrientes'!C$8*100</f>
        <v>2.646098116840558</v>
      </c>
      <c r="D11" s="42">
        <f>+'$ corrientes'!D13/'$ corrientes'!D$8*100</f>
        <v>2.410326706059028</v>
      </c>
      <c r="E11" s="42">
        <f>+'$ corrientes'!E13/'$ corrientes'!E$8*100</f>
        <v>2.3987914442013953</v>
      </c>
      <c r="F11" s="42">
        <f>+'$ corrientes'!F13/'$ corrientes'!F$8*100</f>
        <v>2.8911985393450674</v>
      </c>
      <c r="G11" s="42">
        <f>+'$ corrientes'!G13/'$ corrientes'!G$8*100</f>
        <v>3.3822548941903188</v>
      </c>
      <c r="H11" s="42">
        <f>+'$ corrientes'!H13/'$ corrientes'!H$8*100</f>
        <v>3.7397838816389153</v>
      </c>
      <c r="I11" s="42">
        <f>+'$ corrientes'!I13/'$ corrientes'!I$8*100</f>
        <v>3.6350405224380586</v>
      </c>
      <c r="J11" s="42">
        <f>+'$ corrientes'!J13/'$ corrientes'!J$8*100</f>
        <v>3.9182307612016625</v>
      </c>
      <c r="K11" s="42">
        <f>+'$ corrientes'!K13/'$ corrientes'!K$8*100</f>
        <v>3.919975256385614</v>
      </c>
      <c r="L11" s="42">
        <f>+'$ corrientes'!L13/'$ corrientes'!L$8*100</f>
        <v>3.833366623512387</v>
      </c>
      <c r="M11" s="42">
        <f>+'$ corrientes'!M13/'$ corrientes'!M$8*100</f>
        <v>4.343530201175953</v>
      </c>
      <c r="N11" s="42">
        <f>+'$ corrientes'!N13/'$ corrientes'!N$8*100</f>
        <v>5.479413328384248</v>
      </c>
      <c r="O11" s="42">
        <f>+'$ corrientes'!O13/'$ corrientes'!O$8*100</f>
        <v>6.823971791746504</v>
      </c>
      <c r="P11" s="42">
        <f>+'$ corrientes'!P13/'$ corrientes'!P$8*100</f>
        <v>6.340711251600657</v>
      </c>
      <c r="Q11" s="42">
        <f>+'$ corrientes'!Q13/'$ corrientes'!Q$8*100</f>
        <v>6.847865472526246</v>
      </c>
      <c r="R11" s="42">
        <f>+'$ corrientes'!R13/'$ corrientes'!R$8*100</f>
        <v>6.594469074253519</v>
      </c>
      <c r="S11" s="42">
        <f>+'$ corrientes'!S13/'$ corrientes'!S$8*100</f>
        <v>6.277821381574333</v>
      </c>
      <c r="T11" s="42">
        <f>+'$ corrientes'!T13/'$ corrientes'!T$8*100</f>
        <v>6.074404078504324</v>
      </c>
      <c r="U11" s="42">
        <f>+'$ corrientes'!U13/'$ corrientes'!U$8*100</f>
        <v>6.162003610196497</v>
      </c>
      <c r="V11" s="42">
        <f>+'$ corrientes'!V13/'$ corrientes'!V$8*100</f>
        <v>8.119123696152867</v>
      </c>
      <c r="W11" s="42">
        <f>+'$ corrientes'!W13/'$ corrientes'!W$8*100</f>
        <v>6.668865207216429</v>
      </c>
      <c r="X11" s="42">
        <f>+'$ corrientes'!X13/'$ corrientes'!X$8*100</f>
        <v>5.684461153108169</v>
      </c>
      <c r="Y11" s="42">
        <f>+'$ corrientes'!Y13/'$ corrientes'!Y$8*100</f>
        <v>5.774727154233751</v>
      </c>
      <c r="Z11" s="42">
        <f>+'$ corrientes'!Z13/'$ corrientes'!Z$8*100</f>
        <v>6.2341780594408585</v>
      </c>
      <c r="AA11" s="42">
        <f>+'$ corrientes'!AA13/'$ corrientes'!AA$8*100</f>
        <v>6.250620748271252</v>
      </c>
      <c r="AB11" s="42">
        <f>+'$ corrientes'!AB13/'$ corrientes'!AB$8*100</f>
        <v>5.941901117296599</v>
      </c>
      <c r="AC11" s="42">
        <f>+'$ corrientes'!AC13/'$ corrientes'!AC$8*100</f>
        <v>5.905173825918434</v>
      </c>
      <c r="AD11" s="42">
        <f>+'$ corrientes'!AD13/'$ corrientes'!AD$8*100</f>
        <v>5.808068802690683</v>
      </c>
      <c r="AE11" s="42">
        <f>+'$ corrientes'!AE13/'$ corrientes'!AE$8*100</f>
        <v>5.331220688524312</v>
      </c>
      <c r="AF11" s="42">
        <f>+'$ corrientes'!AF13/'$ corrientes'!AF$8*100</f>
        <v>5.772544146064101</v>
      </c>
      <c r="AG11" s="42">
        <f>+'$ corrientes'!AG13/'$ corrientes'!AG$8*100</f>
        <v>5.627582329582505</v>
      </c>
      <c r="AH11" s="42">
        <f>+'$ corrientes'!AH13/'$ corrientes'!AH$8*100</f>
        <v>5.176776350881093</v>
      </c>
      <c r="AI11" s="42">
        <f>+'$ corrientes'!AI13/'$ corrientes'!AI$8*100</f>
        <v>4.863159116328246</v>
      </c>
      <c r="AJ11" s="42">
        <f>+'$ corrientes'!AJ13/'$ corrientes'!AJ$8*100</f>
        <v>4.76129190503036</v>
      </c>
      <c r="AK11" s="42">
        <f>+'$ corrientes'!AK13/'$ corrientes'!AK$8*100</f>
        <v>4.23683445986495</v>
      </c>
      <c r="AL11" s="42">
        <f>+'$ corrientes'!AL13/'$ corrientes'!AL$8*100</f>
        <v>4.381731896908512</v>
      </c>
      <c r="AM11" s="42">
        <f>+'$ corrientes'!AM13/'$ corrientes'!AM$8*100</f>
        <v>4.269794568343598</v>
      </c>
      <c r="AN11" s="42">
        <f>+'$ corrientes'!AN13/'$ corrientes'!AN$8*100</f>
        <v>4.285277671516044</v>
      </c>
      <c r="AO11" s="6"/>
      <c r="AP11" s="6"/>
      <c r="AQ11" s="6"/>
      <c r="AR11" s="6"/>
      <c r="AS11" s="6"/>
      <c r="AT11" s="6"/>
      <c r="AU11" s="6"/>
      <c r="AV11" s="6"/>
      <c r="AW11" s="6"/>
      <c r="AX11" s="6"/>
      <c r="AY11" s="6"/>
      <c r="AZ11" s="6"/>
      <c r="BA11" s="6"/>
      <c r="BB11" s="6"/>
      <c r="BC11" s="6"/>
      <c r="BD11" s="6"/>
      <c r="BE11" s="6"/>
      <c r="BF11" s="6"/>
      <c r="BG11" s="6"/>
      <c r="BH11" s="6"/>
      <c r="BI11" s="6"/>
    </row>
    <row r="12" spans="1:61" ht="11.25" customHeight="1">
      <c r="A12" s="11" t="s">
        <v>45</v>
      </c>
      <c r="B12" s="13" t="s">
        <v>3</v>
      </c>
      <c r="C12" s="14">
        <f>+'$ corrientes'!C14/'$ corrientes'!C$8*100</f>
        <v>0.7492884022516525</v>
      </c>
      <c r="D12" s="14">
        <f>+'$ corrientes'!D14/'$ corrientes'!D$8*100</f>
        <v>0.5973797739884531</v>
      </c>
      <c r="E12" s="14">
        <f>+'$ corrientes'!E14/'$ corrientes'!E$8*100</f>
        <v>0.5401045901644189</v>
      </c>
      <c r="F12" s="14">
        <f>+'$ corrientes'!F14/'$ corrientes'!F$8*100</f>
        <v>0.6488829446411775</v>
      </c>
      <c r="G12" s="14">
        <f>+'$ corrientes'!G14/'$ corrientes'!G$8*100</f>
        <v>0.8467087783214708</v>
      </c>
      <c r="H12" s="14">
        <f>+'$ corrientes'!H14/'$ corrientes'!H$8*100</f>
        <v>0.7904820663855924</v>
      </c>
      <c r="I12" s="14">
        <f>+'$ corrientes'!I14/'$ corrientes'!I$8*100</f>
        <v>0.8347504584056491</v>
      </c>
      <c r="J12" s="14">
        <f>+'$ corrientes'!J14/'$ corrientes'!J$8*100</f>
        <v>0.842782770946195</v>
      </c>
      <c r="K12" s="14">
        <f>+'$ corrientes'!K14/'$ corrientes'!K$8*100</f>
        <v>0.8823494591566159</v>
      </c>
      <c r="L12" s="14">
        <f>+'$ corrientes'!L14/'$ corrientes'!L$8*100</f>
        <v>0.7366140063702636</v>
      </c>
      <c r="M12" s="14">
        <f>+'$ corrientes'!M14/'$ corrientes'!M$8*100</f>
        <v>0.8354401051351579</v>
      </c>
      <c r="N12" s="14">
        <f>+'$ corrientes'!N14/'$ corrientes'!N$8*100</f>
        <v>1.1379004488343267</v>
      </c>
      <c r="O12" s="14">
        <f>+'$ corrientes'!O14/'$ corrientes'!O$8*100</f>
        <v>1.3807062129411078</v>
      </c>
      <c r="P12" s="14">
        <f>+'$ corrientes'!P14/'$ corrientes'!P$8*100</f>
        <v>1.4341876567664846</v>
      </c>
      <c r="Q12" s="14">
        <f>+'$ corrientes'!Q14/'$ corrientes'!Q$8*100</f>
        <v>1.7003971196165812</v>
      </c>
      <c r="R12" s="14">
        <f>+'$ corrientes'!R14/'$ corrientes'!R$8*100</f>
        <v>1.7644892930116087</v>
      </c>
      <c r="S12" s="14">
        <f>+'$ corrientes'!S14/'$ corrientes'!S$8*100</f>
        <v>1.7742307602029</v>
      </c>
      <c r="T12" s="14">
        <f>+'$ corrientes'!T14/'$ corrientes'!T$8*100</f>
        <v>1.893565769937264</v>
      </c>
      <c r="U12" s="14">
        <f>+'$ corrientes'!U14/'$ corrientes'!U$8*100</f>
        <v>1.9317850157773104</v>
      </c>
      <c r="V12" s="14">
        <f>+'$ corrientes'!V14/'$ corrientes'!V$8*100</f>
        <v>1.9407060786638384</v>
      </c>
      <c r="W12" s="14">
        <f>+'$ corrientes'!W14/'$ corrientes'!W$8*100</f>
        <v>2.0456009888621143</v>
      </c>
      <c r="X12" s="14">
        <f>+'$ corrientes'!X14/'$ corrientes'!X$8*100</f>
        <v>2.1369560441232833</v>
      </c>
      <c r="Y12" s="14">
        <f>+'$ corrientes'!Y14/'$ corrientes'!Y$8*100</f>
        <v>2.0103661324050375</v>
      </c>
      <c r="Z12" s="14">
        <f>+'$ corrientes'!Z14/'$ corrientes'!Z$8*100</f>
        <v>1.6670661591717588</v>
      </c>
      <c r="AA12" s="14">
        <f>+'$ corrientes'!AA14/'$ corrientes'!AA$8*100</f>
        <v>1.8109507576340704</v>
      </c>
      <c r="AB12" s="14">
        <f>+'$ corrientes'!AB14/'$ corrientes'!AB$8*100</f>
        <v>1.820659125992631</v>
      </c>
      <c r="AC12" s="14">
        <f>+'$ corrientes'!AC14/'$ corrientes'!AC$8*100</f>
        <v>1.7720183375755962</v>
      </c>
      <c r="AD12" s="14">
        <f>+'$ corrientes'!AD14/'$ corrientes'!AD$8*100</f>
        <v>1.4974813389282045</v>
      </c>
      <c r="AE12" s="14">
        <f>+'$ corrientes'!AE14/'$ corrientes'!AE$8*100</f>
        <v>1.472376747295697</v>
      </c>
      <c r="AF12" s="14">
        <f>+'$ corrientes'!AF14/'$ corrientes'!AF$8*100</f>
        <v>1.4549474444809762</v>
      </c>
      <c r="AG12" s="14">
        <f>+'$ corrientes'!AG14/'$ corrientes'!AG$8*100</f>
        <v>1.4399200001883699</v>
      </c>
      <c r="AH12" s="14">
        <f>+'$ corrientes'!AH14/'$ corrientes'!AH$8*100</f>
        <v>1.4719623481460826</v>
      </c>
      <c r="AI12" s="14">
        <f>+'$ corrientes'!AI14/'$ corrientes'!AI$8*100</f>
        <v>1.5134459891892806</v>
      </c>
      <c r="AJ12" s="14">
        <f>+'$ corrientes'!AJ14/'$ corrientes'!AJ$8*100</f>
        <v>1.5163794054590136</v>
      </c>
      <c r="AK12" s="14">
        <f>+'$ corrientes'!AK14/'$ corrientes'!AK$8*100</f>
        <v>1.4259197780968933</v>
      </c>
      <c r="AL12" s="14">
        <f>+'$ corrientes'!AL14/'$ corrientes'!AL$8*100</f>
        <v>1.556511525975772</v>
      </c>
      <c r="AM12" s="14">
        <f>+'$ corrientes'!AM14/'$ corrientes'!AM$8*100</f>
        <v>1.6330108667272365</v>
      </c>
      <c r="AN12" s="14">
        <f>+'$ corrientes'!AN14/'$ corrientes'!AN$8*100</f>
        <v>1.7515980979961634</v>
      </c>
      <c r="AO12" s="6"/>
      <c r="AP12" s="6"/>
      <c r="AQ12" s="6"/>
      <c r="AR12" s="6"/>
      <c r="AS12" s="6"/>
      <c r="AT12" s="6"/>
      <c r="AU12" s="6"/>
      <c r="AV12" s="6"/>
      <c r="AW12" s="6"/>
      <c r="AX12" s="6"/>
      <c r="AY12" s="6"/>
      <c r="AZ12" s="6"/>
      <c r="BA12" s="6"/>
      <c r="BB12" s="6"/>
      <c r="BC12" s="6"/>
      <c r="BD12" s="6"/>
      <c r="BE12" s="6"/>
      <c r="BF12" s="6"/>
      <c r="BG12" s="6"/>
      <c r="BH12" s="6"/>
      <c r="BI12" s="6"/>
    </row>
    <row r="13" spans="1:61" ht="11.25" customHeight="1">
      <c r="A13" s="3" t="s">
        <v>46</v>
      </c>
      <c r="B13" s="41" t="s">
        <v>4</v>
      </c>
      <c r="C13" s="42">
        <f>+'$ corrientes'!C15/'$ corrientes'!C$8*100</f>
        <v>13.91919785389093</v>
      </c>
      <c r="D13" s="42">
        <f>+'$ corrientes'!D15/'$ corrientes'!D$8*100</f>
        <v>13.890604173063291</v>
      </c>
      <c r="E13" s="42">
        <f>+'$ corrientes'!E15/'$ corrientes'!E$8*100</f>
        <v>15.025283916979362</v>
      </c>
      <c r="F13" s="42">
        <f>+'$ corrientes'!F15/'$ corrientes'!F$8*100</f>
        <v>13.465513823064294</v>
      </c>
      <c r="G13" s="42">
        <f>+'$ corrientes'!G15/'$ corrientes'!G$8*100</f>
        <v>9.899649401442879</v>
      </c>
      <c r="H13" s="42">
        <f>+'$ corrientes'!H15/'$ corrientes'!H$8*100</f>
        <v>8.621580405628567</v>
      </c>
      <c r="I13" s="42">
        <f>+'$ corrientes'!I15/'$ corrientes'!I$8*100</f>
        <v>9.638905470952055</v>
      </c>
      <c r="J13" s="42">
        <f>+'$ corrientes'!J15/'$ corrientes'!J$8*100</f>
        <v>9.058389115309657</v>
      </c>
      <c r="K13" s="42">
        <f>+'$ corrientes'!K15/'$ corrientes'!K$8*100</f>
        <v>9.031421752630331</v>
      </c>
      <c r="L13" s="42">
        <f>+'$ corrientes'!L15/'$ corrientes'!L$8*100</f>
        <v>7.751702942938994</v>
      </c>
      <c r="M13" s="42">
        <f>+'$ corrientes'!M15/'$ corrientes'!M$8*100</f>
        <v>7.20214244327744</v>
      </c>
      <c r="N13" s="42">
        <f>+'$ corrientes'!N15/'$ corrientes'!N$8*100</f>
        <v>8.871295297850168</v>
      </c>
      <c r="O13" s="42">
        <f>+'$ corrientes'!O15/'$ corrientes'!O$8*100</f>
        <v>9.230281607666878</v>
      </c>
      <c r="P13" s="42">
        <f>+'$ corrientes'!P15/'$ corrientes'!P$8*100</f>
        <v>9.443777123122112</v>
      </c>
      <c r="Q13" s="42">
        <f>+'$ corrientes'!Q15/'$ corrientes'!Q$8*100</f>
        <v>9.397989323737566</v>
      </c>
      <c r="R13" s="42">
        <f>+'$ corrientes'!R15/'$ corrientes'!R$8*100</f>
        <v>9.310733772742312</v>
      </c>
      <c r="S13" s="42">
        <f>+'$ corrientes'!S15/'$ corrientes'!S$8*100</f>
        <v>9.165475258794647</v>
      </c>
      <c r="T13" s="42">
        <f>+'$ corrientes'!T15/'$ corrientes'!T$8*100</f>
        <v>8.815049906520525</v>
      </c>
      <c r="U13" s="42">
        <f>+'$ corrientes'!U15/'$ corrientes'!U$8*100</f>
        <v>8.838208437162436</v>
      </c>
      <c r="V13" s="42">
        <f>+'$ corrientes'!V15/'$ corrientes'!V$8*100</f>
        <v>9.023889801933379</v>
      </c>
      <c r="W13" s="42">
        <f>+'$ corrientes'!W15/'$ corrientes'!W$8*100</f>
        <v>8.857691968130721</v>
      </c>
      <c r="X13" s="42">
        <f>+'$ corrientes'!X15/'$ corrientes'!X$8*100</f>
        <v>9.071297684842188</v>
      </c>
      <c r="Y13" s="42">
        <f>+'$ corrientes'!Y15/'$ corrientes'!Y$8*100</f>
        <v>9.159917547100779</v>
      </c>
      <c r="Z13" s="42">
        <f>+'$ corrientes'!Z15/'$ corrientes'!Z$8*100</f>
        <v>8.781595664436825</v>
      </c>
      <c r="AA13" s="42">
        <f>+'$ corrientes'!AA15/'$ corrientes'!AA$8*100</f>
        <v>8.654518999480933</v>
      </c>
      <c r="AB13" s="42">
        <f>+'$ corrientes'!AB15/'$ corrientes'!AB$8*100</f>
        <v>8.03922410222111</v>
      </c>
      <c r="AC13" s="42">
        <f>+'$ corrientes'!AC15/'$ corrientes'!AC$8*100</f>
        <v>7.594719311837802</v>
      </c>
      <c r="AD13" s="42">
        <f>+'$ corrientes'!AD15/'$ corrientes'!AD$8*100</f>
        <v>6.388309812710808</v>
      </c>
      <c r="AE13" s="42">
        <f>+'$ corrientes'!AE15/'$ corrientes'!AE$8*100</f>
        <v>5.69149818532906</v>
      </c>
      <c r="AF13" s="42">
        <f>+'$ corrientes'!AF15/'$ corrientes'!AF$8*100</f>
        <v>5.987132250138116</v>
      </c>
      <c r="AG13" s="42">
        <f>+'$ corrientes'!AG15/'$ corrientes'!AG$8*100</f>
        <v>6.192628524411488</v>
      </c>
      <c r="AH13" s="42">
        <f>+'$ corrientes'!AH15/'$ corrientes'!AH$8*100</f>
        <v>5.473914176264374</v>
      </c>
      <c r="AI13" s="42">
        <f>+'$ corrientes'!AI15/'$ corrientes'!AI$8*100</f>
        <v>5.36868306389125</v>
      </c>
      <c r="AJ13" s="42">
        <f>+'$ corrientes'!AJ15/'$ corrientes'!AJ$8*100</f>
        <v>5.344128353700832</v>
      </c>
      <c r="AK13" s="42">
        <f>+'$ corrientes'!AK15/'$ corrientes'!AK$8*100</f>
        <v>5.428514411430357</v>
      </c>
      <c r="AL13" s="42">
        <f>+'$ corrientes'!AL15/'$ corrientes'!AL$8*100</f>
        <v>5.44724542688115</v>
      </c>
      <c r="AM13" s="42">
        <f>+'$ corrientes'!AM15/'$ corrientes'!AM$8*100</f>
        <v>5.410675221807059</v>
      </c>
      <c r="AN13" s="42">
        <f>+'$ corrientes'!AN15/'$ corrientes'!AN$8*100</f>
        <v>5.18441928098828</v>
      </c>
      <c r="AO13" s="6"/>
      <c r="AP13" s="6"/>
      <c r="AQ13" s="6"/>
      <c r="AR13" s="6"/>
      <c r="AS13" s="6"/>
      <c r="AT13" s="6"/>
      <c r="AU13" s="6"/>
      <c r="AV13" s="6"/>
      <c r="AW13" s="6"/>
      <c r="AX13" s="6"/>
      <c r="AY13" s="6"/>
      <c r="AZ13" s="6"/>
      <c r="BA13" s="6"/>
      <c r="BB13" s="6"/>
      <c r="BC13" s="6"/>
      <c r="BD13" s="6"/>
      <c r="BE13" s="6"/>
      <c r="BF13" s="6"/>
      <c r="BG13" s="6"/>
      <c r="BH13" s="6"/>
      <c r="BI13" s="6"/>
    </row>
    <row r="14" spans="2:61" s="11" customFormat="1" ht="11.25" customHeight="1">
      <c r="B14" s="6"/>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6"/>
      <c r="AP14" s="6"/>
      <c r="AQ14" s="6"/>
      <c r="AR14" s="6"/>
      <c r="AS14" s="6"/>
      <c r="AT14" s="6"/>
      <c r="AU14" s="6"/>
      <c r="AV14" s="6"/>
      <c r="AW14" s="6"/>
      <c r="AX14" s="6"/>
      <c r="AY14" s="6"/>
      <c r="AZ14" s="6"/>
      <c r="BA14" s="6"/>
      <c r="BB14" s="6"/>
      <c r="BC14" s="6"/>
      <c r="BD14" s="6"/>
      <c r="BE14" s="6"/>
      <c r="BF14" s="6"/>
      <c r="BG14" s="6"/>
      <c r="BH14" s="6"/>
      <c r="BI14" s="6"/>
    </row>
    <row r="15" spans="1:61" s="4" customFormat="1" ht="11.25" customHeight="1">
      <c r="A15" s="3" t="s">
        <v>41</v>
      </c>
      <c r="B15" s="38" t="s">
        <v>34</v>
      </c>
      <c r="C15" s="39">
        <f>+'$ corrientes'!C17/'$ corrientes'!C$8*100</f>
        <v>53.750167875285605</v>
      </c>
      <c r="D15" s="39">
        <f>+'$ corrientes'!D17/'$ corrientes'!D$8*100</f>
        <v>54.00980232239164</v>
      </c>
      <c r="E15" s="39">
        <f>+'$ corrientes'!E17/'$ corrientes'!E$8*100</f>
        <v>45.184939109397746</v>
      </c>
      <c r="F15" s="39">
        <f>+'$ corrientes'!F17/'$ corrientes'!F$8*100</f>
        <v>45.979505153344824</v>
      </c>
      <c r="G15" s="39">
        <f>+'$ corrientes'!G17/'$ corrientes'!G$8*100</f>
        <v>50.47739759573232</v>
      </c>
      <c r="H15" s="39">
        <f>+'$ corrientes'!H17/'$ corrientes'!H$8*100</f>
        <v>53.67856124209727</v>
      </c>
      <c r="I15" s="39">
        <f>+'$ corrientes'!I17/'$ corrientes'!I$8*100</f>
        <v>56.08321060687717</v>
      </c>
      <c r="J15" s="39">
        <f>+'$ corrientes'!J17/'$ corrientes'!J$8*100</f>
        <v>54.72339005744785</v>
      </c>
      <c r="K15" s="39">
        <f>+'$ corrientes'!K17/'$ corrientes'!K$8*100</f>
        <v>50.7268500093023</v>
      </c>
      <c r="L15" s="39">
        <f>+'$ corrientes'!L17/'$ corrientes'!L$8*100</f>
        <v>53.446527317303904</v>
      </c>
      <c r="M15" s="39">
        <f>+'$ corrientes'!M17/'$ corrientes'!M$8*100</f>
        <v>63.27406050705899</v>
      </c>
      <c r="N15" s="39">
        <f>+'$ corrientes'!N17/'$ corrientes'!N$8*100</f>
        <v>69.11627100221088</v>
      </c>
      <c r="O15" s="39">
        <f>+'$ corrientes'!O17/'$ corrientes'!O$8*100</f>
        <v>69.60022577455534</v>
      </c>
      <c r="P15" s="39">
        <f>+'$ corrientes'!P17/'$ corrientes'!P$8*100</f>
        <v>69.42449539348375</v>
      </c>
      <c r="Q15" s="39">
        <f>+'$ corrientes'!Q17/'$ corrientes'!Q$8*100</f>
        <v>73.69782897054232</v>
      </c>
      <c r="R15" s="39">
        <f>+'$ corrientes'!R17/'$ corrientes'!R$8*100</f>
        <v>75.11306907225458</v>
      </c>
      <c r="S15" s="39">
        <f>+'$ corrientes'!S17/'$ corrientes'!S$8*100</f>
        <v>77.63160338338906</v>
      </c>
      <c r="T15" s="39">
        <f>+'$ corrientes'!T17/'$ corrientes'!T$8*100</f>
        <v>77.93898331492908</v>
      </c>
      <c r="U15" s="39">
        <f>+'$ corrientes'!U17/'$ corrientes'!U$8*100</f>
        <v>77.75303780435947</v>
      </c>
      <c r="V15" s="39">
        <f>+'$ corrientes'!V17/'$ corrientes'!V$8*100</f>
        <v>76.59374899557724</v>
      </c>
      <c r="W15" s="39">
        <f>+'$ corrientes'!W17/'$ corrientes'!W$8*100</f>
        <v>78.67849312315394</v>
      </c>
      <c r="X15" s="39">
        <f>+'$ corrientes'!X17/'$ corrientes'!X$8*100</f>
        <v>79.56956939938208</v>
      </c>
      <c r="Y15" s="39">
        <f>+'$ corrientes'!Y17/'$ corrientes'!Y$8*100</f>
        <v>79.72887724540088</v>
      </c>
      <c r="Z15" s="39">
        <f>+'$ corrientes'!Z17/'$ corrientes'!Z$8*100</f>
        <v>73.97061303081723</v>
      </c>
      <c r="AA15" s="39">
        <f>+'$ corrientes'!AA17/'$ corrientes'!AA$8*100</f>
        <v>73.75483326231344</v>
      </c>
      <c r="AB15" s="39">
        <f>+'$ corrientes'!AB17/'$ corrientes'!AB$8*100</f>
        <v>68.59053972683917</v>
      </c>
      <c r="AC15" s="39">
        <f>+'$ corrientes'!AC17/'$ corrientes'!AC$8*100</f>
        <v>69.33585543700914</v>
      </c>
      <c r="AD15" s="39">
        <f>+'$ corrientes'!AD17/'$ corrientes'!AD$8*100</f>
        <v>68.22393525642198</v>
      </c>
      <c r="AE15" s="39">
        <f>+'$ corrientes'!AE17/'$ corrientes'!AE$8*100</f>
        <v>64.77900998185156</v>
      </c>
      <c r="AF15" s="39">
        <f>+'$ corrientes'!AF17/'$ corrientes'!AF$8*100</f>
        <v>67.44388661494403</v>
      </c>
      <c r="AG15" s="39">
        <f>+'$ corrientes'!AG17/'$ corrientes'!AG$8*100</f>
        <v>65.23623627413141</v>
      </c>
      <c r="AH15" s="39">
        <f>+'$ corrientes'!AH17/'$ corrientes'!AH$8*100</f>
        <v>65.66105831442073</v>
      </c>
      <c r="AI15" s="39">
        <f>+'$ corrientes'!AI17/'$ corrientes'!AI$8*100</f>
        <v>67.90076782186678</v>
      </c>
      <c r="AJ15" s="39">
        <f>+'$ corrientes'!AJ17/'$ corrientes'!AJ$8*100</f>
        <v>67.53362534029634</v>
      </c>
      <c r="AK15" s="39">
        <f>+'$ corrientes'!AK17/'$ corrientes'!AK$8*100</f>
        <v>63.15751177302038</v>
      </c>
      <c r="AL15" s="39">
        <f>+'$ corrientes'!AL17/'$ corrientes'!AL$8*100</f>
        <v>68.12401760068944</v>
      </c>
      <c r="AM15" s="39">
        <f>+'$ corrientes'!AM17/'$ corrientes'!AM$8*100</f>
        <v>68.6759463096839</v>
      </c>
      <c r="AN15" s="39">
        <f>+'$ corrientes'!AN17/'$ corrientes'!AN$8*100</f>
        <v>74.84599445692768</v>
      </c>
      <c r="AO15" s="10"/>
      <c r="AP15" s="10"/>
      <c r="AQ15" s="10"/>
      <c r="AR15" s="10"/>
      <c r="AS15" s="10"/>
      <c r="AT15" s="10"/>
      <c r="AU15" s="10"/>
      <c r="AV15" s="10"/>
      <c r="AW15" s="10"/>
      <c r="AX15" s="10"/>
      <c r="AY15" s="10"/>
      <c r="AZ15" s="10"/>
      <c r="BA15" s="10"/>
      <c r="BB15" s="10"/>
      <c r="BC15" s="10"/>
      <c r="BD15" s="10"/>
      <c r="BE15" s="10"/>
      <c r="BF15" s="10"/>
      <c r="BG15" s="10"/>
      <c r="BH15" s="10"/>
      <c r="BI15" s="10"/>
    </row>
    <row r="16" spans="2:61" s="11" customFormat="1" ht="11.25" customHeight="1">
      <c r="B16" s="6"/>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6"/>
      <c r="AP16" s="6"/>
      <c r="AQ16" s="6"/>
      <c r="AR16" s="6"/>
      <c r="AS16" s="6"/>
      <c r="AT16" s="6"/>
      <c r="AU16" s="6"/>
      <c r="AV16" s="6"/>
      <c r="AW16" s="6"/>
      <c r="AX16" s="6"/>
      <c r="AY16" s="6"/>
      <c r="AZ16" s="6"/>
      <c r="BA16" s="6"/>
      <c r="BB16" s="6"/>
      <c r="BC16" s="6"/>
      <c r="BD16" s="6"/>
      <c r="BE16" s="6"/>
      <c r="BF16" s="6"/>
      <c r="BG16" s="6"/>
      <c r="BH16" s="6"/>
      <c r="BI16" s="6"/>
    </row>
    <row r="17" spans="1:61" ht="11.25" customHeight="1">
      <c r="A17" s="3" t="s">
        <v>47</v>
      </c>
      <c r="B17" s="41" t="s">
        <v>5</v>
      </c>
      <c r="C17" s="42">
        <f>+'$ corrientes'!C19/'$ corrientes'!C$8*100</f>
        <v>8.533562358977155</v>
      </c>
      <c r="D17" s="42">
        <f>+'$ corrientes'!D19/'$ corrientes'!D$8*100</f>
        <v>7.839770517061946</v>
      </c>
      <c r="E17" s="42">
        <f>+'$ corrientes'!E19/'$ corrientes'!E$8*100</f>
        <v>6.6448444530324435</v>
      </c>
      <c r="F17" s="42">
        <f>+'$ corrientes'!F19/'$ corrientes'!F$8*100</f>
        <v>7.723766149028302</v>
      </c>
      <c r="G17" s="42">
        <f>+'$ corrientes'!G19/'$ corrientes'!G$8*100</f>
        <v>8.438816775693809</v>
      </c>
      <c r="H17" s="42">
        <f>+'$ corrientes'!H19/'$ corrientes'!H$8*100</f>
        <v>7.705419782245143</v>
      </c>
      <c r="I17" s="42">
        <f>+'$ corrientes'!I19/'$ corrientes'!I$8*100</f>
        <v>7.809916300951373</v>
      </c>
      <c r="J17" s="42">
        <f>+'$ corrientes'!J19/'$ corrientes'!J$8*100</f>
        <v>7.758028143669169</v>
      </c>
      <c r="K17" s="42">
        <f>+'$ corrientes'!K19/'$ corrientes'!K$8*100</f>
        <v>7.77614235403986</v>
      </c>
      <c r="L17" s="42">
        <f>+'$ corrientes'!L19/'$ corrientes'!L$8*100</f>
        <v>6.060809107592493</v>
      </c>
      <c r="M17" s="42">
        <f>+'$ corrientes'!M19/'$ corrientes'!M$8*100</f>
        <v>7.4535759628629075</v>
      </c>
      <c r="N17" s="42">
        <f>+'$ corrientes'!N19/'$ corrientes'!N$8*100</f>
        <v>7.871955677540993</v>
      </c>
      <c r="O17" s="42">
        <f>+'$ corrientes'!O19/'$ corrientes'!O$8*100</f>
        <v>5.51283239622961</v>
      </c>
      <c r="P17" s="42">
        <f>+'$ corrientes'!P19/'$ corrientes'!P$8*100</f>
        <v>6.274254358333176</v>
      </c>
      <c r="Q17" s="42">
        <f>+'$ corrientes'!Q19/'$ corrientes'!Q$8*100</f>
        <v>6.386497315627977</v>
      </c>
      <c r="R17" s="42">
        <f>+'$ corrientes'!R19/'$ corrientes'!R$8*100</f>
        <v>6.646665764587636</v>
      </c>
      <c r="S17" s="42">
        <f>+'$ corrientes'!S19/'$ corrientes'!S$8*100</f>
        <v>7.06159461871075</v>
      </c>
      <c r="T17" s="42">
        <f>+'$ corrientes'!T19/'$ corrientes'!T$8*100</f>
        <v>7.513077559290722</v>
      </c>
      <c r="U17" s="42">
        <f>+'$ corrientes'!U19/'$ corrientes'!U$8*100</f>
        <v>7.787905326851141</v>
      </c>
      <c r="V17" s="42">
        <f>+'$ corrientes'!V19/'$ corrientes'!V$8*100</f>
        <v>7.131453706612888</v>
      </c>
      <c r="W17" s="42">
        <f>+'$ corrientes'!W19/'$ corrientes'!W$8*100</f>
        <v>7.1317448745990495</v>
      </c>
      <c r="X17" s="42">
        <f>+'$ corrientes'!X19/'$ corrientes'!X$8*100</f>
        <v>7.093685329838878</v>
      </c>
      <c r="Y17" s="42">
        <f>+'$ corrientes'!Y19/'$ corrientes'!Y$8*100</f>
        <v>6.924360982864957</v>
      </c>
      <c r="Z17" s="42">
        <f>+'$ corrientes'!Z19/'$ corrientes'!Z$8*100</f>
        <v>6.576570638277069</v>
      </c>
      <c r="AA17" s="42">
        <f>+'$ corrientes'!AA19/'$ corrientes'!AA$8*100</f>
        <v>6.560310097373609</v>
      </c>
      <c r="AB17" s="42">
        <f>+'$ corrientes'!AB19/'$ corrientes'!AB$8*100</f>
        <v>7.042520479156081</v>
      </c>
      <c r="AC17" s="42">
        <f>+'$ corrientes'!AC19/'$ corrientes'!AC$8*100</f>
        <v>7.876816663083014</v>
      </c>
      <c r="AD17" s="42">
        <f>+'$ corrientes'!AD19/'$ corrientes'!AD$8*100</f>
        <v>7.110219731054519</v>
      </c>
      <c r="AE17" s="42">
        <f>+'$ corrientes'!AE19/'$ corrientes'!AE$8*100</f>
        <v>6.737487221393167</v>
      </c>
      <c r="AF17" s="42">
        <f>+'$ corrientes'!AF19/'$ corrientes'!AF$8*100</f>
        <v>7.0183884903038685</v>
      </c>
      <c r="AG17" s="42">
        <f>+'$ corrientes'!AG19/'$ corrientes'!AG$8*100</f>
        <v>6.598820860915098</v>
      </c>
      <c r="AH17" s="42">
        <f>+'$ corrientes'!AH19/'$ corrientes'!AH$8*100</f>
        <v>7.135052305765176</v>
      </c>
      <c r="AI17" s="42">
        <f>+'$ corrientes'!AI19/'$ corrientes'!AI$8*100</f>
        <v>6.664237707904186</v>
      </c>
      <c r="AJ17" s="42">
        <f>+'$ corrientes'!AJ19/'$ corrientes'!AJ$8*100</f>
        <v>6.850800315273855</v>
      </c>
      <c r="AK17" s="42">
        <f>+'$ corrientes'!AK19/'$ corrientes'!AK$8*100</f>
        <v>6.6888568039711185</v>
      </c>
      <c r="AL17" s="42">
        <f>+'$ corrientes'!AL19/'$ corrientes'!AL$8*100</f>
        <v>6.970365303959332</v>
      </c>
      <c r="AM17" s="42">
        <f>+'$ corrientes'!AM19/'$ corrientes'!AM$8*100</f>
        <v>6.382473118939326</v>
      </c>
      <c r="AN17" s="42">
        <f>+'$ corrientes'!AN19/'$ corrientes'!AN$8*100</f>
        <v>6.66189250025578</v>
      </c>
      <c r="AO17" s="6"/>
      <c r="AP17" s="6"/>
      <c r="AQ17" s="6"/>
      <c r="AR17" s="6"/>
      <c r="AS17" s="6"/>
      <c r="AT17" s="6"/>
      <c r="AU17" s="6"/>
      <c r="AV17" s="6"/>
      <c r="AW17" s="6"/>
      <c r="AX17" s="6"/>
      <c r="AY17" s="6"/>
      <c r="AZ17" s="6"/>
      <c r="BA17" s="6"/>
      <c r="BB17" s="6"/>
      <c r="BC17" s="6"/>
      <c r="BD17" s="6"/>
      <c r="BE17" s="6"/>
      <c r="BF17" s="6"/>
      <c r="BG17" s="6"/>
      <c r="BH17" s="6"/>
      <c r="BI17" s="6"/>
    </row>
    <row r="18" spans="1:61" ht="11.25" customHeight="1">
      <c r="A18" s="11" t="s">
        <v>48</v>
      </c>
      <c r="B18" s="13" t="s">
        <v>6</v>
      </c>
      <c r="C18" s="14">
        <f>+'$ corrientes'!C20/'$ corrientes'!C$8*100</f>
        <v>4.176589056995322</v>
      </c>
      <c r="D18" s="14">
        <f>+'$ corrientes'!D20/'$ corrientes'!D$8*100</f>
        <v>3.6648242314347796</v>
      </c>
      <c r="E18" s="14">
        <f>+'$ corrientes'!E20/'$ corrientes'!E$8*100</f>
        <v>2.9939451560556494</v>
      </c>
      <c r="F18" s="14">
        <f>+'$ corrientes'!F20/'$ corrientes'!F$8*100</f>
        <v>3.6018547179349985</v>
      </c>
      <c r="G18" s="14">
        <f>+'$ corrientes'!G20/'$ corrientes'!G$8*100</f>
        <v>4.289296213701642</v>
      </c>
      <c r="H18" s="14">
        <f>+'$ corrientes'!H20/'$ corrientes'!H$8*100</f>
        <v>3.4630642908321185</v>
      </c>
      <c r="I18" s="14">
        <f>+'$ corrientes'!I20/'$ corrientes'!I$8*100</f>
        <v>3.4002318470588113</v>
      </c>
      <c r="J18" s="14">
        <f>+'$ corrientes'!J20/'$ corrientes'!J$8*100</f>
        <v>3.1455008161933717</v>
      </c>
      <c r="K18" s="14">
        <f>+'$ corrientes'!K20/'$ corrientes'!K$8*100</f>
        <v>3.0578164182355922</v>
      </c>
      <c r="L18" s="14">
        <f>+'$ corrientes'!L20/'$ corrientes'!L$8*100</f>
        <v>2.3691079350100264</v>
      </c>
      <c r="M18" s="14">
        <f>+'$ corrientes'!M20/'$ corrientes'!M$8*100</f>
        <v>3.069022823475608</v>
      </c>
      <c r="N18" s="14">
        <f>+'$ corrientes'!N20/'$ corrientes'!N$8*100</f>
        <v>3.4328949750145212</v>
      </c>
      <c r="O18" s="14">
        <f>+'$ corrientes'!O20/'$ corrientes'!O$8*100</f>
        <v>0.3831334772924099</v>
      </c>
      <c r="P18" s="14">
        <f>+'$ corrientes'!P20/'$ corrientes'!P$8*100</f>
        <v>0.31300023607317373</v>
      </c>
      <c r="Q18" s="14">
        <f>+'$ corrientes'!Q20/'$ corrientes'!Q$8*100</f>
        <v>0.48620691708798874</v>
      </c>
      <c r="R18" s="14">
        <f>+'$ corrientes'!R20/'$ corrientes'!R$8*100</f>
        <v>0.5363857444499889</v>
      </c>
      <c r="S18" s="14">
        <f>+'$ corrientes'!S20/'$ corrientes'!S$8*100</f>
        <v>0.7536252251881024</v>
      </c>
      <c r="T18" s="14">
        <f>+'$ corrientes'!T20/'$ corrientes'!T$8*100</f>
        <v>1.0234715599789068</v>
      </c>
      <c r="U18" s="14">
        <f>+'$ corrientes'!U20/'$ corrientes'!U$8*100</f>
        <v>0.9759336368358795</v>
      </c>
      <c r="V18" s="14">
        <f>+'$ corrientes'!V20/'$ corrientes'!V$8*100</f>
        <v>0.5821025501004015</v>
      </c>
      <c r="W18" s="14">
        <f>+'$ corrientes'!W20/'$ corrientes'!W$8*100</f>
        <v>0.3878704679608327</v>
      </c>
      <c r="X18" s="14">
        <f>+'$ corrientes'!X20/'$ corrientes'!X$8*100</f>
        <v>0.2900902079088742</v>
      </c>
      <c r="Y18" s="14">
        <f>+'$ corrientes'!Y20/'$ corrientes'!Y$8*100</f>
        <v>0.6773017037845195</v>
      </c>
      <c r="Z18" s="14">
        <f>+'$ corrientes'!Z20/'$ corrientes'!Z$8*100</f>
        <v>0.39258590787759556</v>
      </c>
      <c r="AA18" s="14">
        <f>+'$ corrientes'!AA20/'$ corrientes'!AA$8*100</f>
        <v>0.5903799219474636</v>
      </c>
      <c r="AB18" s="14">
        <f>+'$ corrientes'!AB20/'$ corrientes'!AB$8*100</f>
        <v>0.6193544887635336</v>
      </c>
      <c r="AC18" s="14">
        <f>+'$ corrientes'!AC20/'$ corrientes'!AC$8*100</f>
        <v>0.8793389163669434</v>
      </c>
      <c r="AD18" s="14">
        <f>+'$ corrientes'!AD20/'$ corrientes'!AD$8*100</f>
        <v>0.6600035775128765</v>
      </c>
      <c r="AE18" s="14">
        <f>+'$ corrientes'!AE20/'$ corrientes'!AE$8*100</f>
        <v>0.6031536606775147</v>
      </c>
      <c r="AF18" s="14">
        <f>+'$ corrientes'!AF20/'$ corrientes'!AF$8*100</f>
        <v>0.6356811690843512</v>
      </c>
      <c r="AG18" s="14">
        <f>+'$ corrientes'!AG20/'$ corrientes'!AG$8*100</f>
        <v>0.48156360811931304</v>
      </c>
      <c r="AH18" s="14">
        <f>+'$ corrientes'!AH20/'$ corrientes'!AH$8*100</f>
        <v>1.1769045911388796</v>
      </c>
      <c r="AI18" s="14">
        <f>+'$ corrientes'!AI20/'$ corrientes'!AI$8*100</f>
        <v>0.5911096326160924</v>
      </c>
      <c r="AJ18" s="14">
        <f>+'$ corrientes'!AJ20/'$ corrientes'!AJ$8*100</f>
        <v>0.929531900843495</v>
      </c>
      <c r="AK18" s="14">
        <f>+'$ corrientes'!AK20/'$ corrientes'!AK$8*100</f>
        <v>0.8360399481799212</v>
      </c>
      <c r="AL18" s="14">
        <f>+'$ corrientes'!AL20/'$ corrientes'!AL$8*100</f>
        <v>0.6609108935496679</v>
      </c>
      <c r="AM18" s="14">
        <f>+'$ corrientes'!AM20/'$ corrientes'!AM$8*100</f>
        <v>0.4645249633609584</v>
      </c>
      <c r="AN18" s="14">
        <f>+'$ corrientes'!AN20/'$ corrientes'!AN$8*100</f>
        <v>0.4951364140768383</v>
      </c>
      <c r="AO18" s="6"/>
      <c r="AP18" s="6"/>
      <c r="AQ18" s="6"/>
      <c r="AR18" s="6"/>
      <c r="AS18" s="6"/>
      <c r="AT18" s="6"/>
      <c r="AU18" s="6"/>
      <c r="AV18" s="6"/>
      <c r="AW18" s="6"/>
      <c r="AX18" s="6"/>
      <c r="AY18" s="6"/>
      <c r="AZ18" s="6"/>
      <c r="BA18" s="6"/>
      <c r="BB18" s="6"/>
      <c r="BC18" s="6"/>
      <c r="BD18" s="6"/>
      <c r="BE18" s="6"/>
      <c r="BF18" s="6"/>
      <c r="BG18" s="6"/>
      <c r="BH18" s="6"/>
      <c r="BI18" s="6"/>
    </row>
    <row r="19" spans="1:61" ht="11.25" customHeight="1">
      <c r="A19" s="4" t="s">
        <v>49</v>
      </c>
      <c r="B19" s="41" t="s">
        <v>7</v>
      </c>
      <c r="C19" s="42">
        <f>+'$ corrientes'!C21/'$ corrientes'!C$8*100</f>
        <v>2.3588708959774247</v>
      </c>
      <c r="D19" s="42">
        <f>+'$ corrientes'!D21/'$ corrientes'!D$8*100</f>
        <v>2.21500365636168</v>
      </c>
      <c r="E19" s="42">
        <f>+'$ corrientes'!E21/'$ corrientes'!E$8*100</f>
        <v>1.8280463051718796</v>
      </c>
      <c r="F19" s="42">
        <f>+'$ corrientes'!F21/'$ corrientes'!F$8*100</f>
        <v>2.10768162327712</v>
      </c>
      <c r="G19" s="42">
        <f>+'$ corrientes'!G21/'$ corrientes'!G$8*100</f>
        <v>2.378555157903628</v>
      </c>
      <c r="H19" s="42">
        <f>+'$ corrientes'!H21/'$ corrientes'!H$8*100</f>
        <v>2.2208781865119023</v>
      </c>
      <c r="I19" s="42">
        <f>+'$ corrientes'!I21/'$ corrientes'!I$8*100</f>
        <v>2.2767453619906433</v>
      </c>
      <c r="J19" s="42">
        <f>+'$ corrientes'!J21/'$ corrientes'!J$8*100</f>
        <v>2.557787690610035</v>
      </c>
      <c r="K19" s="42">
        <f>+'$ corrientes'!K21/'$ corrientes'!K$8*100</f>
        <v>2.6434739613107854</v>
      </c>
      <c r="L19" s="42">
        <f>+'$ corrientes'!L21/'$ corrientes'!L$8*100</f>
        <v>2.0279354919179884</v>
      </c>
      <c r="M19" s="42">
        <f>+'$ corrientes'!M21/'$ corrientes'!M$8*100</f>
        <v>2.561568082502774</v>
      </c>
      <c r="N19" s="42">
        <f>+'$ corrientes'!N21/'$ corrientes'!N$8*100</f>
        <v>2.7299734256388537</v>
      </c>
      <c r="O19" s="42">
        <f>+'$ corrientes'!O21/'$ corrientes'!O$8*100</f>
        <v>3.2877935189714407</v>
      </c>
      <c r="P19" s="42">
        <f>+'$ corrientes'!P21/'$ corrientes'!P$8*100</f>
        <v>3.9841167428844644</v>
      </c>
      <c r="Q19" s="42">
        <f>+'$ corrientes'!Q21/'$ corrientes'!Q$8*100</f>
        <v>3.822867348491709</v>
      </c>
      <c r="R19" s="42">
        <f>+'$ corrientes'!R21/'$ corrientes'!R$8*100</f>
        <v>4.229835503360901</v>
      </c>
      <c r="S19" s="42">
        <f>+'$ corrientes'!S21/'$ corrientes'!S$8*100</f>
        <v>4.5101911609508045</v>
      </c>
      <c r="T19" s="42">
        <f>+'$ corrientes'!T21/'$ corrientes'!T$8*100</f>
        <v>4.443680650410981</v>
      </c>
      <c r="U19" s="42">
        <f>+'$ corrientes'!U21/'$ corrientes'!U$8*100</f>
        <v>4.698069701607717</v>
      </c>
      <c r="V19" s="42">
        <f>+'$ corrientes'!V21/'$ corrientes'!V$8*100</f>
        <v>4.5940632410808515</v>
      </c>
      <c r="W19" s="42">
        <f>+'$ corrientes'!W21/'$ corrientes'!W$8*100</f>
        <v>4.911702266713089</v>
      </c>
      <c r="X19" s="42">
        <f>+'$ corrientes'!X21/'$ corrientes'!X$8*100</f>
        <v>5.081312290918252</v>
      </c>
      <c r="Y19" s="42">
        <f>+'$ corrientes'!Y21/'$ corrientes'!Y$8*100</f>
        <v>4.600394125775676</v>
      </c>
      <c r="Z19" s="42">
        <f>+'$ corrientes'!Z21/'$ corrientes'!Z$8*100</f>
        <v>4.424073472174257</v>
      </c>
      <c r="AA19" s="42">
        <f>+'$ corrientes'!AA21/'$ corrientes'!AA$8*100</f>
        <v>4.133823046380315</v>
      </c>
      <c r="AB19" s="42">
        <f>+'$ corrientes'!AB21/'$ corrientes'!AB$8*100</f>
        <v>4.512339968956365</v>
      </c>
      <c r="AC19" s="42">
        <f>+'$ corrientes'!AC21/'$ corrientes'!AC$8*100</f>
        <v>4.994864519187077</v>
      </c>
      <c r="AD19" s="42">
        <f>+'$ corrientes'!AD21/'$ corrientes'!AD$8*100</f>
        <v>4.595549082322113</v>
      </c>
      <c r="AE19" s="42">
        <f>+'$ corrientes'!AE21/'$ corrientes'!AE$8*100</f>
        <v>4.431031454872365</v>
      </c>
      <c r="AF19" s="42">
        <f>+'$ corrientes'!AF21/'$ corrientes'!AF$8*100</f>
        <v>4.621403128456261</v>
      </c>
      <c r="AG19" s="42">
        <f>+'$ corrientes'!AG21/'$ corrientes'!AG$8*100</f>
        <v>4.445300718387237</v>
      </c>
      <c r="AH19" s="42">
        <f>+'$ corrientes'!AH21/'$ corrientes'!AH$8*100</f>
        <v>4.336354090133811</v>
      </c>
      <c r="AI19" s="42">
        <f>+'$ corrientes'!AI21/'$ corrientes'!AI$8*100</f>
        <v>4.3545188873550575</v>
      </c>
      <c r="AJ19" s="42">
        <f>+'$ corrientes'!AJ21/'$ corrientes'!AJ$8*100</f>
        <v>4.150934727922127</v>
      </c>
      <c r="AK19" s="42">
        <f>+'$ corrientes'!AK21/'$ corrientes'!AK$8*100</f>
        <v>3.9908101124476203</v>
      </c>
      <c r="AL19" s="42">
        <f>+'$ corrientes'!AL21/'$ corrientes'!AL$8*100</f>
        <v>4.100137688265615</v>
      </c>
      <c r="AM19" s="42">
        <f>+'$ corrientes'!AM21/'$ corrientes'!AM$8*100</f>
        <v>3.912901629327059</v>
      </c>
      <c r="AN19" s="42">
        <f>+'$ corrientes'!AN21/'$ corrientes'!AN$8*100</f>
        <v>4.291848908623855</v>
      </c>
      <c r="AO19" s="6"/>
      <c r="AP19" s="6"/>
      <c r="AQ19" s="6"/>
      <c r="AR19" s="6"/>
      <c r="AS19" s="6"/>
      <c r="AT19" s="6"/>
      <c r="AU19" s="6"/>
      <c r="AV19" s="6"/>
      <c r="AW19" s="6"/>
      <c r="AX19" s="6"/>
      <c r="AY19" s="6"/>
      <c r="AZ19" s="6"/>
      <c r="BA19" s="6"/>
      <c r="BB19" s="6"/>
      <c r="BC19" s="6"/>
      <c r="BD19" s="6"/>
      <c r="BE19" s="6"/>
      <c r="BF19" s="6"/>
      <c r="BG19" s="6"/>
      <c r="BH19" s="6"/>
      <c r="BI19" s="6"/>
    </row>
    <row r="20" spans="1:61" ht="11.25" customHeight="1">
      <c r="A20" s="11" t="s">
        <v>72</v>
      </c>
      <c r="B20" s="13" t="s">
        <v>8</v>
      </c>
      <c r="C20" s="14">
        <f>+'$ corrientes'!C22/'$ corrientes'!C$8*100</f>
        <v>1.4430739598920714</v>
      </c>
      <c r="D20" s="14">
        <f>+'$ corrientes'!D22/'$ corrientes'!D$8*100</f>
        <v>1.4900933688251303</v>
      </c>
      <c r="E20" s="14">
        <f>+'$ corrientes'!E22/'$ corrientes'!E$8*100</f>
        <v>1.422967862548565</v>
      </c>
      <c r="F20" s="14">
        <f>+'$ corrientes'!F22/'$ corrientes'!F$8*100</f>
        <v>1.4007212791969437</v>
      </c>
      <c r="G20" s="14">
        <f>+'$ corrientes'!G22/'$ corrientes'!G$8*100</f>
        <v>1.2655619176813926</v>
      </c>
      <c r="H20" s="14">
        <f>+'$ corrientes'!H22/'$ corrientes'!H$8*100</f>
        <v>1.4690554747243183</v>
      </c>
      <c r="I20" s="14">
        <f>+'$ corrientes'!I22/'$ corrientes'!I$8*100</f>
        <v>1.5447939169687315</v>
      </c>
      <c r="J20" s="14">
        <f>+'$ corrientes'!J22/'$ corrientes'!J$8*100</f>
        <v>1.539013310942542</v>
      </c>
      <c r="K20" s="14">
        <f>+'$ corrientes'!K22/'$ corrientes'!K$8*100</f>
        <v>1.4952169216725815</v>
      </c>
      <c r="L20" s="14">
        <f>+'$ corrientes'!L22/'$ corrientes'!L$8*100</f>
        <v>1.2729472585314843</v>
      </c>
      <c r="M20" s="14">
        <f>+'$ corrientes'!M22/'$ corrientes'!M$8*100</f>
        <v>1.4020668126608964</v>
      </c>
      <c r="N20" s="14">
        <f>+'$ corrientes'!N22/'$ corrientes'!N$8*100</f>
        <v>1.3618536931884744</v>
      </c>
      <c r="O20" s="14">
        <f>+'$ corrientes'!O22/'$ corrientes'!O$8*100</f>
        <v>1.264196750927224</v>
      </c>
      <c r="P20" s="14">
        <f>+'$ corrientes'!P22/'$ corrientes'!P$8*100</f>
        <v>1.3980429034746085</v>
      </c>
      <c r="Q20" s="14">
        <f>+'$ corrientes'!Q22/'$ corrientes'!Q$8*100</f>
        <v>1.4697646962818511</v>
      </c>
      <c r="R20" s="14">
        <f>+'$ corrientes'!R22/'$ corrientes'!R$8*100</f>
        <v>1.425358953359775</v>
      </c>
      <c r="S20" s="14">
        <f>+'$ corrientes'!S22/'$ corrientes'!S$8*100</f>
        <v>1.2736242482987827</v>
      </c>
      <c r="T20" s="14">
        <f>+'$ corrientes'!T22/'$ corrientes'!T$8*100</f>
        <v>1.523634672807853</v>
      </c>
      <c r="U20" s="14">
        <f>+'$ corrientes'!U22/'$ corrientes'!U$8*100</f>
        <v>1.609369062753721</v>
      </c>
      <c r="V20" s="14">
        <f>+'$ corrientes'!V22/'$ corrientes'!V$8*100</f>
        <v>1.4691989563559515</v>
      </c>
      <c r="W20" s="14">
        <f>+'$ corrientes'!W22/'$ corrientes'!W$8*100</f>
        <v>1.397714058182466</v>
      </c>
      <c r="X20" s="14">
        <f>+'$ corrientes'!X22/'$ corrientes'!X$8*100</f>
        <v>1.29747491816191</v>
      </c>
      <c r="Y20" s="14">
        <f>+'$ corrientes'!Y22/'$ corrientes'!Y$8*100</f>
        <v>1.262209393008813</v>
      </c>
      <c r="Z20" s="14">
        <f>+'$ corrientes'!Z22/'$ corrientes'!Z$8*100</f>
        <v>1.3842306702742897</v>
      </c>
      <c r="AA20" s="14">
        <f>+'$ corrientes'!AA22/'$ corrientes'!AA$8*100</f>
        <v>1.4662046277332175</v>
      </c>
      <c r="AB20" s="14">
        <f>+'$ corrientes'!AB22/'$ corrientes'!AB$8*100</f>
        <v>1.5551566866992443</v>
      </c>
      <c r="AC20" s="14">
        <f>+'$ corrientes'!AC22/'$ corrientes'!AC$8*100</f>
        <v>1.643271478676513</v>
      </c>
      <c r="AD20" s="14">
        <f>+'$ corrientes'!AD22/'$ corrientes'!AD$8*100</f>
        <v>1.5101775664709598</v>
      </c>
      <c r="AE20" s="14">
        <f>+'$ corrientes'!AE22/'$ corrientes'!AE$8*100</f>
        <v>1.3962815946239158</v>
      </c>
      <c r="AF20" s="14">
        <f>+'$ corrientes'!AF22/'$ corrientes'!AF$8*100</f>
        <v>1.4127972523278167</v>
      </c>
      <c r="AG20" s="14">
        <f>+'$ corrientes'!AG22/'$ corrientes'!AG$8*100</f>
        <v>1.2980663202922544</v>
      </c>
      <c r="AH20" s="14">
        <f>+'$ corrientes'!AH22/'$ corrientes'!AH$8*100</f>
        <v>1.2652619725924168</v>
      </c>
      <c r="AI20" s="14">
        <f>+'$ corrientes'!AI22/'$ corrientes'!AI$8*100</f>
        <v>1.3036814126152656</v>
      </c>
      <c r="AJ20" s="14">
        <f>+'$ corrientes'!AJ22/'$ corrientes'!AJ$8*100</f>
        <v>1.315327164690213</v>
      </c>
      <c r="AK20" s="14">
        <f>+'$ corrientes'!AK22/'$ corrientes'!AK$8*100</f>
        <v>1.2465427368060202</v>
      </c>
      <c r="AL20" s="14">
        <f>+'$ corrientes'!AL22/'$ corrientes'!AL$8*100</f>
        <v>1.2472779620775645</v>
      </c>
      <c r="AM20" s="14">
        <f>+'$ corrientes'!AM22/'$ corrientes'!AM$8*100</f>
        <v>1.2003962389189384</v>
      </c>
      <c r="AN20" s="14">
        <f>+'$ corrientes'!AN22/'$ corrientes'!AN$8*100</f>
        <v>1.1871933184747012</v>
      </c>
      <c r="AO20" s="6"/>
      <c r="AP20" s="6"/>
      <c r="AQ20" s="6"/>
      <c r="AR20" s="6"/>
      <c r="AS20" s="6"/>
      <c r="AT20" s="6"/>
      <c r="AU20" s="6"/>
      <c r="AV20" s="6"/>
      <c r="AW20" s="6"/>
      <c r="AX20" s="6"/>
      <c r="AY20" s="6"/>
      <c r="AZ20" s="6"/>
      <c r="BA20" s="6"/>
      <c r="BB20" s="6"/>
      <c r="BC20" s="6"/>
      <c r="BD20" s="6"/>
      <c r="BE20" s="6"/>
      <c r="BF20" s="6"/>
      <c r="BG20" s="6"/>
      <c r="BH20" s="6"/>
      <c r="BI20" s="6"/>
    </row>
    <row r="21" spans="1:61" ht="11.25" customHeight="1">
      <c r="A21" s="3" t="s">
        <v>74</v>
      </c>
      <c r="B21" s="41" t="s">
        <v>9</v>
      </c>
      <c r="C21" s="42">
        <f>+'$ corrientes'!C23/'$ corrientes'!C$8*100</f>
        <v>0.13875711152808382</v>
      </c>
      <c r="D21" s="42">
        <f>+'$ corrientes'!D23/'$ corrientes'!D$8*100</f>
        <v>0.10068198438007636</v>
      </c>
      <c r="E21" s="42">
        <f>+'$ corrientes'!E23/'$ corrientes'!E$8*100</f>
        <v>0.10386626733931133</v>
      </c>
      <c r="F21" s="42">
        <f>+'$ corrientes'!F23/'$ corrientes'!F$8*100</f>
        <v>0.10876312985848866</v>
      </c>
      <c r="G21" s="42">
        <f>+'$ corrientes'!G23/'$ corrientes'!G$8*100</f>
        <v>0.14214473055200963</v>
      </c>
      <c r="H21" s="42">
        <f>+'$ corrientes'!H23/'$ corrientes'!H$8*100</f>
        <v>0.16277622988635107</v>
      </c>
      <c r="I21" s="42">
        <f>+'$ corrientes'!I23/'$ corrientes'!I$8*100</f>
        <v>0.22638252674123593</v>
      </c>
      <c r="J21" s="42">
        <f>+'$ corrientes'!J23/'$ corrientes'!J$8*100</f>
        <v>0.21488596913467492</v>
      </c>
      <c r="K21" s="42">
        <f>+'$ corrientes'!K23/'$ corrientes'!K$8*100</f>
        <v>0.2898175264104503</v>
      </c>
      <c r="L21" s="42">
        <f>+'$ corrientes'!L23/'$ corrientes'!L$8*100</f>
        <v>0.19232217771631527</v>
      </c>
      <c r="M21" s="42">
        <f>+'$ corrientes'!M23/'$ corrientes'!M$8*100</f>
        <v>0.19292086193583025</v>
      </c>
      <c r="N21" s="42">
        <f>+'$ corrientes'!N23/'$ corrientes'!N$8*100</f>
        <v>0.1827545177363915</v>
      </c>
      <c r="O21" s="42">
        <f>+'$ corrientes'!O23/'$ corrientes'!O$8*100</f>
        <v>0.23311536636707036</v>
      </c>
      <c r="P21" s="42">
        <f>+'$ corrientes'!P23/'$ corrientes'!P$8*100</f>
        <v>0.22593366697625294</v>
      </c>
      <c r="Q21" s="42">
        <f>+'$ corrientes'!Q23/'$ corrientes'!Q$8*100</f>
        <v>0.2988837210686911</v>
      </c>
      <c r="R21" s="42">
        <f>+'$ corrientes'!R23/'$ corrientes'!R$8*100</f>
        <v>0.32637965855357476</v>
      </c>
      <c r="S21" s="42">
        <f>+'$ corrientes'!S23/'$ corrientes'!S$8*100</f>
        <v>0.37138416940865726</v>
      </c>
      <c r="T21" s="42">
        <f>+'$ corrientes'!T23/'$ corrientes'!T$8*100</f>
        <v>0.4136375721946995</v>
      </c>
      <c r="U21" s="42">
        <f>+'$ corrientes'!U23/'$ corrientes'!U$8*100</f>
        <v>0.4029176266247999</v>
      </c>
      <c r="V21" s="42">
        <f>+'$ corrientes'!V23/'$ corrientes'!V$8*100</f>
        <v>0.35080081637330846</v>
      </c>
      <c r="W21" s="42">
        <f>+'$ corrientes'!W23/'$ corrientes'!W$8*100</f>
        <v>0.35487309438482634</v>
      </c>
      <c r="X21" s="42">
        <f>+'$ corrientes'!X23/'$ corrientes'!X$8*100</f>
        <v>0.337989062944332</v>
      </c>
      <c r="Y21" s="42">
        <f>+'$ corrientes'!Y23/'$ corrientes'!Y$8*100</f>
        <v>0.31764109388433054</v>
      </c>
      <c r="Z21" s="42">
        <f>+'$ corrientes'!Z23/'$ corrientes'!Z$8*100</f>
        <v>0.30224958301883265</v>
      </c>
      <c r="AA21" s="42">
        <f>+'$ corrientes'!AA23/'$ corrientes'!AA$8*100</f>
        <v>0.3004631798235317</v>
      </c>
      <c r="AB21" s="42">
        <f>+'$ corrientes'!AB23/'$ corrientes'!AB$8*100</f>
        <v>0.28537952473467976</v>
      </c>
      <c r="AC21" s="42">
        <f>+'$ corrientes'!AC23/'$ corrientes'!AC$8*100</f>
        <v>0.2885513723191841</v>
      </c>
      <c r="AD21" s="42">
        <f>+'$ corrientes'!AD23/'$ corrientes'!AD$8*100</f>
        <v>0.26081005150234254</v>
      </c>
      <c r="AE21" s="42">
        <f>+'$ corrientes'!AE23/'$ corrientes'!AE$8*100</f>
        <v>0.25156489768101825</v>
      </c>
      <c r="AF21" s="42">
        <f>+'$ corrientes'!AF23/'$ corrientes'!AF$8*100</f>
        <v>0.2862975220855097</v>
      </c>
      <c r="AG21" s="42">
        <f>+'$ corrientes'!AG23/'$ corrientes'!AG$8*100</f>
        <v>0.3099904214221699</v>
      </c>
      <c r="AH21" s="42">
        <f>+'$ corrientes'!AH23/'$ corrientes'!AH$8*100</f>
        <v>0.29748271310382973</v>
      </c>
      <c r="AI21" s="42">
        <f>+'$ corrientes'!AI23/'$ corrientes'!AI$8*100</f>
        <v>0.34210714195528824</v>
      </c>
      <c r="AJ21" s="42">
        <f>+'$ corrientes'!AJ23/'$ corrientes'!AJ$8*100</f>
        <v>0.3752514720163807</v>
      </c>
      <c r="AK21" s="42">
        <f>+'$ corrientes'!AK23/'$ corrientes'!AK$8*100</f>
        <v>0.36887198360708423</v>
      </c>
      <c r="AL21" s="42">
        <f>+'$ corrientes'!AL23/'$ corrientes'!AL$8*100</f>
        <v>0.41240849116156164</v>
      </c>
      <c r="AM21" s="42">
        <f>+'$ corrientes'!AM23/'$ corrientes'!AM$8*100</f>
        <v>0.2967190810760583</v>
      </c>
      <c r="AN21" s="42">
        <f>+'$ corrientes'!AN23/'$ corrientes'!AN$8*100</f>
        <v>0.29701071201596596</v>
      </c>
      <c r="AO21" s="6"/>
      <c r="AP21" s="6"/>
      <c r="AQ21" s="6"/>
      <c r="AR21" s="6"/>
      <c r="AS21" s="6"/>
      <c r="AT21" s="6"/>
      <c r="AU21" s="6"/>
      <c r="AV21" s="6"/>
      <c r="AW21" s="6"/>
      <c r="AX21" s="6"/>
      <c r="AY21" s="6"/>
      <c r="AZ21" s="6"/>
      <c r="BA21" s="6"/>
      <c r="BB21" s="6"/>
      <c r="BC21" s="6"/>
      <c r="BD21" s="6"/>
      <c r="BE21" s="6"/>
      <c r="BF21" s="6"/>
      <c r="BG21" s="6"/>
      <c r="BH21" s="6"/>
      <c r="BI21" s="6"/>
    </row>
    <row r="22" spans="1:61" ht="11.25" customHeight="1">
      <c r="A22" s="3" t="s">
        <v>73</v>
      </c>
      <c r="B22" s="13" t="s">
        <v>10</v>
      </c>
      <c r="C22" s="14">
        <f>+'$ corrientes'!C24/'$ corrientes'!C$8*100</f>
        <v>0.41627133458425136</v>
      </c>
      <c r="D22" s="14">
        <f>+'$ corrientes'!D24/'$ corrientes'!D$8*100</f>
        <v>0.36916727606028</v>
      </c>
      <c r="E22" s="14">
        <f>+'$ corrientes'!E24/'$ corrientes'!E$8*100</f>
        <v>0.2960188619170373</v>
      </c>
      <c r="F22" s="14">
        <f>+'$ corrientes'!F24/'$ corrientes'!F$8*100</f>
        <v>0.5047453987607532</v>
      </c>
      <c r="G22" s="14">
        <f>+'$ corrientes'!G24/'$ corrientes'!G$8*100</f>
        <v>0.3632587558551358</v>
      </c>
      <c r="H22" s="14">
        <f>+'$ corrientes'!H24/'$ corrientes'!H$8*100</f>
        <v>0.38964560029045286</v>
      </c>
      <c r="I22" s="14">
        <f>+'$ corrientes'!I24/'$ corrientes'!I$8*100</f>
        <v>0.3617626481919502</v>
      </c>
      <c r="J22" s="14">
        <f>+'$ corrientes'!J24/'$ corrientes'!J$8*100</f>
        <v>0.30084035678854487</v>
      </c>
      <c r="K22" s="14">
        <f>+'$ corrientes'!K24/'$ corrientes'!K$8*100</f>
        <v>0.2898175264104503</v>
      </c>
      <c r="L22" s="14">
        <f>+'$ corrientes'!L24/'$ corrientes'!L$8*100</f>
        <v>0.1984962444166785</v>
      </c>
      <c r="M22" s="14">
        <f>+'$ corrientes'!M24/'$ corrientes'!M$8*100</f>
        <v>0.2279973822877994</v>
      </c>
      <c r="N22" s="14">
        <f>+'$ corrientes'!N24/'$ corrientes'!N$8*100</f>
        <v>0.16447906596275236</v>
      </c>
      <c r="O22" s="14">
        <f>+'$ corrientes'!O24/'$ corrientes'!O$8*100</f>
        <v>0.34459328267146533</v>
      </c>
      <c r="P22" s="14">
        <f>+'$ corrientes'!P24/'$ corrientes'!P$8*100</f>
        <v>0.3531608089246752</v>
      </c>
      <c r="Q22" s="14">
        <f>+'$ corrientes'!Q24/'$ corrientes'!Q$8*100</f>
        <v>0.3087746326977377</v>
      </c>
      <c r="R22" s="14">
        <f>+'$ corrientes'!R24/'$ corrientes'!R$8*100</f>
        <v>0.1287059048633987</v>
      </c>
      <c r="S22" s="14">
        <f>+'$ corrientes'!S24/'$ corrientes'!S$8*100</f>
        <v>0.15276981486440205</v>
      </c>
      <c r="T22" s="14">
        <f>+'$ corrientes'!T24/'$ corrientes'!T$8*100</f>
        <v>0.10865310389828375</v>
      </c>
      <c r="U22" s="14">
        <f>+'$ corrientes'!U24/'$ corrientes'!U$8*100</f>
        <v>0.10161529902902303</v>
      </c>
      <c r="V22" s="14">
        <f>+'$ corrientes'!V24/'$ corrientes'!V$8*100</f>
        <v>0.13528814270237435</v>
      </c>
      <c r="W22" s="14">
        <f>+'$ corrientes'!W24/'$ corrientes'!W$8*100</f>
        <v>0.07958498735783431</v>
      </c>
      <c r="X22" s="14">
        <f>+'$ corrientes'!X24/'$ corrientes'!X$8*100</f>
        <v>0.08681884990551016</v>
      </c>
      <c r="Y22" s="14">
        <f>+'$ corrientes'!Y24/'$ corrientes'!Y$8*100</f>
        <v>0.06681466641162012</v>
      </c>
      <c r="Z22" s="14">
        <f>+'$ corrientes'!Z24/'$ corrientes'!Z$8*100</f>
        <v>0.0734310049320932</v>
      </c>
      <c r="AA22" s="14">
        <f>+'$ corrientes'!AA24/'$ corrientes'!AA$8*100</f>
        <v>0.06943932148908058</v>
      </c>
      <c r="AB22" s="14">
        <f>+'$ corrientes'!AB24/'$ corrientes'!AB$8*100</f>
        <v>0.07028981000225965</v>
      </c>
      <c r="AC22" s="14">
        <f>+'$ corrientes'!AC24/'$ corrientes'!AC$8*100</f>
        <v>0.07079037653329656</v>
      </c>
      <c r="AD22" s="14">
        <f>+'$ corrientes'!AD24/'$ corrientes'!AD$8*100</f>
        <v>0.08367945324622883</v>
      </c>
      <c r="AE22" s="14">
        <f>+'$ corrientes'!AE24/'$ corrientes'!AE$8*100</f>
        <v>0.055455613538354466</v>
      </c>
      <c r="AF22" s="14">
        <f>+'$ corrientes'!AF24/'$ corrientes'!AF$8*100</f>
        <v>0.062209418349931794</v>
      </c>
      <c r="AG22" s="14">
        <f>+'$ corrientes'!AG24/'$ corrientes'!AG$8*100</f>
        <v>0.06389979269412333</v>
      </c>
      <c r="AH22" s="14">
        <f>+'$ corrientes'!AH24/'$ corrientes'!AH$8*100</f>
        <v>0.05904893879623923</v>
      </c>
      <c r="AI22" s="14">
        <f>+'$ corrientes'!AI24/'$ corrientes'!AI$8*100</f>
        <v>0.07282063336248204</v>
      </c>
      <c r="AJ22" s="14">
        <f>+'$ corrientes'!AJ24/'$ corrientes'!AJ$8*100</f>
        <v>0.07975504980163733</v>
      </c>
      <c r="AK22" s="14">
        <f>+'$ corrientes'!AK24/'$ corrientes'!AK$8*100</f>
        <v>0.24659202293047267</v>
      </c>
      <c r="AL22" s="14">
        <f>+'$ corrientes'!AL24/'$ corrientes'!AL$8*100</f>
        <v>0.549630268904922</v>
      </c>
      <c r="AM22" s="14">
        <f>+'$ corrientes'!AM24/'$ corrientes'!AM$8*100</f>
        <v>0.507931206256311</v>
      </c>
      <c r="AN22" s="14">
        <f>+'$ corrientes'!AN24/'$ corrientes'!AN$8*100</f>
        <v>0.39070314706441805</v>
      </c>
      <c r="AO22" s="6"/>
      <c r="AP22" s="6"/>
      <c r="AQ22" s="6"/>
      <c r="AR22" s="6"/>
      <c r="AS22" s="6"/>
      <c r="AT22" s="6"/>
      <c r="AU22" s="6"/>
      <c r="AV22" s="6"/>
      <c r="AW22" s="6"/>
      <c r="AX22" s="6"/>
      <c r="AY22" s="6"/>
      <c r="AZ22" s="6"/>
      <c r="BA22" s="6"/>
      <c r="BB22" s="6"/>
      <c r="BC22" s="6"/>
      <c r="BD22" s="6"/>
      <c r="BE22" s="6"/>
      <c r="BF22" s="6"/>
      <c r="BG22" s="6"/>
      <c r="BH22" s="6"/>
      <c r="BI22" s="6"/>
    </row>
    <row r="23" spans="1:61" ht="11.25" customHeight="1">
      <c r="A23" s="3" t="s">
        <v>50</v>
      </c>
      <c r="B23" s="41" t="s">
        <v>11</v>
      </c>
      <c r="C23" s="42">
        <f>+'$ corrientes'!C25/'$ corrientes'!C$8*100</f>
        <v>11.313317292538336</v>
      </c>
      <c r="D23" s="42">
        <f>+'$ corrientes'!D25/'$ corrientes'!D$8*100</f>
        <v>14.519643195608891</v>
      </c>
      <c r="E23" s="42">
        <f>+'$ corrientes'!E25/'$ corrientes'!E$8*100</f>
        <v>13.02996813336007</v>
      </c>
      <c r="F23" s="42">
        <f>+'$ corrientes'!F25/'$ corrientes'!F$8*100</f>
        <v>13.01450396382626</v>
      </c>
      <c r="G23" s="42">
        <f>+'$ corrientes'!G25/'$ corrientes'!G$8*100</f>
        <v>13.358354413738539</v>
      </c>
      <c r="H23" s="42">
        <f>+'$ corrientes'!H25/'$ corrientes'!H$8*100</f>
        <v>12.100059125422007</v>
      </c>
      <c r="I23" s="42">
        <f>+'$ corrientes'!I25/'$ corrientes'!I$8*100</f>
        <v>13.154527993098469</v>
      </c>
      <c r="J23" s="42">
        <f>+'$ corrientes'!J25/'$ corrientes'!J$8*100</f>
        <v>12.532461215475887</v>
      </c>
      <c r="K23" s="42">
        <f>+'$ corrientes'!K25/'$ corrientes'!K$8*100</f>
        <v>13.085333046159816</v>
      </c>
      <c r="L23" s="42">
        <f>+'$ corrientes'!L25/'$ corrientes'!L$8*100</f>
        <v>11.13076433010317</v>
      </c>
      <c r="M23" s="42">
        <f>+'$ corrientes'!M25/'$ corrientes'!M$8*100</f>
        <v>14.597298222998523</v>
      </c>
      <c r="N23" s="42">
        <f>+'$ corrientes'!N25/'$ corrientes'!N$8*100</f>
        <v>14.864017812591518</v>
      </c>
      <c r="O23" s="42">
        <f>+'$ corrientes'!O25/'$ corrientes'!O$8*100</f>
        <v>15.139815697972608</v>
      </c>
      <c r="P23" s="42">
        <f>+'$ corrientes'!P25/'$ corrientes'!P$8*100</f>
        <v>15.68630691881196</v>
      </c>
      <c r="Q23" s="42">
        <f>+'$ corrientes'!Q25/'$ corrientes'!Q$8*100</f>
        <v>16.686898434397747</v>
      </c>
      <c r="R23" s="42">
        <f>+'$ corrientes'!R25/'$ corrientes'!R$8*100</f>
        <v>17.146085929612443</v>
      </c>
      <c r="S23" s="42">
        <f>+'$ corrientes'!S25/'$ corrientes'!S$8*100</f>
        <v>16.69145204893214</v>
      </c>
      <c r="T23" s="42">
        <f>+'$ corrientes'!T25/'$ corrientes'!T$8*100</f>
        <v>17.17442724536842</v>
      </c>
      <c r="U23" s="42">
        <f>+'$ corrientes'!U25/'$ corrientes'!U$8*100</f>
        <v>17.16985900552657</v>
      </c>
      <c r="V23" s="42">
        <f>+'$ corrientes'!V25/'$ corrientes'!V$8*100</f>
        <v>17.538602285478504</v>
      </c>
      <c r="W23" s="42">
        <f>+'$ corrientes'!W25/'$ corrientes'!W$8*100</f>
        <v>17.590734990445593</v>
      </c>
      <c r="X23" s="42">
        <f>+'$ corrientes'!X25/'$ corrientes'!X$8*100</f>
        <v>17.153944413647654</v>
      </c>
      <c r="Y23" s="42">
        <f>+'$ corrientes'!Y25/'$ corrientes'!Y$8*100</f>
        <v>16.57271280526643</v>
      </c>
      <c r="Z23" s="42">
        <f>+'$ corrientes'!Z25/'$ corrientes'!Z$8*100</f>
        <v>14.664363578650025</v>
      </c>
      <c r="AA23" s="42">
        <f>+'$ corrientes'!AA25/'$ corrientes'!AA$8*100</f>
        <v>15.38104074148431</v>
      </c>
      <c r="AB23" s="42">
        <f>+'$ corrientes'!AB25/'$ corrientes'!AB$8*100</f>
        <v>15.010526664089884</v>
      </c>
      <c r="AC23" s="42">
        <f>+'$ corrientes'!AC25/'$ corrientes'!AC$8*100</f>
        <v>14.725516410194883</v>
      </c>
      <c r="AD23" s="42">
        <f>+'$ corrientes'!AD25/'$ corrientes'!AD$8*100</f>
        <v>13.290171459588535</v>
      </c>
      <c r="AE23" s="42">
        <f>+'$ corrientes'!AE25/'$ corrientes'!AE$8*100</f>
        <v>13.589206902036238</v>
      </c>
      <c r="AF23" s="42">
        <f>+'$ corrientes'!AF25/'$ corrientes'!AF$8*100</f>
        <v>15.646694346240816</v>
      </c>
      <c r="AG23" s="42">
        <f>+'$ corrientes'!AG25/'$ corrientes'!AG$8*100</f>
        <v>15.101789085157474</v>
      </c>
      <c r="AH23" s="42">
        <f>+'$ corrientes'!AH25/'$ corrientes'!AH$8*100</f>
        <v>15.074673643243166</v>
      </c>
      <c r="AI23" s="42">
        <f>+'$ corrientes'!AI25/'$ corrientes'!AI$8*100</f>
        <v>15.593067428154969</v>
      </c>
      <c r="AJ23" s="42">
        <f>+'$ corrientes'!AJ25/'$ corrientes'!AJ$8*100</f>
        <v>14.919937087790947</v>
      </c>
      <c r="AK23" s="42">
        <f>+'$ corrientes'!AK25/'$ corrientes'!AK$8*100</f>
        <v>14.429133706964087</v>
      </c>
      <c r="AL23" s="42">
        <f>+'$ corrientes'!AL25/'$ corrientes'!AL$8*100</f>
        <v>15.09336625657669</v>
      </c>
      <c r="AM23" s="42">
        <f>+'$ corrientes'!AM25/'$ corrientes'!AM$8*100</f>
        <v>14.622029644277957</v>
      </c>
      <c r="AN23" s="42">
        <f>+'$ corrientes'!AN25/'$ corrientes'!AN$8*100</f>
        <v>15.197394684717244</v>
      </c>
      <c r="AO23" s="6"/>
      <c r="AP23" s="6"/>
      <c r="AQ23" s="6"/>
      <c r="AR23" s="6"/>
      <c r="AS23" s="6"/>
      <c r="AT23" s="6"/>
      <c r="AU23" s="6"/>
      <c r="AV23" s="6"/>
      <c r="AW23" s="6"/>
      <c r="AX23" s="6"/>
      <c r="AY23" s="6"/>
      <c r="AZ23" s="6"/>
      <c r="BA23" s="6"/>
      <c r="BB23" s="6"/>
      <c r="BC23" s="6"/>
      <c r="BD23" s="6"/>
      <c r="BE23" s="6"/>
      <c r="BF23" s="6"/>
      <c r="BG23" s="6"/>
      <c r="BH23" s="6"/>
      <c r="BI23" s="6"/>
    </row>
    <row r="24" spans="1:40" s="6" customFormat="1" ht="11.25" customHeight="1">
      <c r="A24" s="3" t="s">
        <v>53</v>
      </c>
      <c r="B24" s="13" t="s">
        <v>12</v>
      </c>
      <c r="C24" s="14">
        <f>+'$ corrientes'!C26/'$ corrientes'!C$8*100</f>
        <v>1.4310358095082063</v>
      </c>
      <c r="D24" s="14">
        <f>+'$ corrientes'!D26/'$ corrientes'!D$8*100</f>
        <v>1.20210151504159</v>
      </c>
      <c r="E24" s="14">
        <f>+'$ corrientes'!E26/'$ corrientes'!E$8*100</f>
        <v>0.9827794503416982</v>
      </c>
      <c r="F24" s="14">
        <f>+'$ corrientes'!F26/'$ corrientes'!F$8*100</f>
        <v>1.2154466961634116</v>
      </c>
      <c r="G24" s="14">
        <f>+'$ corrientes'!G26/'$ corrientes'!G$8*100</f>
        <v>1.2406740727692191</v>
      </c>
      <c r="H24" s="14">
        <f>+'$ corrientes'!H26/'$ corrientes'!H$8*100</f>
        <v>0.8647045424045575</v>
      </c>
      <c r="I24" s="14">
        <f>+'$ corrientes'!I26/'$ corrientes'!I$8*100</f>
        <v>1.368317767302008</v>
      </c>
      <c r="J24" s="14">
        <f>+'$ corrientes'!J26/'$ corrientes'!J$8*100</f>
        <v>1.6044831770987489</v>
      </c>
      <c r="K24" s="14">
        <f>+'$ corrientes'!K26/'$ corrientes'!K$8*100</f>
        <v>1.493712547384589</v>
      </c>
      <c r="L24" s="14">
        <f>+'$ corrientes'!L26/'$ corrientes'!L$8*100</f>
        <v>1.4651798671966123</v>
      </c>
      <c r="M24" s="14">
        <f>+'$ corrientes'!M26/'$ corrientes'!M$8*100</f>
        <v>1.417498111470431</v>
      </c>
      <c r="N24" s="14">
        <f>+'$ corrientes'!N26/'$ corrientes'!N$8*100</f>
        <v>1.3656180803974962</v>
      </c>
      <c r="O24" s="14">
        <f>+'$ corrientes'!O26/'$ corrientes'!O$8*100</f>
        <v>1.0448700719746604</v>
      </c>
      <c r="P24" s="14">
        <f>+'$ corrientes'!P26/'$ corrientes'!P$8*100</f>
        <v>1.213301591708209</v>
      </c>
      <c r="Q24" s="14">
        <f>+'$ corrientes'!Q26/'$ corrientes'!Q$8*100</f>
        <v>1.7203825338035958</v>
      </c>
      <c r="R24" s="14">
        <f>+'$ corrientes'!R26/'$ corrientes'!R$8*100</f>
        <v>1.533109577317564</v>
      </c>
      <c r="S24" s="14">
        <f>+'$ corrientes'!S26/'$ corrientes'!S$8*100</f>
        <v>1.6274812365522275</v>
      </c>
      <c r="T24" s="14">
        <f>+'$ corrientes'!T26/'$ corrientes'!T$8*100</f>
        <v>1.8478301852844572</v>
      </c>
      <c r="U24" s="14">
        <f>+'$ corrientes'!U26/'$ corrientes'!U$8*100</f>
        <v>2.081205605700719</v>
      </c>
      <c r="V24" s="14">
        <f>+'$ corrientes'!V26/'$ corrientes'!V$8*100</f>
        <v>2.1689121960409317</v>
      </c>
      <c r="W24" s="14">
        <f>+'$ corrientes'!W26/'$ corrientes'!W$8*100</f>
        <v>2.095716653255008</v>
      </c>
      <c r="X24" s="14">
        <f>+'$ corrientes'!X26/'$ corrientes'!X$8*100</f>
        <v>1.878157039943258</v>
      </c>
      <c r="Y24" s="14">
        <f>+'$ corrientes'!Y26/'$ corrientes'!Y$8*100</f>
        <v>2.205001752575585</v>
      </c>
      <c r="Z24" s="14">
        <f>+'$ corrientes'!Z26/'$ corrientes'!Z$8*100</f>
        <v>2.4034327171329926</v>
      </c>
      <c r="AA24" s="14">
        <f>+'$ corrientes'!AA26/'$ corrientes'!AA$8*100</f>
        <v>2.4908419311891143</v>
      </c>
      <c r="AB24" s="14">
        <f>+'$ corrientes'!AB26/'$ corrientes'!AB$8*100</f>
        <v>2.162390258877534</v>
      </c>
      <c r="AC24" s="14">
        <f>+'$ corrientes'!AC26/'$ corrientes'!AC$8*100</f>
        <v>2.059664449216938</v>
      </c>
      <c r="AD24" s="14">
        <f>+'$ corrientes'!AD26/'$ corrientes'!AD$8*100</f>
        <v>1.8672665155971984</v>
      </c>
      <c r="AE24" s="14">
        <f>+'$ corrientes'!AE26/'$ corrientes'!AE$8*100</f>
        <v>1.8537390302225294</v>
      </c>
      <c r="AF24" s="14">
        <f>+'$ corrientes'!AF26/'$ corrientes'!AF$8*100</f>
        <v>2.208654611905077</v>
      </c>
      <c r="AG24" s="14">
        <f>+'$ corrientes'!AG26/'$ corrientes'!AG$8*100</f>
        <v>1.959927088808773</v>
      </c>
      <c r="AH24" s="14">
        <f>+'$ corrientes'!AH26/'$ corrientes'!AH$8*100</f>
        <v>1.9650301626461648</v>
      </c>
      <c r="AI24" s="14">
        <f>+'$ corrientes'!AI26/'$ corrientes'!AI$8*100</f>
        <v>2.003709455504336</v>
      </c>
      <c r="AJ24" s="14">
        <f>+'$ corrientes'!AJ26/'$ corrientes'!AJ$8*100</f>
        <v>2.005264973713565</v>
      </c>
      <c r="AK24" s="14">
        <f>+'$ corrientes'!AK26/'$ corrientes'!AK$8*100</f>
        <v>1.9664705368848905</v>
      </c>
      <c r="AL24" s="14">
        <f>+'$ corrientes'!AL26/'$ corrientes'!AL$8*100</f>
        <v>2.182816031097802</v>
      </c>
      <c r="AM24" s="14">
        <f>+'$ corrientes'!AM26/'$ corrientes'!AM$8*100</f>
        <v>1.9452974641564837</v>
      </c>
      <c r="AN24" s="14">
        <f>+'$ corrientes'!AN26/'$ corrientes'!AN$8*100</f>
        <v>2.043644200111495</v>
      </c>
    </row>
    <row r="25" spans="1:40" s="6" customFormat="1" ht="11.25" customHeight="1">
      <c r="A25" s="3" t="s">
        <v>54</v>
      </c>
      <c r="B25" s="41" t="s">
        <v>13</v>
      </c>
      <c r="C25" s="42">
        <f>+'$ corrientes'!C27/'$ corrientes'!C$8*100</f>
        <v>7.4304433223288875</v>
      </c>
      <c r="D25" s="42">
        <f>+'$ corrientes'!D27/'$ corrientes'!D$8*100</f>
        <v>10.383668655731876</v>
      </c>
      <c r="E25" s="42">
        <f>+'$ corrientes'!E27/'$ corrientes'!E$8*100</f>
        <v>9.270064360033537</v>
      </c>
      <c r="F25" s="42">
        <f>+'$ corrientes'!F27/'$ corrientes'!F$8*100</f>
        <v>8.661452161788866</v>
      </c>
      <c r="G25" s="42">
        <f>+'$ corrientes'!G27/'$ corrientes'!G$8*100</f>
        <v>8.585146878867626</v>
      </c>
      <c r="H25" s="42">
        <f>+'$ corrientes'!H27/'$ corrientes'!H$8*100</f>
        <v>7.861430625076843</v>
      </c>
      <c r="I25" s="42">
        <f>+'$ corrientes'!I27/'$ corrientes'!I$8*100</f>
        <v>8.26091186321986</v>
      </c>
      <c r="J25" s="42">
        <f>+'$ corrientes'!J27/'$ corrientes'!J$8*100</f>
        <v>7.930318768948425</v>
      </c>
      <c r="K25" s="42">
        <f>+'$ corrientes'!K27/'$ corrientes'!K$8*100</f>
        <v>8.492022053815463</v>
      </c>
      <c r="L25" s="42">
        <f>+'$ corrientes'!L27/'$ corrientes'!L$8*100</f>
        <v>7.23676836365066</v>
      </c>
      <c r="M25" s="42">
        <f>+'$ corrientes'!M27/'$ corrientes'!M$8*100</f>
        <v>9.534385042648818</v>
      </c>
      <c r="N25" s="42">
        <f>+'$ corrientes'!N27/'$ corrientes'!N$8*100</f>
        <v>9.035205450939417</v>
      </c>
      <c r="O25" s="42">
        <f>+'$ corrientes'!O27/'$ corrientes'!O$8*100</f>
        <v>8.723909801549908</v>
      </c>
      <c r="P25" s="42">
        <f>+'$ corrientes'!P27/'$ corrientes'!P$8*100</f>
        <v>8.886046096188938</v>
      </c>
      <c r="Q25" s="42">
        <f>+'$ corrientes'!Q27/'$ corrientes'!Q$8*100</f>
        <v>8.587787024673723</v>
      </c>
      <c r="R25" s="42">
        <f>+'$ corrientes'!R27/'$ corrientes'!R$8*100</f>
        <v>8.903716540645599</v>
      </c>
      <c r="S25" s="42">
        <f>+'$ corrientes'!S27/'$ corrientes'!S$8*100</f>
        <v>8.922162262594513</v>
      </c>
      <c r="T25" s="42">
        <f>+'$ corrientes'!T27/'$ corrientes'!T$8*100</f>
        <v>9.309218722134037</v>
      </c>
      <c r="U25" s="42">
        <f>+'$ corrientes'!U27/'$ corrientes'!U$8*100</f>
        <v>9.409727331209673</v>
      </c>
      <c r="V25" s="42">
        <f>+'$ corrientes'!V27/'$ corrientes'!V$8*100</f>
        <v>9.477697644488204</v>
      </c>
      <c r="W25" s="42">
        <f>+'$ corrientes'!W27/'$ corrientes'!W$8*100</f>
        <v>9.835748041205036</v>
      </c>
      <c r="X25" s="42">
        <f>+'$ corrientes'!X27/'$ corrientes'!X$8*100</f>
        <v>9.543436830724666</v>
      </c>
      <c r="Y25" s="42">
        <f>+'$ corrientes'!Y27/'$ corrientes'!Y$8*100</f>
        <v>9.297247208249212</v>
      </c>
      <c r="Z25" s="42">
        <f>+'$ corrientes'!Z27/'$ corrientes'!Z$8*100</f>
        <v>8.096270431300963</v>
      </c>
      <c r="AA25" s="42">
        <f>+'$ corrientes'!AA27/'$ corrientes'!AA$8*100</f>
        <v>8.748569590603028</v>
      </c>
      <c r="AB25" s="42">
        <f>+'$ corrientes'!AB27/'$ corrientes'!AB$8*100</f>
        <v>8.893465112781898</v>
      </c>
      <c r="AC25" s="42">
        <f>+'$ corrientes'!AC27/'$ corrientes'!AC$8*100</f>
        <v>8.686876663643917</v>
      </c>
      <c r="AD25" s="42">
        <f>+'$ corrientes'!AD27/'$ corrientes'!AD$8*100</f>
        <v>7.630280237306843</v>
      </c>
      <c r="AE25" s="42">
        <f>+'$ corrientes'!AE27/'$ corrientes'!AE$8*100</f>
        <v>7.856373708034953</v>
      </c>
      <c r="AF25" s="42">
        <f>+'$ corrientes'!AF27/'$ corrientes'!AF$8*100</f>
        <v>9.097425019425511</v>
      </c>
      <c r="AG25" s="42">
        <f>+'$ corrientes'!AG27/'$ corrientes'!AG$8*100</f>
        <v>8.863227551720707</v>
      </c>
      <c r="AH25" s="42">
        <f>+'$ corrientes'!AH27/'$ corrientes'!AH$8*100</f>
        <v>9.121678831720406</v>
      </c>
      <c r="AI25" s="42">
        <f>+'$ corrientes'!AI27/'$ corrientes'!AI$8*100</f>
        <v>9.545926197359059</v>
      </c>
      <c r="AJ25" s="42">
        <f>+'$ corrientes'!AJ27/'$ corrientes'!AJ$8*100</f>
        <v>9.062782762256628</v>
      </c>
      <c r="AK25" s="42">
        <f>+'$ corrientes'!AK27/'$ corrientes'!AK$8*100</f>
        <v>8.11893186303026</v>
      </c>
      <c r="AL25" s="42">
        <f>+'$ corrientes'!AL27/'$ corrientes'!AL$8*100</f>
        <v>8.625288278190634</v>
      </c>
      <c r="AM25" s="42">
        <f>+'$ corrientes'!AM27/'$ corrientes'!AM$8*100</f>
        <v>8.649332630546104</v>
      </c>
      <c r="AN25" s="42">
        <f>+'$ corrientes'!AN27/'$ corrientes'!AN$8*100</f>
        <v>9.164315952454329</v>
      </c>
    </row>
    <row r="26" spans="1:40" s="6" customFormat="1" ht="11.25" customHeight="1">
      <c r="A26" s="3" t="s">
        <v>55</v>
      </c>
      <c r="B26" s="13" t="s">
        <v>14</v>
      </c>
      <c r="C26" s="12">
        <f>+'$ corrientes'!C28/'$ corrientes'!C$8*100</f>
        <v>2.4518381607012403</v>
      </c>
      <c r="D26" s="12">
        <f>+'$ corrientes'!D28/'$ corrientes'!D$8*100</f>
        <v>2.933873024835425</v>
      </c>
      <c r="E26" s="12">
        <f>+'$ corrientes'!E28/'$ corrientes'!E$8*100</f>
        <v>2.7771243229848372</v>
      </c>
      <c r="F26" s="12">
        <f>+'$ corrientes'!F28/'$ corrientes'!F$8*100</f>
        <v>3.1376051058739827</v>
      </c>
      <c r="G26" s="12">
        <f>+'$ corrientes'!G28/'$ corrientes'!G$8*100</f>
        <v>3.5325334621016933</v>
      </c>
      <c r="H26" s="12">
        <f>+'$ corrientes'!H28/'$ corrientes'!H$8*100</f>
        <v>3.3739239579406055</v>
      </c>
      <c r="I26" s="12">
        <f>+'$ corrientes'!I28/'$ corrientes'!I$8*100</f>
        <v>3.5252983625766</v>
      </c>
      <c r="J26" s="12">
        <f>+'$ corrientes'!J28/'$ corrientes'!J$8*100</f>
        <v>2.997659269428715</v>
      </c>
      <c r="K26" s="12">
        <f>+'$ corrientes'!K28/'$ corrientes'!K$8*100</f>
        <v>3.0995984449597653</v>
      </c>
      <c r="L26" s="12">
        <f>+'$ corrientes'!L28/'$ corrientes'!L$8*100</f>
        <v>2.4288160992558994</v>
      </c>
      <c r="M26" s="12">
        <f>+'$ corrientes'!M28/'$ corrientes'!M$8*100</f>
        <v>3.6454150688792724</v>
      </c>
      <c r="N26" s="12">
        <f>+'$ corrientes'!N28/'$ corrientes'!N$8*100</f>
        <v>4.463194281254606</v>
      </c>
      <c r="O26" s="12">
        <f>+'$ corrientes'!O28/'$ corrientes'!O$8*100</f>
        <v>5.371035824448039</v>
      </c>
      <c r="P26" s="12">
        <f>+'$ corrientes'!P28/'$ corrientes'!P$8*100</f>
        <v>5.5869592309148155</v>
      </c>
      <c r="Q26" s="12">
        <f>+'$ corrientes'!Q28/'$ corrientes'!Q$8*100</f>
        <v>6.378728875920425</v>
      </c>
      <c r="R26" s="12">
        <f>+'$ corrientes'!R28/'$ corrientes'!R$8*100</f>
        <v>6.709259811649279</v>
      </c>
      <c r="S26" s="12">
        <f>+'$ corrientes'!S28/'$ corrientes'!S$8*100</f>
        <v>6.141808549785399</v>
      </c>
      <c r="T26" s="12">
        <f>+'$ corrientes'!T28/'$ corrientes'!T$8*100</f>
        <v>6.017378337949926</v>
      </c>
      <c r="U26" s="12">
        <f>+'$ corrientes'!U28/'$ corrientes'!U$8*100</f>
        <v>5.678926068616173</v>
      </c>
      <c r="V26" s="12">
        <f>+'$ corrientes'!V28/'$ corrientes'!V$8*100</f>
        <v>5.891992444949369</v>
      </c>
      <c r="W26" s="12">
        <f>+'$ corrientes'!W28/'$ corrientes'!W$8*100</f>
        <v>5.659270295985551</v>
      </c>
      <c r="X26" s="12">
        <f>+'$ corrientes'!X28/'$ corrientes'!X$8*100</f>
        <v>5.732350542979728</v>
      </c>
      <c r="Y26" s="12">
        <f>+'$ corrientes'!Y28/'$ corrientes'!Y$8*100</f>
        <v>5.070463844441637</v>
      </c>
      <c r="Z26" s="12">
        <f>+'$ corrientes'!Z28/'$ corrientes'!Z$8*100</f>
        <v>4.164660430216067</v>
      </c>
      <c r="AA26" s="12">
        <f>+'$ corrientes'!AA28/'$ corrientes'!AA$8*100</f>
        <v>4.141629219692169</v>
      </c>
      <c r="AB26" s="12">
        <f>+'$ corrientes'!AB28/'$ corrientes'!AB$8*100</f>
        <v>3.954671292430454</v>
      </c>
      <c r="AC26" s="12">
        <f>+'$ corrientes'!AC28/'$ corrientes'!AC$8*100</f>
        <v>3.9789752973340287</v>
      </c>
      <c r="AD26" s="12">
        <f>+'$ corrientes'!AD28/'$ corrientes'!AD$8*100</f>
        <v>3.7926247066844923</v>
      </c>
      <c r="AE26" s="12">
        <f>+'$ corrientes'!AE28/'$ corrientes'!AE$8*100</f>
        <v>3.8790941637787553</v>
      </c>
      <c r="AF26" s="12">
        <f>+'$ corrientes'!AF28/'$ corrientes'!AF$8*100</f>
        <v>4.340614714910228</v>
      </c>
      <c r="AG26" s="12">
        <f>+'$ corrientes'!AG28/'$ corrientes'!AG$8*100</f>
        <v>4.278634444627995</v>
      </c>
      <c r="AH26" s="12">
        <f>+'$ corrientes'!AH28/'$ corrientes'!AH$8*100</f>
        <v>3.987964648876595</v>
      </c>
      <c r="AI26" s="12">
        <f>+'$ corrientes'!AI28/'$ corrientes'!AI$8*100</f>
        <v>4.043431775291573</v>
      </c>
      <c r="AJ26" s="12">
        <f>+'$ corrientes'!AJ28/'$ corrientes'!AJ$8*100</f>
        <v>3.851889351820756</v>
      </c>
      <c r="AK26" s="12">
        <f>+'$ corrientes'!AK28/'$ corrientes'!AK$8*100</f>
        <v>4.343731307048937</v>
      </c>
      <c r="AL26" s="12">
        <f>+'$ corrientes'!AL28/'$ corrientes'!AL$8*100</f>
        <v>4.285261947288252</v>
      </c>
      <c r="AM26" s="12">
        <f>+'$ corrientes'!AM28/'$ corrientes'!AM$8*100</f>
        <v>4.027399549575369</v>
      </c>
      <c r="AN26" s="12">
        <f>+'$ corrientes'!AN28/'$ corrientes'!AN$8*100</f>
        <v>3.9894345321514235</v>
      </c>
    </row>
    <row r="27" spans="1:61" ht="11.25" customHeight="1">
      <c r="A27" s="3" t="s">
        <v>51</v>
      </c>
      <c r="B27" s="41" t="s">
        <v>15</v>
      </c>
      <c r="C27" s="42">
        <f>+'$ corrientes'!C29/'$ corrientes'!C$8*100</f>
        <v>0.9320315181341389</v>
      </c>
      <c r="D27" s="42">
        <f>+'$ corrientes'!D29/'$ corrientes'!D$8*100</f>
        <v>0.40675521689550853</v>
      </c>
      <c r="E27" s="42">
        <f>+'$ corrientes'!E29/'$ corrientes'!E$8*100</f>
        <v>0.4004563937267148</v>
      </c>
      <c r="F27" s="42">
        <f>+'$ corrientes'!F29/'$ corrientes'!F$8*100</f>
        <v>0.355438964330258</v>
      </c>
      <c r="G27" s="42">
        <f>+'$ corrientes'!G29/'$ corrientes'!G$8*100</f>
        <v>0.4952954166790025</v>
      </c>
      <c r="H27" s="42">
        <f>+'$ corrientes'!H29/'$ corrientes'!H$8*100</f>
        <v>0.37274739292537606</v>
      </c>
      <c r="I27" s="42">
        <f>+'$ corrientes'!I29/'$ corrientes'!I$8*100</f>
        <v>0.24680189360734994</v>
      </c>
      <c r="J27" s="42">
        <f>+'$ corrientes'!J29/'$ corrientes'!J$8*100</f>
        <v>0.2426492363468749</v>
      </c>
      <c r="K27" s="42">
        <f>+'$ corrientes'!K29/'$ corrientes'!K$8*100</f>
        <v>0.21831471235288535</v>
      </c>
      <c r="L27" s="42">
        <f>+'$ corrientes'!L29/'$ corrientes'!L$8*100</f>
        <v>0.10662801500978443</v>
      </c>
      <c r="M27" s="42">
        <f>+'$ corrientes'!M29/'$ corrientes'!M$8*100</f>
        <v>0.11167719254099662</v>
      </c>
      <c r="N27" s="42">
        <f>+'$ corrientes'!N29/'$ corrientes'!N$8*100</f>
        <v>0.11769513890873685</v>
      </c>
      <c r="O27" s="42">
        <f>+'$ corrientes'!O29/'$ corrientes'!O$8*100</f>
        <v>0.11395588476293408</v>
      </c>
      <c r="P27" s="42">
        <f>+'$ corrientes'!P29/'$ corrientes'!P$8*100</f>
        <v>0.0469059857302774</v>
      </c>
      <c r="Q27" s="42">
        <f>+'$ corrientes'!Q29/'$ corrientes'!Q$8*100</f>
        <v>0.0441127588838903</v>
      </c>
      <c r="R27" s="42">
        <f>+'$ corrientes'!R29/'$ corrientes'!R$8*100</f>
        <v>0.07481125482180066</v>
      </c>
      <c r="S27" s="42">
        <f>+'$ corrientes'!S29/'$ corrientes'!S$8*100</f>
        <v>0.1260261938922796</v>
      </c>
      <c r="T27" s="42">
        <f>+'$ corrientes'!T29/'$ corrientes'!T$8*100</f>
        <v>0.20940219895727616</v>
      </c>
      <c r="U27" s="42">
        <f>+'$ corrientes'!U29/'$ corrientes'!U$8*100</f>
        <v>0.24935549872115806</v>
      </c>
      <c r="V27" s="42">
        <f>+'$ corrientes'!V29/'$ corrientes'!V$8*100</f>
        <v>0.16529177567413486</v>
      </c>
      <c r="W27" s="42">
        <f>+'$ corrientes'!W29/'$ corrientes'!W$8*100</f>
        <v>0.10704016831961853</v>
      </c>
      <c r="X27" s="42">
        <f>+'$ corrientes'!X29/'$ corrientes'!X$8*100</f>
        <v>0.0856896614836439</v>
      </c>
      <c r="Y27" s="42">
        <f>+'$ corrientes'!Y29/'$ corrientes'!Y$8*100</f>
        <v>0.058022623796780255</v>
      </c>
      <c r="Z27" s="42">
        <f>+'$ corrientes'!Z29/'$ corrientes'!Z$8*100</f>
        <v>0.07948106752724308</v>
      </c>
      <c r="AA27" s="42">
        <f>+'$ corrientes'!AA29/'$ corrientes'!AA$8*100</f>
        <v>0.145863187742777</v>
      </c>
      <c r="AB27" s="42">
        <f>+'$ corrientes'!AB29/'$ corrientes'!AB$8*100</f>
        <v>0.13013634811928987</v>
      </c>
      <c r="AC27" s="42">
        <f>+'$ corrientes'!AC29/'$ corrientes'!AC$8*100</f>
        <v>0.6292145180899392</v>
      </c>
      <c r="AD27" s="42">
        <f>+'$ corrientes'!AD29/'$ corrientes'!AD$8*100</f>
        <v>0.5388955154767955</v>
      </c>
      <c r="AE27" s="42">
        <f>+'$ corrientes'!AE29/'$ corrientes'!AE$8*100</f>
        <v>0.7731852792699121</v>
      </c>
      <c r="AF27" s="42">
        <f>+'$ corrientes'!AF29/'$ corrientes'!AF$8*100</f>
        <v>0.9725465300921933</v>
      </c>
      <c r="AG27" s="42">
        <f>+'$ corrientes'!AG29/'$ corrientes'!AG$8*100</f>
        <v>1.019682921438069</v>
      </c>
      <c r="AH27" s="42">
        <f>+'$ corrientes'!AH29/'$ corrientes'!AH$8*100</f>
        <v>1.180395122493458</v>
      </c>
      <c r="AI27" s="42">
        <f>+'$ corrientes'!AI29/'$ corrientes'!AI$8*100</f>
        <v>1.1653676646763398</v>
      </c>
      <c r="AJ27" s="42">
        <f>+'$ corrientes'!AJ29/'$ corrientes'!AJ$8*100</f>
        <v>1.1346727103715908</v>
      </c>
      <c r="AK27" s="42">
        <f>+'$ corrientes'!AK29/'$ corrientes'!AK$8*100</f>
        <v>1.023390824664697</v>
      </c>
      <c r="AL27" s="42">
        <f>+'$ corrientes'!AL29/'$ corrientes'!AL$8*100</f>
        <v>1.0182838243543273</v>
      </c>
      <c r="AM27" s="42">
        <f>+'$ corrientes'!AM29/'$ corrientes'!AM$8*100</f>
        <v>0.8684026244793598</v>
      </c>
      <c r="AN27" s="42">
        <f>+'$ corrientes'!AN29/'$ corrientes'!AN$8*100</f>
        <v>1.0034835200592658</v>
      </c>
      <c r="AO27" s="6"/>
      <c r="AP27" s="6"/>
      <c r="AQ27" s="6"/>
      <c r="AR27" s="6"/>
      <c r="AS27" s="6"/>
      <c r="AT27" s="6"/>
      <c r="AU27" s="6"/>
      <c r="AV27" s="6"/>
      <c r="AW27" s="6"/>
      <c r="AX27" s="6"/>
      <c r="AY27" s="6"/>
      <c r="AZ27" s="6"/>
      <c r="BA27" s="6"/>
      <c r="BB27" s="6"/>
      <c r="BC27" s="6"/>
      <c r="BD27" s="6"/>
      <c r="BE27" s="6"/>
      <c r="BF27" s="6"/>
      <c r="BG27" s="6"/>
      <c r="BH27" s="6"/>
      <c r="BI27" s="6"/>
    </row>
    <row r="28" spans="1:61" ht="11.25" customHeight="1">
      <c r="A28" s="6" t="s">
        <v>52</v>
      </c>
      <c r="B28" s="13" t="s">
        <v>16</v>
      </c>
      <c r="C28" s="14">
        <f>+'$ corrientes'!C30/'$ corrientes'!C$8*100</f>
        <v>0.24976280075055085</v>
      </c>
      <c r="D28" s="14">
        <f>+'$ corrientes'!D30/'$ corrientes'!D$8*100</f>
        <v>0.42286433439632076</v>
      </c>
      <c r="E28" s="14">
        <f>+'$ corrientes'!E30/'$ corrientes'!E$8*100</f>
        <v>0.742643811476076</v>
      </c>
      <c r="F28" s="14">
        <f>+'$ corrientes'!F30/'$ corrientes'!F$8*100</f>
        <v>0.8167794266557376</v>
      </c>
      <c r="G28" s="14">
        <f>+'$ corrientes'!G30/'$ corrientes'!G$8*100</f>
        <v>0.43614741491041625</v>
      </c>
      <c r="H28" s="14">
        <f>+'$ corrientes'!H30/'$ corrientes'!H$8*100</f>
        <v>0.6236364307520825</v>
      </c>
      <c r="I28" s="14">
        <f>+'$ corrientes'!I30/'$ corrientes'!I$8*100</f>
        <v>0.5802807695377089</v>
      </c>
      <c r="J28" s="14">
        <f>+'$ corrientes'!J30/'$ corrientes'!J$8*100</f>
        <v>0.33801562944884367</v>
      </c>
      <c r="K28" s="14">
        <f>+'$ corrientes'!K30/'$ corrientes'!K$8*100</f>
        <v>0.28097809185493156</v>
      </c>
      <c r="L28" s="14">
        <f>+'$ corrientes'!L30/'$ corrientes'!L$8*100</f>
        <v>0.1949338864338266</v>
      </c>
      <c r="M28" s="14">
        <f>+'$ corrientes'!M30/'$ corrientes'!M$8*100</f>
        <v>0.2443591965760037</v>
      </c>
      <c r="N28" s="14">
        <f>+'$ corrientes'!N30/'$ corrientes'!N$8*100</f>
        <v>0.3098786594824808</v>
      </c>
      <c r="O28" s="14">
        <f>+'$ corrientes'!O30/'$ corrientes'!O$8*100</f>
        <v>0.14207210854393304</v>
      </c>
      <c r="P28" s="14">
        <f>+'$ corrientes'!P30/'$ corrientes'!P$8*100</f>
        <v>0.17908146524894242</v>
      </c>
      <c r="Q28" s="14">
        <f>+'$ corrientes'!Q30/'$ corrientes'!Q$8*100</f>
        <v>0.27395221914854306</v>
      </c>
      <c r="R28" s="14">
        <f>+'$ corrientes'!R30/'$ corrientes'!R$8*100</f>
        <v>0.03128827301947806</v>
      </c>
      <c r="S28" s="14">
        <f>+'$ corrientes'!S30/'$ corrientes'!S$8*100</f>
        <v>0.018399754895377447</v>
      </c>
      <c r="T28" s="14">
        <f>+'$ corrientes'!T30/'$ corrientes'!T$8*100</f>
        <v>0.020646422548778205</v>
      </c>
      <c r="U28" s="14">
        <f>+'$ corrientes'!U30/'$ corrientes'!U$8*100</f>
        <v>0.020011126047080295</v>
      </c>
      <c r="V28" s="14">
        <f>+'$ corrientes'!V30/'$ corrientes'!V$8*100</f>
        <v>0.010009774912402005</v>
      </c>
      <c r="W28" s="14">
        <f>+'$ corrientes'!W30/'$ corrientes'!W$8*100</f>
        <v>0.014346653813760813</v>
      </c>
      <c r="X28" s="14">
        <f>+'$ corrientes'!X30/'$ corrientes'!X$8*100</f>
        <v>0.012223597379083741</v>
      </c>
      <c r="Y28" s="14">
        <f>+'$ corrientes'!Y30/'$ corrientes'!Y$8*100</f>
        <v>0.012731424178126682</v>
      </c>
      <c r="Z28" s="14">
        <f>+'$ corrientes'!Z30/'$ corrientes'!Z$8*100</f>
        <v>0.01940389655058539</v>
      </c>
      <c r="AA28" s="14">
        <f>+'$ corrientes'!AA30/'$ corrientes'!AA$8*100</f>
        <v>0.033601077398198204</v>
      </c>
      <c r="AB28" s="14">
        <f>+'$ corrientes'!AB30/'$ corrientes'!AB$8*100</f>
        <v>0.06307224621646068</v>
      </c>
      <c r="AC28" s="14">
        <f>+'$ corrientes'!AC30/'$ corrientes'!AC$8*100</f>
        <v>0.06164538031560653</v>
      </c>
      <c r="AD28" s="14">
        <f>+'$ corrientes'!AD30/'$ corrientes'!AD$8*100</f>
        <v>0.05225680581747918</v>
      </c>
      <c r="AE28" s="14">
        <f>+'$ corrientes'!AE30/'$ corrientes'!AE$8*100</f>
        <v>0.03095288602257337</v>
      </c>
      <c r="AF28" s="14">
        <f>+'$ corrientes'!AF30/'$ corrientes'!AF$8*100</f>
        <v>0.023405964603358954</v>
      </c>
      <c r="AG28" s="14">
        <f>+'$ corrientes'!AG30/'$ corrientes'!AG$8*100</f>
        <v>0.029034713166348067</v>
      </c>
      <c r="AH28" s="14">
        <f>+'$ corrientes'!AH30/'$ corrientes'!AH$8*100</f>
        <v>0.026724118429897782</v>
      </c>
      <c r="AI28" s="14">
        <f>+'$ corrientes'!AI30/'$ corrientes'!AI$8*100</f>
        <v>0.0292429459298454</v>
      </c>
      <c r="AJ28" s="14">
        <f>+'$ corrientes'!AJ30/'$ corrientes'!AJ$8*100</f>
        <v>0.8189311666582831</v>
      </c>
      <c r="AK28" s="14">
        <f>+'$ corrientes'!AK30/'$ corrientes'!AK$8*100</f>
        <v>0.9384792172335436</v>
      </c>
      <c r="AL28" s="14">
        <f>+'$ corrientes'!AL30/'$ corrientes'!AL$8*100</f>
        <v>0.6875234312056582</v>
      </c>
      <c r="AM28" s="14">
        <f>+'$ corrientes'!AM30/'$ corrientes'!AM$8*100</f>
        <v>0.5257665631386457</v>
      </c>
      <c r="AN28" s="14">
        <f>+'$ corrientes'!AN30/'$ corrientes'!AN$8*100</f>
        <v>0.4846473047018387</v>
      </c>
      <c r="AO28" s="6"/>
      <c r="AP28" s="6"/>
      <c r="AQ28" s="6"/>
      <c r="AR28" s="6"/>
      <c r="AS28" s="6"/>
      <c r="AT28" s="6"/>
      <c r="AU28" s="6"/>
      <c r="AV28" s="6"/>
      <c r="AW28" s="6"/>
      <c r="AX28" s="6"/>
      <c r="AY28" s="6"/>
      <c r="AZ28" s="6"/>
      <c r="BA28" s="6"/>
      <c r="BB28" s="6"/>
      <c r="BC28" s="6"/>
      <c r="BD28" s="6"/>
      <c r="BE28" s="6"/>
      <c r="BF28" s="6"/>
      <c r="BG28" s="6"/>
      <c r="BH28" s="6"/>
      <c r="BI28" s="6"/>
    </row>
    <row r="29" spans="1:61" ht="11.25" customHeight="1">
      <c r="A29" s="6" t="s">
        <v>56</v>
      </c>
      <c r="B29" s="41" t="s">
        <v>17</v>
      </c>
      <c r="C29" s="42">
        <f>+'$ corrientes'!C31/'$ corrientes'!C$8*100</f>
        <v>3.119259867151324</v>
      </c>
      <c r="D29" s="42">
        <f>+'$ corrientes'!D31/'$ corrientes'!D$8*100</f>
        <v>3.852092722381722</v>
      </c>
      <c r="E29" s="42">
        <f>+'$ corrientes'!E31/'$ corrientes'!E$8*100</f>
        <v>3.018613394548736</v>
      </c>
      <c r="F29" s="42">
        <f>+'$ corrientes'!F31/'$ corrientes'!F$8*100</f>
        <v>2.932539088218464</v>
      </c>
      <c r="G29" s="42">
        <f>+'$ corrientes'!G31/'$ corrientes'!G$8*100</f>
        <v>3.8538595224439867</v>
      </c>
      <c r="H29" s="42">
        <f>+'$ corrientes'!H31/'$ corrientes'!H$8*100</f>
        <v>4.2243178504387435</v>
      </c>
      <c r="I29" s="42">
        <f>+'$ corrientes'!I31/'$ corrientes'!I$8*100</f>
        <v>3.585331862906218</v>
      </c>
      <c r="J29" s="42">
        <f>+'$ corrientes'!J31/'$ corrientes'!J$8*100</f>
        <v>3.378914900640382</v>
      </c>
      <c r="K29" s="42">
        <f>+'$ corrientes'!K31/'$ corrientes'!K$8*100</f>
        <v>3.021800332497836</v>
      </c>
      <c r="L29" s="42">
        <f>+'$ corrientes'!L31/'$ corrientes'!L$8*100</f>
        <v>3.4973951677693758</v>
      </c>
      <c r="M29" s="42">
        <f>+'$ corrientes'!M31/'$ corrientes'!M$8*100</f>
        <v>2.2690182634905787</v>
      </c>
      <c r="N29" s="42">
        <f>+'$ corrientes'!N31/'$ corrientes'!N$8*100</f>
        <v>1.9846915348101652</v>
      </c>
      <c r="O29" s="42">
        <f>+'$ corrientes'!O31/'$ corrientes'!O$8*100</f>
        <v>1.9599701373246934</v>
      </c>
      <c r="P29" s="42">
        <f>+'$ corrientes'!P31/'$ corrientes'!P$8*100</f>
        <v>2.145997330331962</v>
      </c>
      <c r="Q29" s="42">
        <f>+'$ corrientes'!Q31/'$ corrientes'!Q$8*100</f>
        <v>2.456310811426495</v>
      </c>
      <c r="R29" s="42">
        <f>+'$ corrientes'!R31/'$ corrientes'!R$8*100</f>
        <v>2.4481372368265775</v>
      </c>
      <c r="S29" s="42">
        <f>+'$ corrientes'!S31/'$ corrientes'!S$8*100</f>
        <v>2.145614643348352</v>
      </c>
      <c r="T29" s="42">
        <f>+'$ corrientes'!T31/'$ corrientes'!T$8*100</f>
        <v>2.305581079515987</v>
      </c>
      <c r="U29" s="42">
        <f>+'$ corrientes'!U31/'$ corrientes'!U$8*100</f>
        <v>2.362756985618858</v>
      </c>
      <c r="V29" s="42">
        <f>+'$ corrientes'!V31/'$ corrientes'!V$8*100</f>
        <v>2.1428149185935847</v>
      </c>
      <c r="W29" s="42">
        <f>+'$ corrientes'!W31/'$ corrientes'!W$8*100</f>
        <v>2.137461272903898</v>
      </c>
      <c r="X29" s="42">
        <f>+'$ corrientes'!X31/'$ corrientes'!X$8*100</f>
        <v>2.2786923355765274</v>
      </c>
      <c r="Y29" s="42">
        <f>+'$ corrientes'!Y31/'$ corrientes'!Y$8*100</f>
        <v>2.3042012499652476</v>
      </c>
      <c r="Z29" s="42">
        <f>+'$ corrientes'!Z31/'$ corrientes'!Z$8*100</f>
        <v>2.7120070813555963</v>
      </c>
      <c r="AA29" s="42">
        <f>+'$ corrientes'!AA31/'$ corrientes'!AA$8*100</f>
        <v>3.1506091608149225</v>
      </c>
      <c r="AB29" s="42">
        <f>+'$ corrientes'!AB31/'$ corrientes'!AB$8*100</f>
        <v>3.1945554819170443</v>
      </c>
      <c r="AC29" s="42">
        <f>+'$ corrientes'!AC31/'$ corrientes'!AC$8*100</f>
        <v>3.381242458169415</v>
      </c>
      <c r="AD29" s="42">
        <f>+'$ corrientes'!AD31/'$ corrientes'!AD$8*100</f>
        <v>3.1824603197410775</v>
      </c>
      <c r="AE29" s="42">
        <f>+'$ corrientes'!AE31/'$ corrientes'!AE$8*100</f>
        <v>3.3149939972401357</v>
      </c>
      <c r="AF29" s="42">
        <f>+'$ corrientes'!AF31/'$ corrientes'!AF$8*100</f>
        <v>3.3441372411391868</v>
      </c>
      <c r="AG29" s="42">
        <f>+'$ corrientes'!AG31/'$ corrientes'!AG$8*100</f>
        <v>3.1201529724130728</v>
      </c>
      <c r="AH29" s="42">
        <f>+'$ corrientes'!AH31/'$ corrientes'!AH$8*100</f>
        <v>3.218824084215762</v>
      </c>
      <c r="AI29" s="42">
        <f>+'$ corrientes'!AI31/'$ corrientes'!AI$8*100</f>
        <v>3.2910823974348413</v>
      </c>
      <c r="AJ29" s="42">
        <f>+'$ corrientes'!AJ31/'$ corrientes'!AJ$8*100</f>
        <v>3.037717513235461</v>
      </c>
      <c r="AK29" s="42">
        <f>+'$ corrientes'!AK31/'$ corrientes'!AK$8*100</f>
        <v>2.3798222224194787</v>
      </c>
      <c r="AL29" s="42">
        <f>+'$ corrientes'!AL31/'$ corrientes'!AL$8*100</f>
        <v>2.4082223253983797</v>
      </c>
      <c r="AM29" s="42">
        <f>+'$ corrientes'!AM31/'$ corrientes'!AM$8*100</f>
        <v>2.763997962841392</v>
      </c>
      <c r="AN29" s="42">
        <f>+'$ corrientes'!AN31/'$ corrientes'!AN$8*100</f>
        <v>3.2421947044218404</v>
      </c>
      <c r="AO29" s="6"/>
      <c r="AP29" s="6"/>
      <c r="AQ29" s="6"/>
      <c r="AR29" s="6"/>
      <c r="AS29" s="6"/>
      <c r="AT29" s="6"/>
      <c r="AU29" s="6"/>
      <c r="AV29" s="6"/>
      <c r="AW29" s="6"/>
      <c r="AX29" s="6"/>
      <c r="AY29" s="6"/>
      <c r="AZ29" s="6"/>
      <c r="BA29" s="6"/>
      <c r="BB29" s="6"/>
      <c r="BC29" s="6"/>
      <c r="BD29" s="6"/>
      <c r="BE29" s="6"/>
      <c r="BF29" s="6"/>
      <c r="BG29" s="6"/>
      <c r="BH29" s="6"/>
      <c r="BI29" s="6"/>
    </row>
    <row r="30" spans="1:61" ht="11.25" customHeight="1">
      <c r="A30" s="6" t="s">
        <v>57</v>
      </c>
      <c r="B30" s="13" t="s">
        <v>18</v>
      </c>
      <c r="C30" s="14">
        <f>+'$ corrientes'!C32/'$ corrientes'!C$8*100</f>
        <v>1.6234582048785806</v>
      </c>
      <c r="D30" s="14">
        <f>+'$ corrientes'!D32/'$ corrientes'!D$8*100</f>
        <v>1.7988514542573644</v>
      </c>
      <c r="E30" s="14">
        <f>+'$ corrientes'!E32/'$ corrientes'!E$8*100</f>
        <v>1.1736888209342182</v>
      </c>
      <c r="F30" s="14">
        <f>+'$ corrientes'!F32/'$ corrientes'!F$8*100</f>
        <v>1.1678837050824122</v>
      </c>
      <c r="G30" s="14">
        <f>+'$ corrientes'!G32/'$ corrientes'!G$8*100</f>
        <v>2.0729439872168074</v>
      </c>
      <c r="H30" s="14">
        <f>+'$ corrientes'!H32/'$ corrientes'!H$8*100</f>
        <v>2.5830552980090333</v>
      </c>
      <c r="I30" s="14">
        <f>+'$ corrientes'!I32/'$ corrientes'!I$8*100</f>
        <v>1.8621788490004891</v>
      </c>
      <c r="J30" s="14">
        <f>+'$ corrientes'!J32/'$ corrientes'!J$8*100</f>
        <v>1.8435067292063763</v>
      </c>
      <c r="K30" s="14">
        <f>+'$ corrientes'!K32/'$ corrientes'!K$8*100</f>
        <v>1.4750263006659865</v>
      </c>
      <c r="L30" s="14">
        <f>+'$ corrientes'!L32/'$ corrientes'!L$8*100</f>
        <v>2.2657519045347967</v>
      </c>
      <c r="M30" s="14">
        <f>+'$ corrientes'!M32/'$ corrientes'!M$8*100</f>
        <v>0.6991415670156484</v>
      </c>
      <c r="N30" s="14">
        <f>+'$ corrientes'!N32/'$ corrientes'!N$8*100</f>
        <v>0.49722081262008383</v>
      </c>
      <c r="O30" s="14">
        <f>+'$ corrientes'!O32/'$ corrientes'!O$8*100</f>
        <v>0.5123128724731778</v>
      </c>
      <c r="P30" s="14">
        <f>+'$ corrientes'!P32/'$ corrientes'!P$8*100</f>
        <v>0.45771789477736213</v>
      </c>
      <c r="Q30" s="14">
        <f>+'$ corrientes'!Q32/'$ corrientes'!Q$8*100</f>
        <v>0.4915069999630238</v>
      </c>
      <c r="R30" s="14">
        <f>+'$ corrientes'!R32/'$ corrientes'!R$8*100</f>
        <v>0.5206419665802842</v>
      </c>
      <c r="S30" s="14">
        <f>+'$ corrientes'!S32/'$ corrientes'!S$8*100</f>
        <v>0.5118210093249717</v>
      </c>
      <c r="T30" s="14">
        <f>+'$ corrientes'!T32/'$ corrientes'!T$8*100</f>
        <v>0.6017221534317242</v>
      </c>
      <c r="U30" s="14">
        <f>+'$ corrientes'!U32/'$ corrientes'!U$8*100</f>
        <v>0.7163673984640804</v>
      </c>
      <c r="V30" s="14">
        <f>+'$ corrientes'!V32/'$ corrientes'!V$8*100</f>
        <v>0.6015805930730451</v>
      </c>
      <c r="W30" s="14">
        <f>+'$ corrientes'!W32/'$ corrientes'!W$8*100</f>
        <v>0.5825465752067085</v>
      </c>
      <c r="X30" s="14">
        <f>+'$ corrientes'!X32/'$ corrientes'!X$8*100</f>
        <v>0.5839463166398576</v>
      </c>
      <c r="Y30" s="14">
        <f>+'$ corrientes'!Y32/'$ corrientes'!Y$8*100</f>
        <v>0.9618450975824225</v>
      </c>
      <c r="Z30" s="14">
        <f>+'$ corrientes'!Z32/'$ corrientes'!Z$8*100</f>
        <v>1.3903832638998763</v>
      </c>
      <c r="AA30" s="14">
        <f>+'$ corrientes'!AA32/'$ corrientes'!AA$8*100</f>
        <v>1.7367294461345895</v>
      </c>
      <c r="AB30" s="14">
        <f>+'$ corrientes'!AB32/'$ corrientes'!AB$8*100</f>
        <v>1.5527367791309654</v>
      </c>
      <c r="AC30" s="14">
        <f>+'$ corrientes'!AC32/'$ corrientes'!AC$8*100</f>
        <v>1.6950320049548644</v>
      </c>
      <c r="AD30" s="14">
        <f>+'$ corrientes'!AD32/'$ corrientes'!AD$8*100</f>
        <v>1.6822230136779952</v>
      </c>
      <c r="AE30" s="14">
        <f>+'$ corrientes'!AE32/'$ corrientes'!AE$8*100</f>
        <v>1.7561718528169814</v>
      </c>
      <c r="AF30" s="14">
        <f>+'$ corrientes'!AF32/'$ corrientes'!AF$8*100</f>
        <v>1.7437132985844066</v>
      </c>
      <c r="AG30" s="14">
        <f>+'$ corrientes'!AG32/'$ corrientes'!AG$8*100</f>
        <v>1.6027900132860082</v>
      </c>
      <c r="AH30" s="14">
        <f>+'$ corrientes'!AH32/'$ corrientes'!AH$8*100</f>
        <v>1.298183834511878</v>
      </c>
      <c r="AI30" s="14">
        <f>+'$ corrientes'!AI32/'$ corrientes'!AI$8*100</f>
        <v>1.3341376786500003</v>
      </c>
      <c r="AJ30" s="14">
        <f>+'$ corrientes'!AJ32/'$ corrientes'!AJ$8*100</f>
        <v>1.296470928195216</v>
      </c>
      <c r="AK30" s="14">
        <f>+'$ corrientes'!AK32/'$ corrientes'!AK$8*100</f>
        <v>1.3482163244439784</v>
      </c>
      <c r="AL30" s="14">
        <f>+'$ corrientes'!AL32/'$ corrientes'!AL$8*100</f>
        <v>1.3432672421001202</v>
      </c>
      <c r="AM30" s="14">
        <f>+'$ corrientes'!AM32/'$ corrientes'!AM$8*100</f>
        <v>1.1297206044034613</v>
      </c>
      <c r="AN30" s="14">
        <f>+'$ corrientes'!AN32/'$ corrientes'!AN$8*100</f>
        <v>1.6127794128175967</v>
      </c>
      <c r="AO30" s="6"/>
      <c r="AP30" s="6"/>
      <c r="AQ30" s="6"/>
      <c r="AR30" s="6"/>
      <c r="AS30" s="6"/>
      <c r="AT30" s="6"/>
      <c r="AU30" s="6"/>
      <c r="AV30" s="6"/>
      <c r="AW30" s="6"/>
      <c r="AX30" s="6"/>
      <c r="AY30" s="6"/>
      <c r="AZ30" s="6"/>
      <c r="BA30" s="6"/>
      <c r="BB30" s="6"/>
      <c r="BC30" s="6"/>
      <c r="BD30" s="6"/>
      <c r="BE30" s="6"/>
      <c r="BF30" s="6"/>
      <c r="BG30" s="6"/>
      <c r="BH30" s="6"/>
      <c r="BI30" s="6"/>
    </row>
    <row r="31" spans="1:61" ht="11.25" customHeight="1">
      <c r="A31" s="3" t="s">
        <v>58</v>
      </c>
      <c r="B31" s="44" t="s">
        <v>19</v>
      </c>
      <c r="C31" s="42">
        <f>+'$ corrientes'!C33/'$ corrientes'!C$8*100</f>
        <v>1.311254703940392</v>
      </c>
      <c r="D31" s="42">
        <f>+'$ corrientes'!D33/'$ corrientes'!D$8*100</f>
        <v>1.8324121157173898</v>
      </c>
      <c r="E31" s="42">
        <f>+'$ corrientes'!E33/'$ corrientes'!E$8*100</f>
        <v>1.6358937105941533</v>
      </c>
      <c r="F31" s="42">
        <f>+'$ corrientes'!F33/'$ corrientes'!F$8*100</f>
        <v>1.528491557962741</v>
      </c>
      <c r="G31" s="42">
        <f>+'$ corrientes'!G33/'$ corrientes'!G$8*100</f>
        <v>1.5150259198001694</v>
      </c>
      <c r="H31" s="42">
        <f>+'$ corrientes'!H33/'$ corrientes'!H$8*100</f>
        <v>1.3873112867782664</v>
      </c>
      <c r="I31" s="42">
        <f>+'$ corrientes'!I33/'$ corrientes'!I$8*100</f>
        <v>1.4578079758623286</v>
      </c>
      <c r="J31" s="42">
        <f>+'$ corrientes'!J33/'$ corrientes'!J$8*100</f>
        <v>1.3097779038425967</v>
      </c>
      <c r="K31" s="42">
        <f>+'$ corrientes'!K33/'$ corrientes'!K$8*100</f>
        <v>1.3134709230714365</v>
      </c>
      <c r="L31" s="42">
        <f>+'$ corrientes'!L33/'$ corrientes'!L$8*100</f>
        <v>1.0488291482368233</v>
      </c>
      <c r="M31" s="42">
        <f>+'$ corrientes'!M33/'$ corrientes'!M$8*100</f>
        <v>1.2954906160216515</v>
      </c>
      <c r="N31" s="42">
        <f>+'$ corrientes'!N33/'$ corrientes'!N$8*100</f>
        <v>1.1515313676870464</v>
      </c>
      <c r="O31" s="42">
        <f>+'$ corrientes'!O33/'$ corrientes'!O$8*100</f>
        <v>1.043385751183384</v>
      </c>
      <c r="P31" s="42">
        <f>+'$ corrientes'!P33/'$ corrientes'!P$8*100</f>
        <v>0.9977563845426564</v>
      </c>
      <c r="Q31" s="42">
        <f>+'$ corrientes'!Q33/'$ corrientes'!Q$8*100</f>
        <v>0.905634844341687</v>
      </c>
      <c r="R31" s="42">
        <f>+'$ corrientes'!R33/'$ corrientes'!R$8*100</f>
        <v>0.8821881288371947</v>
      </c>
      <c r="S31" s="42">
        <f>+'$ corrientes'!S33/'$ corrientes'!S$8*100</f>
        <v>0.830863091903682</v>
      </c>
      <c r="T31" s="42">
        <f>+'$ corrientes'!T33/'$ corrientes'!T$8*100</f>
        <v>0.8150487994698873</v>
      </c>
      <c r="U31" s="42">
        <f>+'$ corrientes'!U33/'$ corrientes'!U$8*100</f>
        <v>0.7629508646926763</v>
      </c>
      <c r="V31" s="42">
        <f>+'$ corrientes'!V33/'$ corrientes'!V$8*100</f>
        <v>0.6970789594843646</v>
      </c>
      <c r="W31" s="42">
        <f>+'$ corrientes'!W33/'$ corrientes'!W$8*100</f>
        <v>0.7144497412933443</v>
      </c>
      <c r="X31" s="42">
        <f>+'$ corrientes'!X33/'$ corrientes'!X$8*100</f>
        <v>0.9697703206437376</v>
      </c>
      <c r="Y31" s="42">
        <f>+'$ corrientes'!Y33/'$ corrientes'!Y$8*100</f>
        <v>0.7167748721412012</v>
      </c>
      <c r="Z31" s="42">
        <f>+'$ corrientes'!Z33/'$ corrientes'!Z$8*100</f>
        <v>0.6525848756324791</v>
      </c>
      <c r="AA31" s="42">
        <f>+'$ corrientes'!AA33/'$ corrientes'!AA$8*100</f>
        <v>0.6642461780863327</v>
      </c>
      <c r="AB31" s="42">
        <f>+'$ corrientes'!AB33/'$ corrientes'!AB$8*100</f>
        <v>0.6339399625918178</v>
      </c>
      <c r="AC31" s="42">
        <f>+'$ corrientes'!AC33/'$ corrientes'!AC$8*100</f>
        <v>0.5836354733265381</v>
      </c>
      <c r="AD31" s="42">
        <f>+'$ corrientes'!AD33/'$ corrientes'!AD$8*100</f>
        <v>0.5087406352155415</v>
      </c>
      <c r="AE31" s="42">
        <f>+'$ corrientes'!AE33/'$ corrientes'!AE$8*100</f>
        <v>0.4956984969731959</v>
      </c>
      <c r="AF31" s="42">
        <f>+'$ corrientes'!AF33/'$ corrientes'!AF$8*100</f>
        <v>0.5906934526041379</v>
      </c>
      <c r="AG31" s="42">
        <f>+'$ corrientes'!AG33/'$ corrientes'!AG$8*100</f>
        <v>0.5788545446714586</v>
      </c>
      <c r="AH31" s="42">
        <f>+'$ corrientes'!AH33/'$ corrientes'!AH$8*100</f>
        <v>0.5992211135461409</v>
      </c>
      <c r="AI31" s="42">
        <f>+'$ corrientes'!AI33/'$ corrientes'!AI$8*100</f>
        <v>0.6307628364119663</v>
      </c>
      <c r="AJ31" s="42">
        <f>+'$ corrientes'!AJ33/'$ corrientes'!AJ$8*100</f>
        <v>0.6023462455060379</v>
      </c>
      <c r="AK31" s="42">
        <f>+'$ corrientes'!AK33/'$ corrientes'!AK$8*100</f>
        <v>0.5427765431542858</v>
      </c>
      <c r="AL31" s="42">
        <f>+'$ corrientes'!AL33/'$ corrientes'!AL$8*100</f>
        <v>0.5800083675956719</v>
      </c>
      <c r="AM31" s="42">
        <f>+'$ corrientes'!AM33/'$ corrientes'!AM$8*100</f>
        <v>0.5850360660743052</v>
      </c>
      <c r="AN31" s="42">
        <f>+'$ corrientes'!AN33/'$ corrientes'!AN$8*100</f>
        <v>0.6235057122367761</v>
      </c>
      <c r="AO31" s="6"/>
      <c r="AP31" s="6"/>
      <c r="AQ31" s="6"/>
      <c r="AR31" s="6"/>
      <c r="AS31" s="6"/>
      <c r="AT31" s="6"/>
      <c r="AU31" s="6"/>
      <c r="AV31" s="6"/>
      <c r="AW31" s="6"/>
      <c r="AX31" s="6"/>
      <c r="AY31" s="6"/>
      <c r="AZ31" s="6"/>
      <c r="BA31" s="6"/>
      <c r="BB31" s="6"/>
      <c r="BC31" s="6"/>
      <c r="BD31" s="6"/>
      <c r="BE31" s="6"/>
      <c r="BF31" s="6"/>
      <c r="BG31" s="6"/>
      <c r="BH31" s="6"/>
      <c r="BI31" s="6"/>
    </row>
    <row r="32" spans="1:61" ht="11.25" customHeight="1">
      <c r="A32" s="3" t="s">
        <v>59</v>
      </c>
      <c r="B32" s="15" t="s">
        <v>20</v>
      </c>
      <c r="C32" s="12">
        <f>+'$ corrientes'!C34/'$ corrientes'!C$8*100</f>
        <v>0.18454695833235144</v>
      </c>
      <c r="D32" s="12">
        <f>+'$ corrientes'!D34/'$ corrientes'!D$8*100</f>
        <v>0.22082915240696752</v>
      </c>
      <c r="E32" s="12">
        <f>+'$ corrientes'!E34/'$ corrientes'!E$8*100</f>
        <v>0.20903086302036408</v>
      </c>
      <c r="F32" s="12">
        <f>+'$ corrientes'!F34/'$ corrientes'!F$8*100</f>
        <v>0.23616382517331058</v>
      </c>
      <c r="G32" s="12">
        <f>+'$ corrientes'!G34/'$ corrientes'!G$8*100</f>
        <v>0.2658896154270092</v>
      </c>
      <c r="H32" s="12">
        <f>+'$ corrientes'!H34/'$ corrientes'!H$8*100</f>
        <v>0.2539512656514435</v>
      </c>
      <c r="I32" s="12">
        <f>+'$ corrientes'!I34/'$ corrientes'!I$8*100</f>
        <v>0.26534503804340004</v>
      </c>
      <c r="J32" s="12">
        <f>+'$ corrientes'!J34/'$ corrientes'!J$8*100</f>
        <v>0.2256302675914087</v>
      </c>
      <c r="K32" s="12">
        <f>+'$ corrientes'!K34/'$ corrientes'!K$8*100</f>
        <v>0.23330310876041246</v>
      </c>
      <c r="L32" s="12">
        <f>+'$ corrientes'!L34/'$ corrientes'!L$8*100</f>
        <v>0.1828141149977559</v>
      </c>
      <c r="M32" s="12">
        <f>+'$ corrientes'!M34/'$ corrientes'!M$8*100</f>
        <v>0.2743860804532786</v>
      </c>
      <c r="N32" s="12">
        <f>+'$ corrientes'!N34/'$ corrientes'!N$8*100</f>
        <v>0.3359393545030349</v>
      </c>
      <c r="O32" s="12">
        <f>+'$ corrientes'!O34/'$ corrientes'!O$8*100</f>
        <v>0.40427151366813197</v>
      </c>
      <c r="P32" s="12">
        <f>+'$ corrientes'!P34/'$ corrientes'!P$8*100</f>
        <v>0.6905230510119434</v>
      </c>
      <c r="Q32" s="12">
        <f>+'$ corrientes'!Q34/'$ corrientes'!Q$8*100</f>
        <v>1.0591689671217845</v>
      </c>
      <c r="R32" s="12">
        <f>+'$ corrientes'!R34/'$ corrientes'!R$8*100</f>
        <v>1.045307141409099</v>
      </c>
      <c r="S32" s="12">
        <f>+'$ corrientes'!S34/'$ corrientes'!S$8*100</f>
        <v>0.802930542119698</v>
      </c>
      <c r="T32" s="12">
        <f>+'$ corrientes'!T34/'$ corrientes'!T$8*100</f>
        <v>0.8888101266143752</v>
      </c>
      <c r="U32" s="12">
        <f>+'$ corrientes'!U34/'$ corrientes'!U$8*100</f>
        <v>0.8834387224621018</v>
      </c>
      <c r="V32" s="12">
        <f>+'$ corrientes'!V34/'$ corrientes'!V$8*100</f>
        <v>0.8441553660361752</v>
      </c>
      <c r="W32" s="12">
        <f>+'$ corrientes'!W34/'$ corrientes'!W$8*100</f>
        <v>0.8404649564038457</v>
      </c>
      <c r="X32" s="12">
        <f>+'$ corrientes'!X34/'$ corrientes'!X$8*100</f>
        <v>0.7249756982929321</v>
      </c>
      <c r="Y32" s="12">
        <f>+'$ corrientes'!Y34/'$ corrientes'!Y$8*100</f>
        <v>0.6255812802416238</v>
      </c>
      <c r="Z32" s="12">
        <f>+'$ corrientes'!Z34/'$ corrientes'!Z$8*100</f>
        <v>0.6690389418232403</v>
      </c>
      <c r="AA32" s="12">
        <f>+'$ corrientes'!AA34/'$ corrientes'!AA$8*100</f>
        <v>0.7496335365940008</v>
      </c>
      <c r="AB32" s="12">
        <f>+'$ corrientes'!AB34/'$ corrientes'!AB$8*100</f>
        <v>1.0078787401942608</v>
      </c>
      <c r="AC32" s="12">
        <f>+'$ corrientes'!AC34/'$ corrientes'!AC$8*100</f>
        <v>1.1025749798880127</v>
      </c>
      <c r="AD32" s="12">
        <f>+'$ corrientes'!AD34/'$ corrientes'!AD$8*100</f>
        <v>0.9914966708475411</v>
      </c>
      <c r="AE32" s="12">
        <f>+'$ corrientes'!AE34/'$ corrientes'!AE$8*100</f>
        <v>1.0631236474499586</v>
      </c>
      <c r="AF32" s="12">
        <f>+'$ corrientes'!AF34/'$ corrientes'!AF$8*100</f>
        <v>1.009730489950642</v>
      </c>
      <c r="AG32" s="12">
        <f>+'$ corrientes'!AG34/'$ corrientes'!AG$8*100</f>
        <v>0.9385084144556062</v>
      </c>
      <c r="AH32" s="12">
        <f>+'$ corrientes'!AH34/'$ corrientes'!AH$8*100</f>
        <v>1.3214191361577432</v>
      </c>
      <c r="AI32" s="12">
        <f>+'$ corrientes'!AI34/'$ corrientes'!AI$8*100</f>
        <v>1.3261818823728746</v>
      </c>
      <c r="AJ32" s="12">
        <f>+'$ corrientes'!AJ34/'$ corrientes'!AJ$8*100</f>
        <v>1.138900339534207</v>
      </c>
      <c r="AK32" s="12">
        <f>+'$ corrientes'!AK34/'$ corrientes'!AK$8*100</f>
        <v>0.4888293548212143</v>
      </c>
      <c r="AL32" s="12">
        <f>+'$ corrientes'!AL34/'$ corrientes'!AL$8*100</f>
        <v>0.4849467157025879</v>
      </c>
      <c r="AM32" s="12">
        <f>+'$ corrientes'!AM34/'$ corrientes'!AM$8*100</f>
        <v>1.0492412923636256</v>
      </c>
      <c r="AN32" s="12">
        <f>+'$ corrientes'!AN34/'$ corrientes'!AN$8*100</f>
        <v>1.005909579367468</v>
      </c>
      <c r="AO32" s="6"/>
      <c r="AP32" s="6"/>
      <c r="AQ32" s="6"/>
      <c r="AR32" s="6"/>
      <c r="AS32" s="6"/>
      <c r="AT32" s="6"/>
      <c r="AU32" s="6"/>
      <c r="AV32" s="6"/>
      <c r="AW32" s="6"/>
      <c r="AX32" s="6"/>
      <c r="AY32" s="6"/>
      <c r="AZ32" s="6"/>
      <c r="BA32" s="6"/>
      <c r="BB32" s="6"/>
      <c r="BC32" s="6"/>
      <c r="BD32" s="6"/>
      <c r="BE32" s="6"/>
      <c r="BF32" s="6"/>
      <c r="BG32" s="6"/>
      <c r="BH32" s="6"/>
      <c r="BI32" s="6"/>
    </row>
    <row r="33" spans="1:40" s="6" customFormat="1" ht="11.25" customHeight="1">
      <c r="A33" s="3" t="s">
        <v>60</v>
      </c>
      <c r="B33" s="41" t="s">
        <v>21</v>
      </c>
      <c r="C33" s="42">
        <f>+'$ corrientes'!C35/'$ corrientes'!C$8*100</f>
        <v>24.89517654336692</v>
      </c>
      <c r="D33" s="42">
        <f>+'$ corrientes'!D35/'$ corrientes'!D$8*100</f>
        <v>23.907944010892933</v>
      </c>
      <c r="E33" s="42">
        <f>+'$ corrientes'!E35/'$ corrientes'!E$8*100</f>
        <v>19.042581788320994</v>
      </c>
      <c r="F33" s="42">
        <f>+'$ corrientes'!F35/'$ corrientes'!F$8*100</f>
        <v>18.12965219942128</v>
      </c>
      <c r="G33" s="42">
        <f>+'$ corrientes'!G35/'$ corrientes'!G$8*100</f>
        <v>21.15429467792908</v>
      </c>
      <c r="H33" s="42">
        <f>+'$ corrientes'!H35/'$ corrientes'!H$8*100</f>
        <v>25.858021468883656</v>
      </c>
      <c r="I33" s="42">
        <f>+'$ corrientes'!I35/'$ corrientes'!I$8*100</f>
        <v>26.65140819054377</v>
      </c>
      <c r="J33" s="42">
        <f>+'$ corrientes'!J35/'$ corrientes'!J$8*100</f>
        <v>27.358119037321305</v>
      </c>
      <c r="K33" s="42">
        <f>+'$ corrientes'!K35/'$ corrientes'!K$8*100</f>
        <v>24.41515941076687</v>
      </c>
      <c r="L33" s="42">
        <f>+'$ corrientes'!L35/'$ corrientes'!L$8*100</f>
        <v>30.488065529221426</v>
      </c>
      <c r="M33" s="42">
        <f>+'$ corrientes'!M35/'$ corrientes'!M$8*100</f>
        <v>36.34915662426168</v>
      </c>
      <c r="N33" s="42">
        <f>+'$ corrientes'!N35/'$ corrientes'!N$8*100</f>
        <v>39.81073608613622</v>
      </c>
      <c r="O33" s="42">
        <f>+'$ corrientes'!O35/'$ corrientes'!O$8*100</f>
        <v>42.57305770715371</v>
      </c>
      <c r="P33" s="42">
        <f>+'$ corrientes'!P35/'$ corrientes'!P$8*100</f>
        <v>39.630177829629574</v>
      </c>
      <c r="Q33" s="42">
        <f>+'$ corrientes'!Q35/'$ corrientes'!Q$8*100</f>
        <v>42.16468731379489</v>
      </c>
      <c r="R33" s="42">
        <f>+'$ corrientes'!R35/'$ corrientes'!R$8*100</f>
        <v>42.434018226605815</v>
      </c>
      <c r="S33" s="42">
        <f>+'$ corrientes'!S35/'$ corrientes'!S$8*100</f>
        <v>45.350558786637286</v>
      </c>
      <c r="T33" s="42">
        <f>+'$ corrientes'!T35/'$ corrientes'!T$8*100</f>
        <v>44.70826728124701</v>
      </c>
      <c r="U33" s="42">
        <f>+'$ corrientes'!U35/'$ corrientes'!U$8*100</f>
        <v>44.41562643367</v>
      </c>
      <c r="V33" s="42">
        <f>+'$ corrientes'!V35/'$ corrientes'!V$8*100</f>
        <v>43.48178572057563</v>
      </c>
      <c r="W33" s="42">
        <f>+'$ corrientes'!W35/'$ corrientes'!W$8*100</f>
        <v>45.56030405123768</v>
      </c>
      <c r="X33" s="42">
        <f>+'$ corrientes'!X35/'$ corrientes'!X$8*100</f>
        <v>46.483360506941025</v>
      </c>
      <c r="Y33" s="42">
        <f>+'$ corrientes'!Y35/'$ corrientes'!Y$8*100</f>
        <v>42.806063192136946</v>
      </c>
      <c r="Z33" s="42">
        <f>+'$ corrientes'!Z35/'$ corrientes'!Z$8*100</f>
        <v>38.25936904091694</v>
      </c>
      <c r="AA33" s="42">
        <f>+'$ corrientes'!AA35/'$ corrientes'!AA$8*100</f>
        <v>38.25498878627055</v>
      </c>
      <c r="AB33" s="42">
        <f>+'$ corrientes'!AB35/'$ corrientes'!AB$8*100</f>
        <v>34.350716326293124</v>
      </c>
      <c r="AC33" s="42">
        <f>+'$ corrientes'!AC35/'$ corrientes'!AC$8*100</f>
        <v>35.34257040349485</v>
      </c>
      <c r="AD33" s="42">
        <f>+'$ corrientes'!AD35/'$ corrientes'!AD$8*100</f>
        <v>38.39588779504733</v>
      </c>
      <c r="AE33" s="42">
        <f>+'$ corrientes'!AE35/'$ corrientes'!AE$8*100</f>
        <v>35.328787227911334</v>
      </c>
      <c r="AF33" s="42">
        <f>+'$ corrientes'!AF35/'$ corrientes'!AF$8*100</f>
        <v>35.46323110780821</v>
      </c>
      <c r="AG33" s="42">
        <f>+'$ corrientes'!AG35/'$ corrientes'!AG$8*100</f>
        <v>33.83348022180482</v>
      </c>
      <c r="AH33" s="42">
        <f>+'$ corrientes'!AH35/'$ corrientes'!AH$8*100</f>
        <v>33.671077144308065</v>
      </c>
      <c r="AI33" s="42">
        <f>+'$ corrientes'!AI35/'$ corrientes'!AI$8*100</f>
        <v>36.46199312044148</v>
      </c>
      <c r="AJ33" s="42">
        <f>+'$ corrientes'!AJ35/'$ corrientes'!AJ$8*100</f>
        <v>36.097576058667094</v>
      </c>
      <c r="AK33" s="42">
        <f>+'$ corrientes'!AK35/'$ corrientes'!AK$8*100</f>
        <v>33.284236235933825</v>
      </c>
      <c r="AL33" s="42">
        <f>+'$ corrientes'!AL35/'$ corrientes'!AL$8*100</f>
        <v>37.18462191843987</v>
      </c>
      <c r="AM33" s="42">
        <f>+'$ corrientes'!AM35/'$ corrientes'!AM$8*100</f>
        <v>37.84421153970269</v>
      </c>
      <c r="AN33" s="42">
        <f>+'$ corrientes'!AN35/'$ corrientes'!AN$8*100</f>
        <v>42.15178010246695</v>
      </c>
    </row>
    <row r="34" spans="1:61" ht="11.25" customHeight="1">
      <c r="A34" s="3" t="s">
        <v>61</v>
      </c>
      <c r="B34" s="13" t="s">
        <v>22</v>
      </c>
      <c r="C34" s="14">
        <f>+'$ corrientes'!C36/'$ corrientes'!C$8*100</f>
        <v>4.707057494367186</v>
      </c>
      <c r="D34" s="14">
        <f>+'$ corrientes'!D36/'$ corrientes'!D$8*100</f>
        <v>3.0607323251543215</v>
      </c>
      <c r="E34" s="14">
        <f>+'$ corrientes'!E36/'$ corrientes'!E$8*100</f>
        <v>2.3058311349327116</v>
      </c>
      <c r="F34" s="14">
        <f>+'$ corrientes'!F36/'$ corrientes'!F$8*100</f>
        <v>3.0068253618645286</v>
      </c>
      <c r="G34" s="14">
        <f>+'$ corrientes'!G36/'$ corrientes'!G$8*100</f>
        <v>2.740629374337497</v>
      </c>
      <c r="H34" s="14">
        <f>+'$ corrientes'!H36/'$ corrientes'!H$8*100</f>
        <v>2.794359191430253</v>
      </c>
      <c r="I34" s="14">
        <f>+'$ corrientes'!I36/'$ corrientes'!I$8*100</f>
        <v>4.054943596232287</v>
      </c>
      <c r="J34" s="14">
        <f>+'$ corrientes'!J36/'$ corrientes'!J$8*100</f>
        <v>3.1152018945453825</v>
      </c>
      <c r="K34" s="14">
        <f>+'$ corrientes'!K36/'$ corrientes'!K$8*100</f>
        <v>1.929122061630094</v>
      </c>
      <c r="L34" s="14">
        <f>+'$ corrientes'!L36/'$ corrientes'!L$8*100</f>
        <v>1.967931281173833</v>
      </c>
      <c r="M34" s="14">
        <f>+'$ corrientes'!M36/'$ corrientes'!M$8*100</f>
        <v>2.248975044328297</v>
      </c>
      <c r="N34" s="14">
        <f>+'$ corrientes'!N36/'$ corrientes'!N$8*100</f>
        <v>4.157296092740772</v>
      </c>
      <c r="O34" s="14">
        <f>+'$ corrientes'!O36/'$ corrientes'!O$8*100</f>
        <v>4.158521842567868</v>
      </c>
      <c r="P34" s="14">
        <f>+'$ corrientes'!P36/'$ corrientes'!P$8*100</f>
        <v>5.46177150539786</v>
      </c>
      <c r="Q34" s="14">
        <f>+'$ corrientes'!Q36/'$ corrientes'!Q$8*100</f>
        <v>5.685370117262776</v>
      </c>
      <c r="R34" s="14">
        <f>+'$ corrientes'!R36/'$ corrientes'!R$8*100</f>
        <v>6.332062386780832</v>
      </c>
      <c r="S34" s="14">
        <f>+'$ corrientes'!S36/'$ corrientes'!S$8*100</f>
        <v>6.237957336972872</v>
      </c>
      <c r="T34" s="14">
        <f>+'$ corrientes'!T36/'$ corrientes'!T$8*100</f>
        <v>6.007581528000869</v>
      </c>
      <c r="U34" s="14">
        <f>+'$ corrientes'!U36/'$ corrientes'!U$8*100</f>
        <v>5.747523427924663</v>
      </c>
      <c r="V34" s="14">
        <f>+'$ corrientes'!V36/'$ corrientes'!V$8*100</f>
        <v>6.123790813730092</v>
      </c>
      <c r="W34" s="14">
        <f>+'$ corrientes'!W36/'$ corrientes'!W$8*100</f>
        <v>6.136861111834337</v>
      </c>
      <c r="X34" s="14">
        <f>+'$ corrientes'!X36/'$ corrientes'!X$8*100</f>
        <v>6.461973554515262</v>
      </c>
      <c r="Y34" s="14">
        <f>+'$ corrientes'!Y36/'$ corrientes'!Y$8*100</f>
        <v>11.050784967192394</v>
      </c>
      <c r="Z34" s="14">
        <f>+'$ corrientes'!Z36/'$ corrientes'!Z$8*100</f>
        <v>11.659417727539786</v>
      </c>
      <c r="AA34" s="14">
        <f>+'$ corrientes'!AA36/'$ corrientes'!AA$8*100</f>
        <v>10.228420211229073</v>
      </c>
      <c r="AB34" s="14">
        <f>+'$ corrientes'!AB36/'$ corrientes'!AB$8*100</f>
        <v>8.799012181047292</v>
      </c>
      <c r="AC34" s="14">
        <f>+'$ corrientes'!AC36/'$ corrientes'!AC$8*100</f>
        <v>7.318849603661428</v>
      </c>
      <c r="AD34" s="14">
        <f>+'$ corrientes'!AD36/'$ corrientes'!AD$8*100</f>
        <v>5.654043629696227</v>
      </c>
      <c r="AE34" s="14">
        <f>+'$ corrientes'!AE36/'$ corrientes'!AE$8*100</f>
        <v>5.004396467978203</v>
      </c>
      <c r="AF34" s="14">
        <f>+'$ corrientes'!AF36/'$ corrientes'!AF$8*100</f>
        <v>4.975482934756391</v>
      </c>
      <c r="AG34" s="14">
        <f>+'$ corrientes'!AG36/'$ corrientes'!AG$8*100</f>
        <v>5.533275499236541</v>
      </c>
      <c r="AH34" s="14">
        <f>+'$ corrientes'!AH36/'$ corrientes'!AH$8*100</f>
        <v>5.35431189596522</v>
      </c>
      <c r="AI34" s="14">
        <f>+'$ corrientes'!AI36/'$ corrientes'!AI$8*100</f>
        <v>4.695776557325112</v>
      </c>
      <c r="AJ34" s="14">
        <f>+'$ corrientes'!AJ36/'$ corrientes'!AJ$8*100</f>
        <v>4.673990488299105</v>
      </c>
      <c r="AK34" s="14">
        <f>+'$ corrientes'!AK36/'$ corrientes'!AK$8*100</f>
        <v>4.413592761833636</v>
      </c>
      <c r="AL34" s="14">
        <f>+'$ corrientes'!AL36/'$ corrientes'!AL$8*100</f>
        <v>4.761634540755172</v>
      </c>
      <c r="AM34" s="14">
        <f>+'$ corrientes'!AM36/'$ corrientes'!AM$8*100</f>
        <v>5.66906485630453</v>
      </c>
      <c r="AN34" s="14">
        <f>+'$ corrientes'!AN36/'$ corrientes'!AN$8*100</f>
        <v>6.1046016403047645</v>
      </c>
      <c r="AO34" s="6"/>
      <c r="AP34" s="6"/>
      <c r="AQ34" s="6"/>
      <c r="AR34" s="6"/>
      <c r="AS34" s="6"/>
      <c r="AT34" s="6"/>
      <c r="AU34" s="6"/>
      <c r="AV34" s="6"/>
      <c r="AW34" s="6"/>
      <c r="AX34" s="6"/>
      <c r="AY34" s="6"/>
      <c r="AZ34" s="6"/>
      <c r="BA34" s="6"/>
      <c r="BB34" s="6"/>
      <c r="BC34" s="6"/>
      <c r="BD34" s="6"/>
      <c r="BE34" s="6"/>
      <c r="BF34" s="6"/>
      <c r="BG34" s="6"/>
      <c r="BH34" s="6"/>
      <c r="BI34" s="6"/>
    </row>
    <row r="35" spans="1:61" ht="11.25" customHeight="1">
      <c r="A35" s="3" t="s">
        <v>62</v>
      </c>
      <c r="B35" s="41" t="s">
        <v>23</v>
      </c>
      <c r="C35" s="42">
        <f>+'$ corrientes'!C37/'$ corrientes'!C$8*100</f>
        <v>0.15263282268089218</v>
      </c>
      <c r="D35" s="42">
        <f>+'$ corrientes'!D37/'$ corrientes'!D$8*100</f>
        <v>0.12081838125609164</v>
      </c>
      <c r="E35" s="42">
        <f>+'$ corrientes'!E37/'$ corrientes'!E$8*100</f>
        <v>0.09867295397234578</v>
      </c>
      <c r="F35" s="42">
        <f>+'$ corrientes'!F37/'$ corrientes'!F$8*100</f>
        <v>0.09345181546093442</v>
      </c>
      <c r="G35" s="42">
        <f>+'$ corrientes'!G37/'$ corrientes'!G$8*100</f>
        <v>0.12500839359101737</v>
      </c>
      <c r="H35" s="42">
        <f>+'$ corrientes'!H37/'$ corrientes'!H$8*100</f>
        <v>0.13530774109302934</v>
      </c>
      <c r="I35" s="42">
        <f>+'$ corrientes'!I37/'$ corrientes'!I$8*100</f>
        <v>0.11684259444708953</v>
      </c>
      <c r="J35" s="42">
        <f>+'$ corrientes'!J37/'$ corrientes'!J$8*100</f>
        <v>0.11109604604262693</v>
      </c>
      <c r="K35" s="42">
        <f>+'$ corrientes'!K37/'$ corrientes'!K$8*100</f>
        <v>0.10563848837660912</v>
      </c>
      <c r="L35" s="42">
        <f>+'$ corrientes'!L37/'$ corrientes'!L$8*100</f>
        <v>0.07758640919011478</v>
      </c>
      <c r="M35" s="42">
        <f>+'$ corrientes'!M37/'$ corrientes'!M$8*100</f>
        <v>0.1078954729140128</v>
      </c>
      <c r="N35" s="42">
        <f>+'$ corrientes'!N37/'$ corrientes'!N$8*100</f>
        <v>0.15789622659758018</v>
      </c>
      <c r="O35" s="42">
        <f>+'$ corrientes'!O37/'$ corrientes'!O$8*100</f>
        <v>0.24148543658526395</v>
      </c>
      <c r="P35" s="42">
        <f>+'$ corrientes'!P37/'$ corrientes'!P$8*100</f>
        <v>1.0863335551824596</v>
      </c>
      <c r="Q35" s="42">
        <f>+'$ corrientes'!Q37/'$ corrientes'!Q$8*100</f>
        <v>1.2264188419659237</v>
      </c>
      <c r="R35" s="42">
        <f>+'$ corrientes'!R37/'$ corrientes'!R$8*100</f>
        <v>1.4448302832555053</v>
      </c>
      <c r="S35" s="42">
        <f>+'$ corrientes'!S37/'$ corrientes'!S$8*100</f>
        <v>1.7425895812711674</v>
      </c>
      <c r="T35" s="42">
        <f>+'$ corrientes'!T37/'$ corrientes'!T$8*100</f>
        <v>1.7173826211675423</v>
      </c>
      <c r="U35" s="42">
        <f>+'$ corrientes'!U37/'$ corrientes'!U$8*100</f>
        <v>1.5138903036998064</v>
      </c>
      <c r="V35" s="42">
        <f>+'$ corrientes'!V37/'$ corrientes'!V$8*100</f>
        <v>1.518939005102401</v>
      </c>
      <c r="W35" s="42">
        <f>+'$ corrientes'!W37/'$ corrientes'!W$8*100</f>
        <v>1.3870357403132887</v>
      </c>
      <c r="X35" s="42">
        <f>+'$ corrientes'!X37/'$ corrientes'!X$8*100</f>
        <v>1.5627837309742179</v>
      </c>
      <c r="Y35" s="42">
        <f>+'$ corrientes'!Y37/'$ corrientes'!Y$8*100</f>
        <v>7.090484836582137</v>
      </c>
      <c r="Z35" s="42">
        <f>+'$ corrientes'!Z37/'$ corrientes'!Z$8*100</f>
        <v>8.234396975684707</v>
      </c>
      <c r="AA35" s="42">
        <f>+'$ corrientes'!AA37/'$ corrientes'!AA$8*100</f>
        <v>6.8809190918980665</v>
      </c>
      <c r="AB35" s="42">
        <f>+'$ corrientes'!AB37/'$ corrientes'!AB$8*100</f>
        <v>5.0326729860435675</v>
      </c>
      <c r="AC35" s="42">
        <f>+'$ corrientes'!AC37/'$ corrientes'!AC$8*100</f>
        <v>3.776053102919949</v>
      </c>
      <c r="AD35" s="42">
        <f>+'$ corrientes'!AD37/'$ corrientes'!AD$8*100</f>
        <v>2.2379558474600794</v>
      </c>
      <c r="AE35" s="42">
        <f>+'$ corrientes'!AE37/'$ corrientes'!AE$8*100</f>
        <v>1.5845910016716824</v>
      </c>
      <c r="AF35" s="42">
        <f>+'$ corrientes'!AF37/'$ corrientes'!AF$8*100</f>
        <v>1.444785160345988</v>
      </c>
      <c r="AG35" s="42">
        <f>+'$ corrientes'!AG37/'$ corrientes'!AG$8*100</f>
        <v>0.8993811147325081</v>
      </c>
      <c r="AH35" s="42">
        <f>+'$ corrientes'!AH37/'$ corrientes'!AH$8*100</f>
        <v>0.8158606326736585</v>
      </c>
      <c r="AI35" s="42">
        <f>+'$ corrientes'!AI37/'$ corrientes'!AI$8*100</f>
        <v>0.6571114711457974</v>
      </c>
      <c r="AJ35" s="42">
        <f>+'$ corrientes'!AJ37/'$ corrientes'!AJ$8*100</f>
        <v>0.5357981020743555</v>
      </c>
      <c r="AK35" s="42">
        <f>+'$ corrientes'!AK37/'$ corrientes'!AK$8*100</f>
        <v>0.42120527034808936</v>
      </c>
      <c r="AL35" s="42">
        <f>+'$ corrientes'!AL37/'$ corrientes'!AL$8*100</f>
        <v>0.4578301537588752</v>
      </c>
      <c r="AM35" s="42">
        <f>+'$ corrientes'!AM37/'$ corrientes'!AM$8*100</f>
        <v>0.44310335734096173</v>
      </c>
      <c r="AN35" s="42">
        <f>+'$ corrientes'!AN37/'$ corrientes'!AN$8*100</f>
        <v>0.5875526784432233</v>
      </c>
      <c r="AO35" s="6"/>
      <c r="AP35" s="6"/>
      <c r="AQ35" s="6"/>
      <c r="AR35" s="6"/>
      <c r="AS35" s="6"/>
      <c r="AT35" s="6"/>
      <c r="AU35" s="6"/>
      <c r="AV35" s="6"/>
      <c r="AW35" s="6"/>
      <c r="AX35" s="6"/>
      <c r="AY35" s="6"/>
      <c r="AZ35" s="6"/>
      <c r="BA35" s="6"/>
      <c r="BB35" s="6"/>
      <c r="BC35" s="6"/>
      <c r="BD35" s="6"/>
      <c r="BE35" s="6"/>
      <c r="BF35" s="6"/>
      <c r="BG35" s="6"/>
      <c r="BH35" s="6"/>
      <c r="BI35" s="6"/>
    </row>
    <row r="36" spans="1:61" ht="11.25" customHeight="1">
      <c r="A36" s="6" t="s">
        <v>63</v>
      </c>
      <c r="B36" s="13" t="s">
        <v>24</v>
      </c>
      <c r="C36" s="12">
        <f>+'$ corrientes'!C38/'$ corrientes'!C$8*100</f>
        <v>4.554424671686294</v>
      </c>
      <c r="D36" s="12">
        <f>+'$ corrientes'!D38/'$ corrientes'!D$8*100</f>
        <v>2.9399139438982296</v>
      </c>
      <c r="E36" s="12">
        <f>+'$ corrientes'!E38/'$ corrientes'!E$8*100</f>
        <v>2.207158180960366</v>
      </c>
      <c r="F36" s="12">
        <f>+'$ corrientes'!F38/'$ corrientes'!F$8*100</f>
        <v>2.913373546403594</v>
      </c>
      <c r="G36" s="12">
        <f>+'$ corrientes'!G38/'$ corrientes'!G$8*100</f>
        <v>2.6156209807464794</v>
      </c>
      <c r="H36" s="12">
        <f>+'$ corrientes'!H38/'$ corrientes'!H$8*100</f>
        <v>2.6590514503372233</v>
      </c>
      <c r="I36" s="12">
        <f>+'$ corrientes'!I38/'$ corrientes'!I$8*100</f>
        <v>3.938101001785197</v>
      </c>
      <c r="J36" s="12">
        <f>+'$ corrientes'!J38/'$ corrientes'!J$8*100</f>
        <v>3.0041058485027556</v>
      </c>
      <c r="K36" s="12">
        <f>+'$ corrientes'!K38/'$ corrientes'!K$8*100</f>
        <v>1.8234835732534846</v>
      </c>
      <c r="L36" s="12">
        <f>+'$ corrientes'!L38/'$ corrientes'!L$8*100</f>
        <v>1.8903448719837184</v>
      </c>
      <c r="M36" s="12">
        <f>+'$ corrientes'!M38/'$ corrientes'!M$8*100</f>
        <v>2.1410795714142843</v>
      </c>
      <c r="N36" s="12">
        <f>+'$ corrientes'!N38/'$ corrientes'!N$8*100</f>
        <v>3.9993998661431918</v>
      </c>
      <c r="O36" s="12">
        <f>+'$ corrientes'!O38/'$ corrientes'!O$8*100</f>
        <v>3.9170364059826044</v>
      </c>
      <c r="P36" s="12">
        <f>+'$ corrientes'!P38/'$ corrientes'!P$8*100</f>
        <v>4.375437950215401</v>
      </c>
      <c r="Q36" s="12">
        <f>+'$ corrientes'!Q38/'$ corrientes'!Q$8*100</f>
        <v>4.458951275296853</v>
      </c>
      <c r="R36" s="12">
        <f>+'$ corrientes'!R38/'$ corrientes'!R$8*100</f>
        <v>4.887232103525326</v>
      </c>
      <c r="S36" s="12">
        <f>+'$ corrientes'!S38/'$ corrientes'!S$8*100</f>
        <v>4.495367755701705</v>
      </c>
      <c r="T36" s="12">
        <f>+'$ corrientes'!T38/'$ corrientes'!T$8*100</f>
        <v>4.290198906833327</v>
      </c>
      <c r="U36" s="12">
        <f>+'$ corrientes'!U38/'$ corrientes'!U$8*100</f>
        <v>4.233633124224856</v>
      </c>
      <c r="V36" s="12">
        <f>+'$ corrientes'!V38/'$ corrientes'!V$8*100</f>
        <v>4.60485180862769</v>
      </c>
      <c r="W36" s="12">
        <f>+'$ corrientes'!W38/'$ corrientes'!W$8*100</f>
        <v>4.749825371521048</v>
      </c>
      <c r="X36" s="12">
        <f>+'$ corrientes'!X38/'$ corrientes'!X$8*100</f>
        <v>4.899189823541043</v>
      </c>
      <c r="Y36" s="12">
        <f>+'$ corrientes'!Y38/'$ corrientes'!Y$8*100</f>
        <v>3.9603001306102588</v>
      </c>
      <c r="Z36" s="12">
        <f>+'$ corrientes'!Z38/'$ corrientes'!Z$8*100</f>
        <v>3.425020751855079</v>
      </c>
      <c r="AA36" s="12">
        <f>+'$ corrientes'!AA38/'$ corrientes'!AA$8*100</f>
        <v>3.347501119331008</v>
      </c>
      <c r="AB36" s="12">
        <f>+'$ corrientes'!AB38/'$ corrientes'!AB$8*100</f>
        <v>3.7663391950037246</v>
      </c>
      <c r="AC36" s="12">
        <f>+'$ corrientes'!AC38/'$ corrientes'!AC$8*100</f>
        <v>3.542796500741478</v>
      </c>
      <c r="AD36" s="12">
        <f>+'$ corrientes'!AD38/'$ corrientes'!AD$8*100</f>
        <v>3.4160877822361475</v>
      </c>
      <c r="AE36" s="12">
        <f>+'$ corrientes'!AE38/'$ corrientes'!AE$8*100</f>
        <v>3.41980546630652</v>
      </c>
      <c r="AF36" s="12">
        <f>+'$ corrientes'!AF38/'$ corrientes'!AF$8*100</f>
        <v>3.5306977744104033</v>
      </c>
      <c r="AG36" s="12">
        <f>+'$ corrientes'!AG38/'$ corrientes'!AG$8*100</f>
        <v>4.633894384504032</v>
      </c>
      <c r="AH36" s="12">
        <f>+'$ corrientes'!AH38/'$ corrientes'!AH$8*100</f>
        <v>4.538451263291561</v>
      </c>
      <c r="AI36" s="12">
        <f>+'$ corrientes'!AI38/'$ corrientes'!AI$8*100</f>
        <v>4.038665086179314</v>
      </c>
      <c r="AJ36" s="12">
        <f>+'$ corrientes'!AJ38/'$ corrientes'!AJ$8*100</f>
        <v>4.13819238622475</v>
      </c>
      <c r="AK36" s="12">
        <f>+'$ corrientes'!AK38/'$ corrientes'!AK$8*100</f>
        <v>3.992387491485547</v>
      </c>
      <c r="AL36" s="12">
        <f>+'$ corrientes'!AL38/'$ corrientes'!AL$8*100</f>
        <v>4.303804386996297</v>
      </c>
      <c r="AM36" s="12">
        <f>+'$ corrientes'!AM38/'$ corrientes'!AM$8*100</f>
        <v>5.225961498963568</v>
      </c>
      <c r="AN36" s="12">
        <f>+'$ corrientes'!AN38/'$ corrientes'!AN$8*100</f>
        <v>5.5170489618615415</v>
      </c>
      <c r="AO36" s="6"/>
      <c r="AP36" s="6"/>
      <c r="AQ36" s="6"/>
      <c r="AR36" s="6"/>
      <c r="AS36" s="6"/>
      <c r="AT36" s="6"/>
      <c r="AU36" s="6"/>
      <c r="AV36" s="6"/>
      <c r="AW36" s="6"/>
      <c r="AX36" s="6"/>
      <c r="AY36" s="6"/>
      <c r="AZ36" s="6"/>
      <c r="BA36" s="6"/>
      <c r="BB36" s="6"/>
      <c r="BC36" s="6"/>
      <c r="BD36" s="6"/>
      <c r="BE36" s="6"/>
      <c r="BF36" s="6"/>
      <c r="BG36" s="6"/>
      <c r="BH36" s="6"/>
      <c r="BI36" s="6"/>
    </row>
    <row r="37" spans="1:61" ht="11.25" customHeight="1">
      <c r="A37" s="6" t="s">
        <v>64</v>
      </c>
      <c r="B37" s="41" t="s">
        <v>25</v>
      </c>
      <c r="C37" s="42">
        <f>+'$ corrientes'!C39/'$ corrientes'!C$8*100</f>
        <v>0</v>
      </c>
      <c r="D37" s="42">
        <f>+'$ corrientes'!D39/'$ corrientes'!D$8*100</f>
        <v>0</v>
      </c>
      <c r="E37" s="42">
        <f>+'$ corrientes'!E39/'$ corrientes'!E$8*100</f>
        <v>0</v>
      </c>
      <c r="F37" s="42">
        <f>+'$ corrientes'!F39/'$ corrientes'!F$8*100</f>
        <v>0</v>
      </c>
      <c r="G37" s="42">
        <f>+'$ corrientes'!G39/'$ corrientes'!G$8*100</f>
        <v>0</v>
      </c>
      <c r="H37" s="42">
        <f>+'$ corrientes'!H39/'$ corrientes'!H$8*100</f>
        <v>0</v>
      </c>
      <c r="I37" s="42">
        <f>+'$ corrientes'!I39/'$ corrientes'!I$8*100</f>
        <v>0</v>
      </c>
      <c r="J37" s="42">
        <f>+'$ corrientes'!J39/'$ corrientes'!J$8*100</f>
        <v>0</v>
      </c>
      <c r="K37" s="42">
        <f>+'$ corrientes'!K39/'$ corrientes'!K$8*100</f>
        <v>0</v>
      </c>
      <c r="L37" s="42">
        <f>+'$ corrientes'!L39/'$ corrientes'!L$8*100</f>
        <v>0</v>
      </c>
      <c r="M37" s="42">
        <f>+'$ corrientes'!M39/'$ corrientes'!M$8*100</f>
        <v>0</v>
      </c>
      <c r="N37" s="42">
        <f>+'$ corrientes'!N39/'$ corrientes'!N$8*100</f>
        <v>0</v>
      </c>
      <c r="O37" s="42">
        <f>+'$ corrientes'!O39/'$ corrientes'!O$8*100</f>
        <v>0</v>
      </c>
      <c r="P37" s="42">
        <f>+'$ corrientes'!P39/'$ corrientes'!P$8*100</f>
        <v>0</v>
      </c>
      <c r="Q37" s="42">
        <f>+'$ corrientes'!Q39/'$ corrientes'!Q$8*100</f>
        <v>0</v>
      </c>
      <c r="R37" s="42">
        <f>+'$ corrientes'!R39/'$ corrientes'!R$8*100</f>
        <v>0</v>
      </c>
      <c r="S37" s="42">
        <f>+'$ corrientes'!S39/'$ corrientes'!S$8*100</f>
        <v>0</v>
      </c>
      <c r="T37" s="42">
        <f>+'$ corrientes'!T39/'$ corrientes'!T$8*100</f>
        <v>0</v>
      </c>
      <c r="U37" s="42">
        <f>+'$ corrientes'!U39/'$ corrientes'!U$8*100</f>
        <v>0</v>
      </c>
      <c r="V37" s="42">
        <f>+'$ corrientes'!V39/'$ corrientes'!V$8*100</f>
        <v>0</v>
      </c>
      <c r="W37" s="42">
        <f>+'$ corrientes'!W39/'$ corrientes'!W$8*100</f>
        <v>0</v>
      </c>
      <c r="X37" s="42">
        <f>+'$ corrientes'!X39/'$ corrientes'!X$8*100</f>
        <v>0</v>
      </c>
      <c r="Y37" s="42">
        <f>+'$ corrientes'!Y39/'$ corrientes'!Y$8*100</f>
        <v>0</v>
      </c>
      <c r="Z37" s="42">
        <f>+'$ corrientes'!Z39/'$ corrientes'!Z$8*100</f>
        <v>0</v>
      </c>
      <c r="AA37" s="42">
        <f>+'$ corrientes'!AA39/'$ corrientes'!AA$8*100</f>
        <v>0</v>
      </c>
      <c r="AB37" s="42">
        <f>+'$ corrientes'!AB39/'$ corrientes'!AB$8*100</f>
        <v>0</v>
      </c>
      <c r="AC37" s="42">
        <f>+'$ corrientes'!AC39/'$ corrientes'!AC$8*100</f>
        <v>0</v>
      </c>
      <c r="AD37" s="42">
        <f>+'$ corrientes'!AD39/'$ corrientes'!AD$8*100</f>
        <v>0</v>
      </c>
      <c r="AE37" s="42">
        <f>+'$ corrientes'!AE39/'$ corrientes'!AE$8*100</f>
        <v>0</v>
      </c>
      <c r="AF37" s="42">
        <f>+'$ corrientes'!AF39/'$ corrientes'!AF$8*100</f>
        <v>0</v>
      </c>
      <c r="AG37" s="42">
        <f>+'$ corrientes'!AG39/'$ corrientes'!AG$8*100</f>
        <v>0</v>
      </c>
      <c r="AH37" s="42">
        <f>+'$ corrientes'!AH39/'$ corrientes'!AH$8*100</f>
        <v>0</v>
      </c>
      <c r="AI37" s="42">
        <f>+'$ corrientes'!AI39/'$ corrientes'!AI$8*100</f>
        <v>0</v>
      </c>
      <c r="AJ37" s="42">
        <f>+'$ corrientes'!AJ39/'$ corrientes'!AJ$8*100</f>
        <v>0</v>
      </c>
      <c r="AK37" s="42">
        <f>+'$ corrientes'!AK39/'$ corrientes'!AK$8*100</f>
        <v>0</v>
      </c>
      <c r="AL37" s="42">
        <f>+'$ corrientes'!AL39/'$ corrientes'!AL$8*100</f>
        <v>0</v>
      </c>
      <c r="AM37" s="42">
        <f>+'$ corrientes'!AM39/'$ corrientes'!AM$8*100</f>
        <v>0</v>
      </c>
      <c r="AN37" s="42">
        <f>+'$ corrientes'!AN39/'$ corrientes'!AN$8*100</f>
        <v>0</v>
      </c>
      <c r="AO37" s="6"/>
      <c r="AP37" s="6"/>
      <c r="AQ37" s="6"/>
      <c r="AR37" s="6"/>
      <c r="AS37" s="6"/>
      <c r="AT37" s="6"/>
      <c r="AU37" s="6"/>
      <c r="AV37" s="6"/>
      <c r="AW37" s="6"/>
      <c r="AX37" s="6"/>
      <c r="AY37" s="6"/>
      <c r="AZ37" s="6"/>
      <c r="BA37" s="6"/>
      <c r="BB37" s="6"/>
      <c r="BC37" s="6"/>
      <c r="BD37" s="6"/>
      <c r="BE37" s="6"/>
      <c r="BF37" s="6"/>
      <c r="BG37" s="6"/>
      <c r="BH37" s="6"/>
      <c r="BI37" s="6"/>
    </row>
    <row r="38" spans="2:61" s="11" customFormat="1" ht="11.25" customHeight="1">
      <c r="B38" s="6"/>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6"/>
      <c r="AP38" s="6"/>
      <c r="AQ38" s="6"/>
      <c r="AR38" s="6"/>
      <c r="AS38" s="6"/>
      <c r="AT38" s="6"/>
      <c r="AU38" s="6"/>
      <c r="AV38" s="6"/>
      <c r="AW38" s="6"/>
      <c r="AX38" s="6"/>
      <c r="AY38" s="6"/>
      <c r="AZ38" s="6"/>
      <c r="BA38" s="6"/>
      <c r="BB38" s="6"/>
      <c r="BC38" s="6"/>
      <c r="BD38" s="6"/>
      <c r="BE38" s="6"/>
      <c r="BF38" s="6"/>
      <c r="BG38" s="6"/>
      <c r="BH38" s="6"/>
      <c r="BI38" s="6"/>
    </row>
    <row r="39" spans="1:61" s="4" customFormat="1" ht="11.25" customHeight="1">
      <c r="A39" s="3" t="s">
        <v>42</v>
      </c>
      <c r="B39" s="38" t="s">
        <v>35</v>
      </c>
      <c r="C39" s="39">
        <f>+'$ corrientes'!C41/'$ corrientes'!C$8*100</f>
        <v>28.935247751731257</v>
      </c>
      <c r="D39" s="39">
        <f>+'$ corrientes'!D41/'$ corrientes'!D$8*100</f>
        <v>29.09188702449757</v>
      </c>
      <c r="E39" s="39">
        <f>+'$ corrientes'!E41/'$ corrientes'!E$8*100</f>
        <v>36.85088093925705</v>
      </c>
      <c r="F39" s="39">
        <f>+'$ corrientes'!F41/'$ corrientes'!F$8*100</f>
        <v>37.01489953960464</v>
      </c>
      <c r="G39" s="39">
        <f>+'$ corrientes'!G41/'$ corrientes'!G$8*100</f>
        <v>35.393989330313</v>
      </c>
      <c r="H39" s="39">
        <f>+'$ corrientes'!H41/'$ corrientes'!H$8*100</f>
        <v>33.169592404249656</v>
      </c>
      <c r="I39" s="39">
        <f>+'$ corrientes'!I41/'$ corrientes'!I$8*100</f>
        <v>29.80809294132708</v>
      </c>
      <c r="J39" s="39">
        <f>+'$ corrientes'!J41/'$ corrientes'!J$8*100</f>
        <v>31.45720729509464</v>
      </c>
      <c r="K39" s="39">
        <f>+'$ corrientes'!K41/'$ corrientes'!K$8*100</f>
        <v>35.439403522525154</v>
      </c>
      <c r="L39" s="39">
        <f>+'$ corrientes'!L41/'$ corrientes'!L$8*100</f>
        <v>34.23178910987444</v>
      </c>
      <c r="M39" s="39">
        <f>+'$ corrientes'!M41/'$ corrientes'!M$8*100</f>
        <v>24.344826743352456</v>
      </c>
      <c r="N39" s="39">
        <f>+'$ corrientes'!N41/'$ corrientes'!N$8*100</f>
        <v>15.395119922720369</v>
      </c>
      <c r="O39" s="39">
        <f>+'$ corrientes'!O41/'$ corrientes'!O$8*100</f>
        <v>12.964814613090168</v>
      </c>
      <c r="P39" s="39">
        <f>+'$ corrientes'!P41/'$ corrientes'!P$8*100</f>
        <v>13.356828575026983</v>
      </c>
      <c r="Q39" s="39">
        <f>+'$ corrientes'!Q41/'$ corrientes'!Q$8*100</f>
        <v>8.355919113577288</v>
      </c>
      <c r="R39" s="39">
        <f>+'$ corrientes'!R41/'$ corrientes'!R$8*100</f>
        <v>7.217238787737992</v>
      </c>
      <c r="S39" s="39">
        <f>+'$ corrientes'!S41/'$ corrientes'!S$8*100</f>
        <v>5.150869216039071</v>
      </c>
      <c r="T39" s="39">
        <f>+'$ corrientes'!T41/'$ corrientes'!T$8*100</f>
        <v>5.277996930108821</v>
      </c>
      <c r="U39" s="39">
        <f>+'$ corrientes'!U41/'$ corrientes'!U$8*100</f>
        <v>5.314965132504286</v>
      </c>
      <c r="V39" s="39">
        <f>+'$ corrientes'!V41/'$ corrientes'!V$8*100</f>
        <v>4.322531427672687</v>
      </c>
      <c r="W39" s="39">
        <f>+'$ corrientes'!W41/'$ corrientes'!W$8*100</f>
        <v>3.7493487126368144</v>
      </c>
      <c r="X39" s="39">
        <f>+'$ corrientes'!X41/'$ corrientes'!X$8*100</f>
        <v>3.537715718544264</v>
      </c>
      <c r="Y39" s="39">
        <f>+'$ corrientes'!Y41/'$ corrientes'!Y$8*100</f>
        <v>3.326111920859536</v>
      </c>
      <c r="Z39" s="39">
        <f>+'$ corrientes'!Z41/'$ corrientes'!Z$8*100</f>
        <v>9.346547086133333</v>
      </c>
      <c r="AA39" s="39">
        <f>+'$ corrientes'!AA41/'$ corrientes'!AA$8*100</f>
        <v>9.529076232300298</v>
      </c>
      <c r="AB39" s="39">
        <f>+'$ corrientes'!AB41/'$ corrientes'!AB$8*100</f>
        <v>15.60767592765048</v>
      </c>
      <c r="AC39" s="39">
        <f>+'$ corrientes'!AC41/'$ corrientes'!AC$8*100</f>
        <v>15.392233087659024</v>
      </c>
      <c r="AD39" s="39">
        <f>+'$ corrientes'!AD41/'$ corrientes'!AD$8*100</f>
        <v>18.082204789248333</v>
      </c>
      <c r="AE39" s="39">
        <f>+'$ corrientes'!AE41/'$ corrientes'!AE$8*100</f>
        <v>22.72589439699937</v>
      </c>
      <c r="AF39" s="39">
        <f>+'$ corrientes'!AF41/'$ corrientes'!AF$8*100</f>
        <v>19.341489544372788</v>
      </c>
      <c r="AG39" s="39">
        <f>+'$ corrientes'!AG41/'$ corrientes'!AG$8*100</f>
        <v>21.50363287168622</v>
      </c>
      <c r="AH39" s="39">
        <f>+'$ corrientes'!AH41/'$ corrientes'!AH$8*100</f>
        <v>22.21628881028772</v>
      </c>
      <c r="AI39" s="39">
        <f>+'$ corrientes'!AI41/'$ corrientes'!AI$8*100</f>
        <v>20.353944008724447</v>
      </c>
      <c r="AJ39" s="39">
        <f>+'$ corrientes'!AJ41/'$ corrientes'!AJ$8*100</f>
        <v>20.84457499551346</v>
      </c>
      <c r="AK39" s="39">
        <f>+'$ corrientes'!AK41/'$ corrientes'!AK$8*100</f>
        <v>25.75121957758742</v>
      </c>
      <c r="AL39" s="39">
        <f>+'$ corrientes'!AL41/'$ corrientes'!AL$8*100</f>
        <v>20.490493549545132</v>
      </c>
      <c r="AM39" s="39">
        <f>+'$ corrientes'!AM41/'$ corrientes'!AM$8*100</f>
        <v>20.010573033438195</v>
      </c>
      <c r="AN39" s="39">
        <f>+'$ corrientes'!AN41/'$ corrientes'!AN$8*100</f>
        <v>13.932710492571845</v>
      </c>
      <c r="AO39" s="10"/>
      <c r="AP39" s="10"/>
      <c r="AQ39" s="10"/>
      <c r="AR39" s="10"/>
      <c r="AS39" s="10"/>
      <c r="AT39" s="10"/>
      <c r="AU39" s="10"/>
      <c r="AV39" s="10"/>
      <c r="AW39" s="10"/>
      <c r="AX39" s="10"/>
      <c r="AY39" s="10"/>
      <c r="AZ39" s="10"/>
      <c r="BA39" s="10"/>
      <c r="BB39" s="10"/>
      <c r="BC39" s="10"/>
      <c r="BD39" s="10"/>
      <c r="BE39" s="10"/>
      <c r="BF39" s="10"/>
      <c r="BG39" s="10"/>
      <c r="BH39" s="10"/>
      <c r="BI39" s="10"/>
    </row>
    <row r="40" spans="2:61" s="11" customFormat="1" ht="11.25" customHeight="1">
      <c r="B40" s="6"/>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6"/>
      <c r="AP40" s="6"/>
      <c r="AQ40" s="6"/>
      <c r="AR40" s="6"/>
      <c r="AS40" s="6"/>
      <c r="AT40" s="6"/>
      <c r="AU40" s="6"/>
      <c r="AV40" s="6"/>
      <c r="AW40" s="6"/>
      <c r="AX40" s="6"/>
      <c r="AY40" s="6"/>
      <c r="AZ40" s="6"/>
      <c r="BA40" s="6"/>
      <c r="BB40" s="6"/>
      <c r="BC40" s="6"/>
      <c r="BD40" s="6"/>
      <c r="BE40" s="6"/>
      <c r="BF40" s="6"/>
      <c r="BG40" s="6"/>
      <c r="BH40" s="6"/>
      <c r="BI40" s="6"/>
    </row>
    <row r="41" spans="1:61" ht="11.25" customHeight="1">
      <c r="A41" s="3" t="s">
        <v>65</v>
      </c>
      <c r="B41" s="41" t="s">
        <v>26</v>
      </c>
      <c r="C41" s="42">
        <f>+'$ corrientes'!C43/'$ corrientes'!C$8*100</f>
        <v>0.7307692157521097</v>
      </c>
      <c r="D41" s="42">
        <f>+'$ corrientes'!D43/'$ corrientes'!D$8*100</f>
        <v>0.5051392036109166</v>
      </c>
      <c r="E41" s="42">
        <f>+'$ corrientes'!E43/'$ corrientes'!E$8*100</f>
        <v>0.5406291172022128</v>
      </c>
      <c r="F41" s="42">
        <f>+'$ corrientes'!F43/'$ corrientes'!F$8*100</f>
        <v>0.6337243963194296</v>
      </c>
      <c r="G41" s="42">
        <f>+'$ corrientes'!G43/'$ corrientes'!G$8*100</f>
        <v>0.6982465041893717</v>
      </c>
      <c r="H41" s="42">
        <f>+'$ corrientes'!H43/'$ corrientes'!H$8*100</f>
        <v>0.578872967533336</v>
      </c>
      <c r="I41" s="42">
        <f>+'$ corrientes'!I43/'$ corrientes'!I$8*100</f>
        <v>0.613985364089754</v>
      </c>
      <c r="J41" s="42">
        <f>+'$ corrientes'!J43/'$ corrientes'!J$8*100</f>
        <v>0.7389928478541472</v>
      </c>
      <c r="K41" s="42">
        <f>+'$ corrientes'!K43/'$ corrientes'!K$8*100</f>
        <v>0.7198101297614216</v>
      </c>
      <c r="L41" s="42">
        <f>+'$ corrientes'!L43/'$ corrientes'!L$8*100</f>
        <v>0.4970455987464538</v>
      </c>
      <c r="M41" s="42">
        <f>+'$ corrientes'!M43/'$ corrientes'!M$8*100</f>
        <v>0.24357560236611966</v>
      </c>
      <c r="N41" s="42">
        <f>+'$ corrientes'!N43/'$ corrientes'!N$8*100</f>
        <v>0.3768072785929907</v>
      </c>
      <c r="O41" s="42">
        <f>+'$ corrientes'!O43/'$ corrientes'!O$8*100</f>
        <v>0.5095058530276295</v>
      </c>
      <c r="P41" s="42">
        <f>+'$ corrientes'!P43/'$ corrientes'!P$8*100</f>
        <v>0.7120035926498658</v>
      </c>
      <c r="Q41" s="42">
        <f>+'$ corrientes'!Q43/'$ corrientes'!Q$8*100</f>
        <v>0.6765861247205849</v>
      </c>
      <c r="R41" s="42">
        <f>+'$ corrientes'!R43/'$ corrientes'!R$8*100</f>
        <v>0.6508553520830429</v>
      </c>
      <c r="S41" s="42">
        <f>+'$ corrientes'!S43/'$ corrientes'!S$8*100</f>
        <v>0.675197868729464</v>
      </c>
      <c r="T41" s="42">
        <f>+'$ corrientes'!T43/'$ corrientes'!T$8*100</f>
        <v>0.6294383697317645</v>
      </c>
      <c r="U41" s="42">
        <f>+'$ corrientes'!U43/'$ corrientes'!U$8*100</f>
        <v>0.7003371964416588</v>
      </c>
      <c r="V41" s="42">
        <f>+'$ corrientes'!V43/'$ corrientes'!V$8*100</f>
        <v>0.6044427849705486</v>
      </c>
      <c r="W41" s="42">
        <f>+'$ corrientes'!W43/'$ corrientes'!W$8*100</f>
        <v>0.5164127331777608</v>
      </c>
      <c r="X41" s="42">
        <f>+'$ corrientes'!X43/'$ corrientes'!X$8*100</f>
        <v>0.6677163683359693</v>
      </c>
      <c r="Y41" s="42">
        <f>+'$ corrientes'!Y43/'$ corrientes'!Y$8*100</f>
        <v>0.6669637662991369</v>
      </c>
      <c r="Z41" s="42">
        <f>+'$ corrientes'!Z43/'$ corrientes'!Z$8*100</f>
        <v>0.5770587772675141</v>
      </c>
      <c r="AA41" s="42">
        <f>+'$ corrientes'!AA43/'$ corrientes'!AA$8*100</f>
        <v>0.6794182141557484</v>
      </c>
      <c r="AB41" s="42">
        <f>+'$ corrientes'!AB43/'$ corrientes'!AB$8*100</f>
        <v>0.6809560609515188</v>
      </c>
      <c r="AC41" s="42">
        <f>+'$ corrientes'!AC43/'$ corrientes'!AC$8*100</f>
        <v>0.7277823136916742</v>
      </c>
      <c r="AD41" s="42">
        <f>+'$ corrientes'!AD43/'$ corrientes'!AD$8*100</f>
        <v>1.5828382304498498</v>
      </c>
      <c r="AE41" s="42">
        <f>+'$ corrientes'!AE43/'$ corrientes'!AE$8*100</f>
        <v>2.7161223511984067</v>
      </c>
      <c r="AF41" s="42">
        <f>+'$ corrientes'!AF43/'$ corrientes'!AF$8*100</f>
        <v>1.8196185399145062</v>
      </c>
      <c r="AG41" s="42">
        <f>+'$ corrientes'!AG43/'$ corrientes'!AG$8*100</f>
        <v>1.77923100645647</v>
      </c>
      <c r="AH41" s="42">
        <f>+'$ corrientes'!AH43/'$ corrientes'!AH$8*100</f>
        <v>1.239898622825036</v>
      </c>
      <c r="AI41" s="42">
        <f>+'$ corrientes'!AI43/'$ corrientes'!AI$8*100</f>
        <v>0.9747367576016481</v>
      </c>
      <c r="AJ41" s="42">
        <f>+'$ corrientes'!AJ43/'$ corrientes'!AJ$8*100</f>
        <v>0.8691948207300126</v>
      </c>
      <c r="AK41" s="42">
        <f>+'$ corrientes'!AK43/'$ corrientes'!AK$8*100</f>
        <v>0.6403581512211076</v>
      </c>
      <c r="AL41" s="42">
        <f>+'$ corrientes'!AL43/'$ corrientes'!AL$8*100</f>
        <v>0.6266369557917442</v>
      </c>
      <c r="AM41" s="42">
        <f>+'$ corrientes'!AM43/'$ corrientes'!AM$8*100</f>
        <v>0.5756346449374412</v>
      </c>
      <c r="AN41" s="42">
        <f>+'$ corrientes'!AN43/'$ corrientes'!AN$8*100</f>
        <v>0.5942337771690656</v>
      </c>
      <c r="AO41" s="6"/>
      <c r="AP41" s="6"/>
      <c r="AQ41" s="6"/>
      <c r="AR41" s="6"/>
      <c r="AS41" s="6"/>
      <c r="AT41" s="6"/>
      <c r="AU41" s="6"/>
      <c r="AV41" s="6"/>
      <c r="AW41" s="6"/>
      <c r="AX41" s="6"/>
      <c r="AY41" s="6"/>
      <c r="AZ41" s="6"/>
      <c r="BA41" s="6"/>
      <c r="BB41" s="6"/>
      <c r="BC41" s="6"/>
      <c r="BD41" s="6"/>
      <c r="BE41" s="6"/>
      <c r="BF41" s="6"/>
      <c r="BG41" s="6"/>
      <c r="BH41" s="6"/>
      <c r="BI41" s="6"/>
    </row>
    <row r="42" spans="1:61" ht="11.25" customHeight="1">
      <c r="A42" s="6" t="s">
        <v>66</v>
      </c>
      <c r="B42" s="13" t="s">
        <v>27</v>
      </c>
      <c r="C42" s="14">
        <f>+'$ corrientes'!C44/'$ corrientes'!C$8*100</f>
        <v>11.929197001178157</v>
      </c>
      <c r="D42" s="14">
        <f>+'$ corrientes'!D44/'$ corrientes'!D$8*100</f>
        <v>15.251179068022319</v>
      </c>
      <c r="E42" s="14">
        <f>+'$ corrientes'!E44/'$ corrientes'!E$8*100</f>
        <v>19.734137091883262</v>
      </c>
      <c r="F42" s="14">
        <f>+'$ corrientes'!F44/'$ corrientes'!F$8*100</f>
        <v>18.155145815531622</v>
      </c>
      <c r="G42" s="14">
        <f>+'$ corrientes'!G44/'$ corrientes'!G$8*100</f>
        <v>16.59395597706805</v>
      </c>
      <c r="H42" s="14">
        <f>+'$ corrientes'!H44/'$ corrientes'!H$8*100</f>
        <v>13.576755462535258</v>
      </c>
      <c r="I42" s="14">
        <f>+'$ corrientes'!I44/'$ corrientes'!I$8*100</f>
        <v>11.873091469133476</v>
      </c>
      <c r="J42" s="14">
        <f>+'$ corrientes'!J44/'$ corrientes'!J$8*100</f>
        <v>13.485923967872928</v>
      </c>
      <c r="K42" s="14">
        <f>+'$ corrientes'!K44/'$ corrientes'!K$8*100</f>
        <v>12.689973970216675</v>
      </c>
      <c r="L42" s="14">
        <f>+'$ corrientes'!L44/'$ corrientes'!L$8*100</f>
        <v>12.190133753272024</v>
      </c>
      <c r="M42" s="14">
        <f>+'$ corrientes'!M44/'$ corrientes'!M$8*100</f>
        <v>9.331425123436505</v>
      </c>
      <c r="N42" s="14">
        <f>+'$ corrientes'!N44/'$ corrientes'!N$8*100</f>
        <v>7.420177480046286</v>
      </c>
      <c r="O42" s="14">
        <f>+'$ corrientes'!O44/'$ corrientes'!O$8*100</f>
        <v>7.098662824339397</v>
      </c>
      <c r="P42" s="14">
        <f>+'$ corrientes'!P44/'$ corrientes'!P$8*100</f>
        <v>7.360195577567079</v>
      </c>
      <c r="Q42" s="14">
        <f>+'$ corrientes'!Q44/'$ corrientes'!Q$8*100</f>
        <v>3.4567337850045066</v>
      </c>
      <c r="R42" s="14">
        <f>+'$ corrientes'!R44/'$ corrientes'!R$8*100</f>
        <v>2.382670958224445</v>
      </c>
      <c r="S42" s="14">
        <f>+'$ corrientes'!S44/'$ corrientes'!S$8*100</f>
        <v>1.1435869348468932</v>
      </c>
      <c r="T42" s="14">
        <f>+'$ corrientes'!T44/'$ corrientes'!T$8*100</f>
        <v>0.7709631744875941</v>
      </c>
      <c r="U42" s="14">
        <f>+'$ corrientes'!U44/'$ corrientes'!U$8*100</f>
        <v>0.5959358101324376</v>
      </c>
      <c r="V42" s="14">
        <f>+'$ corrientes'!V44/'$ corrientes'!V$8*100</f>
        <v>0.5192106616165109</v>
      </c>
      <c r="W42" s="14">
        <f>+'$ corrientes'!W44/'$ corrientes'!W$8*100</f>
        <v>0.6046427504767855</v>
      </c>
      <c r="X42" s="14">
        <f>+'$ corrientes'!X44/'$ corrientes'!X$8*100</f>
        <v>0.5183773833064357</v>
      </c>
      <c r="Y42" s="14">
        <f>+'$ corrientes'!Y44/'$ corrientes'!Y$8*100</f>
        <v>0.7359444998086624</v>
      </c>
      <c r="Z42" s="14">
        <f>+'$ corrientes'!Z44/'$ corrientes'!Z$8*100</f>
        <v>0.591606356210665</v>
      </c>
      <c r="AA42" s="14">
        <f>+'$ corrientes'!AA44/'$ corrientes'!AA$8*100</f>
        <v>4.230608706782705</v>
      </c>
      <c r="AB42" s="14">
        <f>+'$ corrientes'!AB44/'$ corrientes'!AB$8*100</f>
        <v>4.176849831211948</v>
      </c>
      <c r="AC42" s="14">
        <f>+'$ corrientes'!AC44/'$ corrientes'!AC$8*100</f>
        <v>5.0512639424016355</v>
      </c>
      <c r="AD42" s="14">
        <f>+'$ corrientes'!AD44/'$ corrientes'!AD$8*100</f>
        <v>7.577386199809201</v>
      </c>
      <c r="AE42" s="14">
        <f>+'$ corrientes'!AE44/'$ corrientes'!AE$8*100</f>
        <v>10.117504721920415</v>
      </c>
      <c r="AF42" s="14">
        <f>+'$ corrientes'!AF44/'$ corrientes'!AF$8*100</f>
        <v>7.6177047529215764</v>
      </c>
      <c r="AG42" s="14">
        <f>+'$ corrientes'!AG44/'$ corrientes'!AG$8*100</f>
        <v>9.042241761046444</v>
      </c>
      <c r="AH42" s="14">
        <f>+'$ corrientes'!AH44/'$ corrientes'!AH$8*100</f>
        <v>9.8175904540518</v>
      </c>
      <c r="AI42" s="14">
        <f>+'$ corrientes'!AI44/'$ corrientes'!AI$8*100</f>
        <v>9.78836732408407</v>
      </c>
      <c r="AJ42" s="14">
        <f>+'$ corrientes'!AJ44/'$ corrientes'!AJ$8*100</f>
        <v>11.601122449811431</v>
      </c>
      <c r="AK42" s="14">
        <f>+'$ corrientes'!AK44/'$ corrientes'!AK$8*100</f>
        <v>17.337715381915668</v>
      </c>
      <c r="AL42" s="14">
        <f>+'$ corrientes'!AL44/'$ corrientes'!AL$8*100</f>
        <v>12.179926425197431</v>
      </c>
      <c r="AM42" s="14">
        <f>+'$ corrientes'!AM44/'$ corrientes'!AM$8*100</f>
        <v>12.491560760888289</v>
      </c>
      <c r="AN42" s="14">
        <f>+'$ corrientes'!AN44/'$ corrientes'!AN$8*100</f>
        <v>6.664859475967952</v>
      </c>
      <c r="AO42" s="6"/>
      <c r="AP42" s="6"/>
      <c r="AQ42" s="6"/>
      <c r="AR42" s="6"/>
      <c r="AS42" s="6"/>
      <c r="AT42" s="6"/>
      <c r="AU42" s="6"/>
      <c r="AV42" s="6"/>
      <c r="AW42" s="6"/>
      <c r="AX42" s="6"/>
      <c r="AY42" s="6"/>
      <c r="AZ42" s="6"/>
      <c r="BA42" s="6"/>
      <c r="BB42" s="6"/>
      <c r="BC42" s="6"/>
      <c r="BD42" s="6"/>
      <c r="BE42" s="6"/>
      <c r="BF42" s="6"/>
      <c r="BG42" s="6"/>
      <c r="BH42" s="6"/>
      <c r="BI42" s="6"/>
    </row>
    <row r="43" spans="1:61" ht="11.25" customHeight="1">
      <c r="A43" s="3" t="s">
        <v>67</v>
      </c>
      <c r="B43" s="41" t="s">
        <v>28</v>
      </c>
      <c r="C43" s="42">
        <f>+'$ corrientes'!C45/'$ corrientes'!C$8*100</f>
        <v>2.409870752268718</v>
      </c>
      <c r="D43" s="42">
        <f>+'$ corrientes'!D45/'$ corrientes'!D$8*100</f>
        <v>1.9034615982324774</v>
      </c>
      <c r="E43" s="42">
        <f>+'$ corrientes'!E45/'$ corrientes'!E$8*100</f>
        <v>2.656583145415686</v>
      </c>
      <c r="F43" s="42">
        <f>+'$ corrientes'!F45/'$ corrientes'!F$8*100</f>
        <v>3.3359616988116376</v>
      </c>
      <c r="G43" s="42">
        <f>+'$ corrientes'!G45/'$ corrientes'!G$8*100</f>
        <v>2.347046409297933</v>
      </c>
      <c r="H43" s="42">
        <f>+'$ corrientes'!H45/'$ corrientes'!H$8*100</f>
        <v>2.2259649436958506</v>
      </c>
      <c r="I43" s="42">
        <f>+'$ corrientes'!I45/'$ corrientes'!I$8*100</f>
        <v>1.7863435112583876</v>
      </c>
      <c r="J43" s="42">
        <f>+'$ corrientes'!J45/'$ corrientes'!J$8*100</f>
        <v>1.3950397116223097</v>
      </c>
      <c r="K43" s="42">
        <f>+'$ corrientes'!K45/'$ corrientes'!K$8*100</f>
        <v>1.3057245623212155</v>
      </c>
      <c r="L43" s="42">
        <f>+'$ corrientes'!L45/'$ corrientes'!L$8*100</f>
        <v>1.2059974272653797</v>
      </c>
      <c r="M43" s="42">
        <f>+'$ corrientes'!M45/'$ corrientes'!M$8*100</f>
        <v>0.8692571122370856</v>
      </c>
      <c r="N43" s="42">
        <f>+'$ corrientes'!N45/'$ corrientes'!N$8*100</f>
        <v>0.9456430265285569</v>
      </c>
      <c r="O43" s="42">
        <f>+'$ corrientes'!O45/'$ corrientes'!O$8*100</f>
        <v>0.6397373946444775</v>
      </c>
      <c r="P43" s="42">
        <f>+'$ corrientes'!P45/'$ corrientes'!P$8*100</f>
        <v>1.018329466744582</v>
      </c>
      <c r="Q43" s="42">
        <f>+'$ corrientes'!Q45/'$ corrientes'!Q$8*100</f>
        <v>0.4101094295532769</v>
      </c>
      <c r="R43" s="42">
        <f>+'$ corrientes'!R45/'$ corrientes'!R$8*100</f>
        <v>0.4464820850830487</v>
      </c>
      <c r="S43" s="42">
        <f>+'$ corrientes'!S45/'$ corrientes'!S$8*100</f>
        <v>0.27776829179989937</v>
      </c>
      <c r="T43" s="42">
        <f>+'$ corrientes'!T45/'$ corrientes'!T$8*100</f>
        <v>0.2397071790827961</v>
      </c>
      <c r="U43" s="42">
        <f>+'$ corrientes'!U45/'$ corrientes'!U$8*100</f>
        <v>0.27482948271105845</v>
      </c>
      <c r="V43" s="42">
        <f>+'$ corrientes'!V45/'$ corrientes'!V$8*100</f>
        <v>0.23989375306978758</v>
      </c>
      <c r="W43" s="42">
        <f>+'$ corrientes'!W45/'$ corrientes'!W$8*100</f>
        <v>0.2156752589904169</v>
      </c>
      <c r="X43" s="42">
        <f>+'$ corrientes'!X45/'$ corrientes'!X$8*100</f>
        <v>0.19198638953651928</v>
      </c>
      <c r="Y43" s="42">
        <f>+'$ corrientes'!Y45/'$ corrientes'!Y$8*100</f>
        <v>0.2012617017113907</v>
      </c>
      <c r="Z43" s="42">
        <f>+'$ corrientes'!Z45/'$ corrientes'!Z$8*100</f>
        <v>0.20707009981814506</v>
      </c>
      <c r="AA43" s="42">
        <f>+'$ corrientes'!AA45/'$ corrientes'!AA$8*100</f>
        <v>0.18978419661747659</v>
      </c>
      <c r="AB43" s="42">
        <f>+'$ corrientes'!AB45/'$ corrientes'!AB$8*100</f>
        <v>0.5195973055545012</v>
      </c>
      <c r="AC43" s="42">
        <f>+'$ corrientes'!AC45/'$ corrientes'!AC$8*100</f>
        <v>0.34881496877842905</v>
      </c>
      <c r="AD43" s="42">
        <f>+'$ corrientes'!AD45/'$ corrientes'!AD$8*100</f>
        <v>0.6138798302167422</v>
      </c>
      <c r="AE43" s="42">
        <f>+'$ corrientes'!AE45/'$ corrientes'!AE$8*100</f>
        <v>0.24203128442145455</v>
      </c>
      <c r="AF43" s="42">
        <f>+'$ corrientes'!AF45/'$ corrientes'!AF$8*100</f>
        <v>0.23091746315567024</v>
      </c>
      <c r="AG43" s="42">
        <f>+'$ corrientes'!AG45/'$ corrientes'!AG$8*100</f>
        <v>0.22218687957063268</v>
      </c>
      <c r="AH43" s="42">
        <f>+'$ corrientes'!AH45/'$ corrientes'!AH$8*100</f>
        <v>0.21291398574935613</v>
      </c>
      <c r="AI43" s="42">
        <f>+'$ corrientes'!AI45/'$ corrientes'!AI$8*100</f>
        <v>0.26653031449944575</v>
      </c>
      <c r="AJ43" s="42">
        <f>+'$ corrientes'!AJ45/'$ corrientes'!AJ$8*100</f>
        <v>0.28116009176484497</v>
      </c>
      <c r="AK43" s="42">
        <f>+'$ corrientes'!AK45/'$ corrientes'!AK$8*100</f>
        <v>0.30094497557932026</v>
      </c>
      <c r="AL43" s="42">
        <f>+'$ corrientes'!AL45/'$ corrientes'!AL$8*100</f>
        <v>0.4376050349811031</v>
      </c>
      <c r="AM43" s="42">
        <f>+'$ corrientes'!AM45/'$ corrientes'!AM$8*100</f>
        <v>0.4596669267024699</v>
      </c>
      <c r="AN43" s="42">
        <f>+'$ corrientes'!AN45/'$ corrientes'!AN$8*100</f>
        <v>0.37174071250767676</v>
      </c>
      <c r="AO43" s="6"/>
      <c r="AP43" s="6"/>
      <c r="AQ43" s="6"/>
      <c r="AR43" s="6"/>
      <c r="AS43" s="6"/>
      <c r="AT43" s="6"/>
      <c r="AU43" s="6"/>
      <c r="AV43" s="6"/>
      <c r="AW43" s="6"/>
      <c r="AX43" s="6"/>
      <c r="AY43" s="6"/>
      <c r="AZ43" s="6"/>
      <c r="BA43" s="6"/>
      <c r="BB43" s="6"/>
      <c r="BC43" s="6"/>
      <c r="BD43" s="6"/>
      <c r="BE43" s="6"/>
      <c r="BF43" s="6"/>
      <c r="BG43" s="6"/>
      <c r="BH43" s="6"/>
      <c r="BI43" s="6"/>
    </row>
    <row r="44" spans="1:61" ht="11.25" customHeight="1">
      <c r="A44" s="11" t="s">
        <v>68</v>
      </c>
      <c r="B44" s="13" t="s">
        <v>29</v>
      </c>
      <c r="C44" s="14">
        <f>+'$ corrientes'!C46/'$ corrientes'!C$8*100</f>
        <v>11.395534197332378</v>
      </c>
      <c r="D44" s="14">
        <f>+'$ corrientes'!D46/'$ corrientes'!D$8*100</f>
        <v>9.123133646182108</v>
      </c>
      <c r="E44" s="14">
        <f>+'$ corrientes'!E46/'$ corrientes'!E$8*100</f>
        <v>10.704870610604216</v>
      </c>
      <c r="F44" s="14">
        <f>+'$ corrientes'!F46/'$ corrientes'!F$8*100</f>
        <v>10.356862614548831</v>
      </c>
      <c r="G44" s="14">
        <f>+'$ corrientes'!G46/'$ corrientes'!G$8*100</f>
        <v>11.23651224057252</v>
      </c>
      <c r="H44" s="14">
        <f>+'$ corrientes'!H46/'$ corrientes'!H$8*100</f>
        <v>8.778391168639953</v>
      </c>
      <c r="I44" s="14">
        <f>+'$ corrientes'!I46/'$ corrientes'!I$8*100</f>
        <v>9.179109550814836</v>
      </c>
      <c r="J44" s="14">
        <f>+'$ corrientes'!J46/'$ corrientes'!J$8*100</f>
        <v>9.431929799778862</v>
      </c>
      <c r="K44" s="14">
        <f>+'$ corrientes'!K46/'$ corrientes'!K$8*100</f>
        <v>13.299784194932537</v>
      </c>
      <c r="L44" s="14">
        <f>+'$ corrientes'!L46/'$ corrientes'!L$8*100</f>
        <v>7.47853611881983</v>
      </c>
      <c r="M44" s="14">
        <f>+'$ corrientes'!M46/'$ corrientes'!M$8*100</f>
        <v>4.5828419147492</v>
      </c>
      <c r="N44" s="14">
        <f>+'$ corrientes'!N46/'$ corrientes'!N$8*100</f>
        <v>3.70565892769946</v>
      </c>
      <c r="O44" s="14">
        <f>+'$ corrientes'!O46/'$ corrientes'!O$8*100</f>
        <v>3.571801359155407</v>
      </c>
      <c r="P44" s="14">
        <f>+'$ corrientes'!P46/'$ corrientes'!P$8*100</f>
        <v>3.883259951714941</v>
      </c>
      <c r="Q44" s="14">
        <f>+'$ corrientes'!Q46/'$ corrientes'!Q$8*100</f>
        <v>3.3437450486796876</v>
      </c>
      <c r="R44" s="14">
        <f>+'$ corrientes'!R46/'$ corrientes'!R$8*100</f>
        <v>3.3780151688407387</v>
      </c>
      <c r="S44" s="14">
        <f>+'$ corrientes'!S46/'$ corrientes'!S$8*100</f>
        <v>2.6745858793394968</v>
      </c>
      <c r="T44" s="14">
        <f>+'$ corrientes'!T46/'$ corrientes'!T$8*100</f>
        <v>3.2600014178391055</v>
      </c>
      <c r="U44" s="14">
        <f>+'$ corrientes'!U46/'$ corrientes'!U$8*100</f>
        <v>3.4444254836388044</v>
      </c>
      <c r="V44" s="14">
        <f>+'$ corrientes'!V46/'$ corrientes'!V$8*100</f>
        <v>2.71149068393489</v>
      </c>
      <c r="W44" s="14">
        <f>+'$ corrientes'!W46/'$ corrientes'!W$8*100</f>
        <v>2.2033913235755476</v>
      </c>
      <c r="X44" s="14">
        <f>+'$ corrientes'!X46/'$ corrientes'!X$8*100</f>
        <v>1.949243459806085</v>
      </c>
      <c r="Y44" s="14">
        <f>+'$ corrientes'!Y46/'$ corrientes'!Y$8*100</f>
        <v>1.5079184787328177</v>
      </c>
      <c r="Z44" s="14">
        <f>+'$ corrientes'!Z46/'$ corrientes'!Z$8*100</f>
        <v>1.9429098274677103</v>
      </c>
      <c r="AA44" s="14">
        <f>+'$ corrientes'!AA46/'$ corrientes'!AA$8*100</f>
        <v>3.3849517794326696</v>
      </c>
      <c r="AB44" s="14">
        <f>+'$ corrientes'!AB46/'$ corrientes'!AB$8*100</f>
        <v>5.480547524983318</v>
      </c>
      <c r="AC44" s="14">
        <f>+'$ corrientes'!AC46/'$ corrientes'!AC$8*100</f>
        <v>7.358995119611235</v>
      </c>
      <c r="AD44" s="14">
        <f>+'$ corrientes'!AD46/'$ corrientes'!AD$8*100</f>
        <v>7.966579139263059</v>
      </c>
      <c r="AE44" s="14">
        <f>+'$ corrientes'!AE46/'$ corrientes'!AE$8*100</f>
        <v>9.440086494852846</v>
      </c>
      <c r="AF44" s="14">
        <f>+'$ corrientes'!AF46/'$ corrientes'!AF$8*100</f>
        <v>9.471003211291745</v>
      </c>
      <c r="AG44" s="14">
        <f>+'$ corrientes'!AG46/'$ corrientes'!AG$8*100</f>
        <v>10.082946547910785</v>
      </c>
      <c r="AH44" s="14">
        <f>+'$ corrientes'!AH46/'$ corrientes'!AH$8*100</f>
        <v>10.700177888426495</v>
      </c>
      <c r="AI44" s="14">
        <f>+'$ corrientes'!AI46/'$ corrientes'!AI$8*100</f>
        <v>9.107091344588095</v>
      </c>
      <c r="AJ44" s="14">
        <f>+'$ corrientes'!AJ46/'$ corrientes'!AJ$8*100</f>
        <v>7.884786506115351</v>
      </c>
      <c r="AK44" s="14">
        <f>+'$ corrientes'!AK46/'$ corrientes'!AK$8*100</f>
        <v>7.2603918958399145</v>
      </c>
      <c r="AL44" s="14">
        <f>+'$ corrientes'!AL46/'$ corrientes'!AL$8*100</f>
        <v>6.9121263063189415</v>
      </c>
      <c r="AM44" s="14">
        <f>+'$ corrientes'!AM46/'$ corrientes'!AM$8*100</f>
        <v>6.313585141180838</v>
      </c>
      <c r="AN44" s="14">
        <f>+'$ corrientes'!AN46/'$ corrientes'!AN$8*100</f>
        <v>6.156505787373593</v>
      </c>
      <c r="AO44" s="6"/>
      <c r="AP44" s="6"/>
      <c r="AQ44" s="6"/>
      <c r="AR44" s="6"/>
      <c r="AS44" s="6"/>
      <c r="AT44" s="6"/>
      <c r="AU44" s="6"/>
      <c r="AV44" s="6"/>
      <c r="AW44" s="6"/>
      <c r="AX44" s="6"/>
      <c r="AY44" s="6"/>
      <c r="AZ44" s="6"/>
      <c r="BA44" s="6"/>
      <c r="BB44" s="6"/>
      <c r="BC44" s="6"/>
      <c r="BD44" s="6"/>
      <c r="BE44" s="6"/>
      <c r="BF44" s="6"/>
      <c r="BG44" s="6"/>
      <c r="BH44" s="6"/>
      <c r="BI44" s="6"/>
    </row>
    <row r="45" spans="1:61" ht="11.25" customHeight="1">
      <c r="A45" s="4" t="s">
        <v>69</v>
      </c>
      <c r="B45" s="41" t="s">
        <v>30</v>
      </c>
      <c r="C45" s="42">
        <f>+'$ corrientes'!C47/'$ corrientes'!C$8*100</f>
        <v>8.423851554384589</v>
      </c>
      <c r="D45" s="42">
        <f>+'$ corrientes'!D47/'$ corrientes'!D$8*100</f>
        <v>6.855264486267952</v>
      </c>
      <c r="E45" s="42">
        <f>+'$ corrientes'!E47/'$ corrientes'!E$8*100</f>
        <v>8.273830836874009</v>
      </c>
      <c r="F45" s="42">
        <f>+'$ corrientes'!F47/'$ corrientes'!F$8*100</f>
        <v>7.65571624449595</v>
      </c>
      <c r="G45" s="42">
        <f>+'$ corrientes'!G47/'$ corrientes'!G$8*100</f>
        <v>9.270327589720448</v>
      </c>
      <c r="H45" s="42">
        <f>+'$ corrientes'!H47/'$ corrientes'!H$8*100</f>
        <v>7.362345431219529</v>
      </c>
      <c r="I45" s="42">
        <f>+'$ corrientes'!I47/'$ corrientes'!I$8*100</f>
        <v>7.0417240415512685</v>
      </c>
      <c r="J45" s="42">
        <f>+'$ corrientes'!J47/'$ corrientes'!J$8*100</f>
        <v>6.563586440814424</v>
      </c>
      <c r="K45" s="42">
        <f>+'$ corrientes'!K47/'$ corrientes'!K$8*100</f>
        <v>7.01134680477842</v>
      </c>
      <c r="L45" s="42">
        <f>+'$ corrientes'!L47/'$ corrientes'!L$8*100</f>
        <v>4.882604320020165</v>
      </c>
      <c r="M45" s="42">
        <f>+'$ corrientes'!M47/'$ corrientes'!M$8*100</f>
        <v>3.9409381767071388</v>
      </c>
      <c r="N45" s="42">
        <f>+'$ corrientes'!N47/'$ corrientes'!N$8*100</f>
        <v>3.6183832420076216</v>
      </c>
      <c r="O45" s="42">
        <f>+'$ corrientes'!O47/'$ corrientes'!O$8*100</f>
        <v>3.396056015712296</v>
      </c>
      <c r="P45" s="42">
        <f>+'$ corrientes'!P47/'$ corrientes'!P$8*100</f>
        <v>3.334926768468967</v>
      </c>
      <c r="Q45" s="42">
        <f>+'$ corrientes'!Q47/'$ corrientes'!Q$8*100</f>
        <v>3.053269368376693</v>
      </c>
      <c r="R45" s="42">
        <f>+'$ corrientes'!R47/'$ corrientes'!R$8*100</f>
        <v>2.998214079670432</v>
      </c>
      <c r="S45" s="42">
        <f>+'$ corrientes'!S47/'$ corrientes'!S$8*100</f>
        <v>2.393585325313072</v>
      </c>
      <c r="T45" s="42">
        <f>+'$ corrientes'!T47/'$ corrientes'!T$8*100</f>
        <v>2.752245331718139</v>
      </c>
      <c r="U45" s="42">
        <f>+'$ corrientes'!U47/'$ corrientes'!U$8*100</f>
        <v>3.068656873568234</v>
      </c>
      <c r="V45" s="42">
        <f>+'$ corrientes'!V47/'$ corrientes'!V$8*100</f>
        <v>2.441352179849352</v>
      </c>
      <c r="W45" s="42">
        <f>+'$ corrientes'!W47/'$ corrientes'!W$8*100</f>
        <v>2.055217360667996</v>
      </c>
      <c r="X45" s="42">
        <f>+'$ corrientes'!X47/'$ corrientes'!X$8*100</f>
        <v>1.6880995082505175</v>
      </c>
      <c r="Y45" s="42">
        <f>+'$ corrientes'!Y47/'$ corrientes'!Y$8*100</f>
        <v>1.2669741692883307</v>
      </c>
      <c r="Z45" s="42">
        <f>+'$ corrientes'!Z47/'$ corrientes'!Z$8*100</f>
        <v>1.708530182701589</v>
      </c>
      <c r="AA45" s="42">
        <f>+'$ corrientes'!AA47/'$ corrientes'!AA$8*100</f>
        <v>3.1362970778681563</v>
      </c>
      <c r="AB45" s="42">
        <f>+'$ corrientes'!AB47/'$ corrientes'!AB$8*100</f>
        <v>5.190828814953077</v>
      </c>
      <c r="AC45" s="42">
        <f>+'$ corrientes'!AC47/'$ corrientes'!AC$8*100</f>
        <v>6.999279139397125</v>
      </c>
      <c r="AD45" s="42">
        <f>+'$ corrientes'!AD47/'$ corrientes'!AD$8*100</f>
        <v>7.633093441889541</v>
      </c>
      <c r="AE45" s="42">
        <f>+'$ corrientes'!AE47/'$ corrientes'!AE$8*100</f>
        <v>9.126973437499823</v>
      </c>
      <c r="AF45" s="42">
        <f>+'$ corrientes'!AF47/'$ corrientes'!AF$8*100</f>
        <v>9.019952703519337</v>
      </c>
      <c r="AG45" s="42">
        <f>+'$ corrientes'!AG47/'$ corrientes'!AG$8*100</f>
        <v>9.087321404911695</v>
      </c>
      <c r="AH45" s="42">
        <f>+'$ corrientes'!AH47/'$ corrientes'!AH$8*100</f>
        <v>9.653755028856251</v>
      </c>
      <c r="AI45" s="42">
        <f>+'$ corrientes'!AI47/'$ corrientes'!AI$8*100</f>
        <v>8.099439348309955</v>
      </c>
      <c r="AJ45" s="42">
        <f>+'$ corrientes'!AJ47/'$ corrientes'!AJ$8*100</f>
        <v>6.86179527360763</v>
      </c>
      <c r="AK45" s="42">
        <f>+'$ corrientes'!AK47/'$ corrientes'!AK$8*100</f>
        <v>6.3133792193275085</v>
      </c>
      <c r="AL45" s="42">
        <f>+'$ corrientes'!AL47/'$ corrientes'!AL$8*100</f>
        <v>6.009398712381596</v>
      </c>
      <c r="AM45" s="42">
        <f>+'$ corrientes'!AM47/'$ corrientes'!AM$8*100</f>
        <v>5.721689780402501</v>
      </c>
      <c r="AN45" s="42">
        <f>+'$ corrientes'!AN47/'$ corrientes'!AN$8*100</f>
        <v>5.632422344651154</v>
      </c>
      <c r="AO45" s="6"/>
      <c r="AP45" s="6"/>
      <c r="AQ45" s="6"/>
      <c r="AR45" s="6"/>
      <c r="AS45" s="6"/>
      <c r="AT45" s="6"/>
      <c r="AU45" s="6"/>
      <c r="AV45" s="6"/>
      <c r="AW45" s="6"/>
      <c r="AX45" s="6"/>
      <c r="AY45" s="6"/>
      <c r="AZ45" s="6"/>
      <c r="BA45" s="6"/>
      <c r="BB45" s="6"/>
      <c r="BC45" s="6"/>
      <c r="BD45" s="6"/>
      <c r="BE45" s="6"/>
      <c r="BF45" s="6"/>
      <c r="BG45" s="6"/>
      <c r="BH45" s="6"/>
      <c r="BI45" s="6"/>
    </row>
    <row r="46" spans="1:61" ht="11.25" customHeight="1">
      <c r="A46" s="11" t="s">
        <v>70</v>
      </c>
      <c r="B46" s="13" t="s">
        <v>31</v>
      </c>
      <c r="C46" s="14">
        <f>+'$ corrientes'!C48/'$ corrientes'!C$8*100</f>
        <v>2.971682642947792</v>
      </c>
      <c r="D46" s="14">
        <f>+'$ corrientes'!D48/'$ corrientes'!D$8*100</f>
        <v>2.2678691599141536</v>
      </c>
      <c r="E46" s="14">
        <f>+'$ corrientes'!E48/'$ corrientes'!E$8*100</f>
        <v>2.4310397737302076</v>
      </c>
      <c r="F46" s="14">
        <f>+'$ corrientes'!F48/'$ corrientes'!F$8*100</f>
        <v>2.7011463700528817</v>
      </c>
      <c r="G46" s="14">
        <f>+'$ corrientes'!G48/'$ corrientes'!G$8*100</f>
        <v>1.9661846508520704</v>
      </c>
      <c r="H46" s="14">
        <f>+'$ corrientes'!H48/'$ corrientes'!H$8*100</f>
        <v>1.4160457374204236</v>
      </c>
      <c r="I46" s="14">
        <f>+'$ corrientes'!I48/'$ corrientes'!I$8*100</f>
        <v>2.1373855092635674</v>
      </c>
      <c r="J46" s="14">
        <f>+'$ corrientes'!J48/'$ corrientes'!J$8*100</f>
        <v>2.8683433589644376</v>
      </c>
      <c r="K46" s="14">
        <f>+'$ corrientes'!K48/'$ corrientes'!K$8*100</f>
        <v>6.288437390154117</v>
      </c>
      <c r="L46" s="14">
        <f>+'$ corrientes'!L48/'$ corrientes'!L$8*100</f>
        <v>2.5959317987996657</v>
      </c>
      <c r="M46" s="14">
        <f>+'$ corrientes'!M48/'$ corrientes'!M$8*100</f>
        <v>0.6419037380420618</v>
      </c>
      <c r="N46" s="14">
        <f>+'$ corrientes'!N48/'$ corrientes'!N$8*100</f>
        <v>0.08727568569183833</v>
      </c>
      <c r="O46" s="14">
        <f>+'$ corrientes'!O48/'$ corrientes'!O$8*100</f>
        <v>0.17574534344311082</v>
      </c>
      <c r="P46" s="14">
        <f>+'$ corrientes'!P48/'$ corrientes'!P$8*100</f>
        <v>0.548333183245974</v>
      </c>
      <c r="Q46" s="14">
        <f>+'$ corrientes'!Q48/'$ corrientes'!Q$8*100</f>
        <v>0.2904756803029948</v>
      </c>
      <c r="R46" s="14">
        <f>+'$ corrientes'!R48/'$ corrientes'!R$8*100</f>
        <v>0.37980108917030686</v>
      </c>
      <c r="S46" s="14">
        <f>+'$ corrientes'!S48/'$ corrientes'!S$8*100</f>
        <v>0.28100055402642526</v>
      </c>
      <c r="T46" s="14">
        <f>+'$ corrientes'!T48/'$ corrientes'!T$8*100</f>
        <v>0.5077560861209665</v>
      </c>
      <c r="U46" s="14">
        <f>+'$ corrientes'!U48/'$ corrientes'!U$8*100</f>
        <v>0.3757686100705708</v>
      </c>
      <c r="V46" s="14">
        <f>+'$ corrientes'!V48/'$ corrientes'!V$8*100</f>
        <v>0.27013850408553863</v>
      </c>
      <c r="W46" s="14">
        <f>+'$ corrientes'!W48/'$ corrientes'!W$8*100</f>
        <v>0.14817396290755136</v>
      </c>
      <c r="X46" s="14">
        <f>+'$ corrientes'!X48/'$ corrientes'!X$8*100</f>
        <v>0.26114395155556736</v>
      </c>
      <c r="Y46" s="14">
        <f>+'$ corrientes'!Y48/'$ corrientes'!Y$8*100</f>
        <v>0.24094430944448691</v>
      </c>
      <c r="Z46" s="14">
        <f>+'$ corrientes'!Z48/'$ corrientes'!Z$8*100</f>
        <v>0.23437964476612128</v>
      </c>
      <c r="AA46" s="14">
        <f>+'$ corrientes'!AA48/'$ corrientes'!AA$8*100</f>
        <v>0.24865470156451366</v>
      </c>
      <c r="AB46" s="14">
        <f>+'$ corrientes'!AB48/'$ corrientes'!AB$8*100</f>
        <v>0.2897187100302402</v>
      </c>
      <c r="AC46" s="14">
        <f>+'$ corrientes'!AC48/'$ corrientes'!AC$8*100</f>
        <v>0.3597159802141094</v>
      </c>
      <c r="AD46" s="14">
        <f>+'$ corrientes'!AD48/'$ corrientes'!AD$8*100</f>
        <v>0.3334856973735184</v>
      </c>
      <c r="AE46" s="14">
        <f>+'$ corrientes'!AE48/'$ corrientes'!AE$8*100</f>
        <v>0.3131130573530236</v>
      </c>
      <c r="AF46" s="14">
        <f>+'$ corrientes'!AF48/'$ corrientes'!AF$8*100</f>
        <v>0.45105050777240735</v>
      </c>
      <c r="AG46" s="14">
        <f>+'$ corrientes'!AG48/'$ corrientes'!AG$8*100</f>
        <v>0.9956251429990925</v>
      </c>
      <c r="AH46" s="14">
        <f>+'$ corrientes'!AH48/'$ corrientes'!AH$8*100</f>
        <v>1.0464228595702425</v>
      </c>
      <c r="AI46" s="14">
        <f>+'$ corrientes'!AI48/'$ corrientes'!AI$8*100</f>
        <v>1.007651996278138</v>
      </c>
      <c r="AJ46" s="14">
        <f>+'$ corrientes'!AJ48/'$ corrientes'!AJ$8*100</f>
        <v>1.022991232507721</v>
      </c>
      <c r="AK46" s="14">
        <f>+'$ corrientes'!AK48/'$ corrientes'!AK$8*100</f>
        <v>0.9470126765124055</v>
      </c>
      <c r="AL46" s="14">
        <f>+'$ corrientes'!AL48/'$ corrientes'!AL$8*100</f>
        <v>0.902727593937345</v>
      </c>
      <c r="AM46" s="14">
        <f>+'$ corrientes'!AM48/'$ corrientes'!AM$8*100</f>
        <v>0.5918953607783374</v>
      </c>
      <c r="AN46" s="14">
        <f>+'$ corrientes'!AN48/'$ corrientes'!AN$8*100</f>
        <v>0.5240834427224386</v>
      </c>
      <c r="AO46" s="6"/>
      <c r="AP46" s="6"/>
      <c r="AQ46" s="6"/>
      <c r="AR46" s="6"/>
      <c r="AS46" s="6"/>
      <c r="AT46" s="6"/>
      <c r="AU46" s="6"/>
      <c r="AV46" s="6"/>
      <c r="AW46" s="6"/>
      <c r="AX46" s="6"/>
      <c r="AY46" s="6"/>
      <c r="AZ46" s="6"/>
      <c r="BA46" s="6"/>
      <c r="BB46" s="6"/>
      <c r="BC46" s="6"/>
      <c r="BD46" s="6"/>
      <c r="BE46" s="6"/>
      <c r="BF46" s="6"/>
      <c r="BG46" s="6"/>
      <c r="BH46" s="6"/>
      <c r="BI46" s="6"/>
    </row>
    <row r="47" spans="1:61" ht="11.25" customHeight="1">
      <c r="A47" s="3" t="s">
        <v>71</v>
      </c>
      <c r="B47" s="41" t="s">
        <v>32</v>
      </c>
      <c r="C47" s="42">
        <f>+'$ corrientes'!C49/'$ corrientes'!C$8*100</f>
        <v>2.469876585199892</v>
      </c>
      <c r="D47" s="42">
        <f>+'$ corrientes'!D49/'$ corrientes'!D$8*100</f>
        <v>2.308973508449751</v>
      </c>
      <c r="E47" s="42">
        <f>+'$ corrientes'!E49/'$ corrientes'!E$8*100</f>
        <v>3.2146609741516863</v>
      </c>
      <c r="F47" s="42">
        <f>+'$ corrientes'!F49/'$ corrientes'!F$8*100</f>
        <v>4.533205014393124</v>
      </c>
      <c r="G47" s="42">
        <f>+'$ corrientes'!G49/'$ corrientes'!G$8*100</f>
        <v>4.5182281991851285</v>
      </c>
      <c r="H47" s="42">
        <f>+'$ corrientes'!H49/'$ corrientes'!H$8*100</f>
        <v>8.009607861845263</v>
      </c>
      <c r="I47" s="42">
        <f>+'$ corrientes'!I49/'$ corrientes'!I$8*100</f>
        <v>6.355563046030628</v>
      </c>
      <c r="J47" s="42">
        <f>+'$ corrientes'!J49/'$ corrientes'!J$8*100</f>
        <v>6.405320967966391</v>
      </c>
      <c r="K47" s="42">
        <f>+'$ corrientes'!K49/'$ corrientes'!K$8*100</f>
        <v>7.4241106652933</v>
      </c>
      <c r="L47" s="42">
        <f>+'$ corrientes'!L49/'$ corrientes'!L$8*100</f>
        <v>12.860076211770757</v>
      </c>
      <c r="M47" s="42">
        <f>+'$ corrientes'!M49/'$ corrientes'!M$8*100</f>
        <v>9.317726990563548</v>
      </c>
      <c r="N47" s="42">
        <f>+'$ corrientes'!N49/'$ corrientes'!N$8*100</f>
        <v>2.9468332098530747</v>
      </c>
      <c r="O47" s="42">
        <f>+'$ corrientes'!O49/'$ corrientes'!O$8*100</f>
        <v>1.1451071819232546</v>
      </c>
      <c r="P47" s="42">
        <f>+'$ corrientes'!P49/'$ corrientes'!P$8*100</f>
        <v>0.3830399863505153</v>
      </c>
      <c r="Q47" s="42">
        <f>+'$ corrientes'!Q49/'$ corrientes'!Q$8*100</f>
        <v>0.46874472561923136</v>
      </c>
      <c r="R47" s="42">
        <f>+'$ corrientes'!R49/'$ corrientes'!R$8*100</f>
        <v>0.35921522350671675</v>
      </c>
      <c r="S47" s="42">
        <f>+'$ corrientes'!S49/'$ corrientes'!S$8*100</f>
        <v>0.3797302413233179</v>
      </c>
      <c r="T47" s="42">
        <f>+'$ corrientes'!T49/'$ corrientes'!T$8*100</f>
        <v>0.37788678896755995</v>
      </c>
      <c r="U47" s="42">
        <f>+'$ corrientes'!U49/'$ corrientes'!U$8*100</f>
        <v>0.2994371595803256</v>
      </c>
      <c r="V47" s="42">
        <f>+'$ corrientes'!V49/'$ corrientes'!V$8*100</f>
        <v>0.24749354408094945</v>
      </c>
      <c r="W47" s="42">
        <f>+'$ corrientes'!W49/'$ corrientes'!W$8*100</f>
        <v>0.20922664641630384</v>
      </c>
      <c r="X47" s="42">
        <f>+'$ corrientes'!X49/'$ corrientes'!X$8*100</f>
        <v>0.2103921175592547</v>
      </c>
      <c r="Y47" s="42">
        <f>+'$ corrientes'!Y49/'$ corrientes'!Y$8*100</f>
        <v>0.21402347430752852</v>
      </c>
      <c r="Z47" s="42">
        <f>+'$ corrientes'!Z49/'$ corrientes'!Z$8*100</f>
        <v>6.027902025369298</v>
      </c>
      <c r="AA47" s="42">
        <f>+'$ corrientes'!AA49/'$ corrientes'!AA$8*100</f>
        <v>1.044313335311697</v>
      </c>
      <c r="AB47" s="42">
        <f>+'$ corrientes'!AB49/'$ corrientes'!AB$8*100</f>
        <v>4.749725204949192</v>
      </c>
      <c r="AC47" s="42">
        <f>+'$ corrientes'!AC49/'$ corrientes'!AC$8*100</f>
        <v>1.9053767431760509</v>
      </c>
      <c r="AD47" s="42">
        <f>+'$ corrientes'!AD49/'$ corrientes'!AD$8*100</f>
        <v>0.3415213895094779</v>
      </c>
      <c r="AE47" s="42">
        <f>+'$ corrientes'!AE49/'$ corrientes'!AE$8*100</f>
        <v>0.2101495446062472</v>
      </c>
      <c r="AF47" s="42">
        <f>+'$ corrientes'!AF49/'$ corrientes'!AF$8*100</f>
        <v>0.2022455770892882</v>
      </c>
      <c r="AG47" s="42">
        <f>+'$ corrientes'!AG49/'$ corrientes'!AG$8*100</f>
        <v>0.3770266767018895</v>
      </c>
      <c r="AH47" s="42">
        <f>+'$ corrientes'!AH49/'$ corrientes'!AH$8*100</f>
        <v>0.24570785923502922</v>
      </c>
      <c r="AI47" s="42">
        <f>+'$ corrientes'!AI49/'$ corrientes'!AI$8*100</f>
        <v>0.21721826795118984</v>
      </c>
      <c r="AJ47" s="42">
        <f>+'$ corrientes'!AJ49/'$ corrientes'!AJ$8*100</f>
        <v>0.208311127091821</v>
      </c>
      <c r="AK47" s="42">
        <f>+'$ corrientes'!AK49/'$ corrientes'!AK$8*100</f>
        <v>0.21180917303141095</v>
      </c>
      <c r="AL47" s="42">
        <f>+'$ corrientes'!AL49/'$ corrientes'!AL$8*100</f>
        <v>0.3341988272559123</v>
      </c>
      <c r="AM47" s="42">
        <f>+'$ corrientes'!AM49/'$ corrientes'!AM$8*100</f>
        <v>0.17012555972915824</v>
      </c>
      <c r="AN47" s="42">
        <f>+'$ corrientes'!AN49/'$ corrientes'!AN$8*100</f>
        <v>0.1453707395535581</v>
      </c>
      <c r="AO47" s="6"/>
      <c r="AP47" s="6"/>
      <c r="AQ47" s="6"/>
      <c r="AR47" s="6"/>
      <c r="AS47" s="6"/>
      <c r="AT47" s="6"/>
      <c r="AU47" s="6"/>
      <c r="AV47" s="6"/>
      <c r="AW47" s="6"/>
      <c r="AX47" s="6"/>
      <c r="AY47" s="6"/>
      <c r="AZ47" s="6"/>
      <c r="BA47" s="6"/>
      <c r="BB47" s="6"/>
      <c r="BC47" s="6"/>
      <c r="BD47" s="6"/>
      <c r="BE47" s="6"/>
      <c r="BF47" s="6"/>
      <c r="BG47" s="6"/>
      <c r="BH47" s="6"/>
      <c r="BI47" s="6"/>
    </row>
    <row r="48" spans="2:61" s="11" customFormat="1" ht="11.25" customHeight="1">
      <c r="B48" s="6"/>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6"/>
      <c r="AP48" s="6"/>
      <c r="AQ48" s="6"/>
      <c r="AR48" s="6"/>
      <c r="AS48" s="6"/>
      <c r="AT48" s="6"/>
      <c r="AU48" s="6"/>
      <c r="AV48" s="6"/>
      <c r="AW48" s="6"/>
      <c r="AX48" s="6"/>
      <c r="AY48" s="6"/>
      <c r="AZ48" s="6"/>
      <c r="BA48" s="6"/>
      <c r="BB48" s="6"/>
      <c r="BC48" s="6"/>
      <c r="BD48" s="6"/>
      <c r="BE48" s="6"/>
      <c r="BF48" s="6"/>
      <c r="BG48" s="6"/>
      <c r="BH48" s="6"/>
      <c r="BI48" s="6"/>
    </row>
    <row r="49" spans="1:61" ht="11.25" customHeight="1">
      <c r="A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6"/>
      <c r="AO49" s="6"/>
      <c r="AP49" s="6"/>
      <c r="AQ49" s="6"/>
      <c r="AR49" s="6"/>
      <c r="AS49" s="6"/>
      <c r="AT49" s="6"/>
      <c r="AU49" s="6"/>
      <c r="AV49" s="6"/>
      <c r="AW49" s="6"/>
      <c r="AX49" s="6"/>
      <c r="AY49" s="6"/>
      <c r="AZ49" s="6"/>
      <c r="BA49" s="6"/>
      <c r="BB49" s="6"/>
      <c r="BC49" s="6"/>
      <c r="BD49" s="6"/>
      <c r="BE49" s="6"/>
      <c r="BF49" s="6"/>
      <c r="BG49" s="6"/>
      <c r="BH49" s="6"/>
      <c r="BI49" s="6"/>
    </row>
    <row r="50" spans="2:61" ht="11.25" customHeight="1">
      <c r="B50" s="2" t="s">
        <v>80</v>
      </c>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J50" s="2"/>
      <c r="AK50" s="6"/>
      <c r="AL50" s="6"/>
      <c r="AM50" s="6"/>
      <c r="AN50" s="6"/>
      <c r="AO50" s="6"/>
      <c r="AP50" s="6"/>
      <c r="AQ50" s="6"/>
      <c r="AR50" s="6"/>
      <c r="AS50" s="6"/>
      <c r="AT50" s="6"/>
      <c r="AU50" s="6"/>
      <c r="AV50" s="6"/>
      <c r="AW50" s="6"/>
      <c r="AX50" s="6"/>
      <c r="AY50" s="6"/>
      <c r="AZ50" s="6"/>
      <c r="BA50" s="6"/>
      <c r="BB50" s="6"/>
      <c r="BC50" s="6"/>
      <c r="BD50" s="6"/>
      <c r="BE50" s="6"/>
      <c r="BF50" s="6"/>
      <c r="BG50" s="6"/>
      <c r="BH50" s="6"/>
      <c r="BI50" s="6"/>
    </row>
    <row r="51" spans="2:36" ht="11.25">
      <c r="B51" s="2" t="str">
        <f>+'$ corrientes'!B55</f>
        <v>El gasto se encuentra sujeto al proceso de consolidación, por lo que las transferencias de fondos entre niveles de gobierno se descuentan del nivel que las financia para ser incluidas en el que las ejecuta.</v>
      </c>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J51" s="2"/>
    </row>
    <row r="52" spans="2:61" ht="11.25">
      <c r="B52" s="2" t="str">
        <f>+'$ corrientes'!B56</f>
        <v>Esta estimación del gasto consolidado por finalidad y función difiere de la publicada por la Secretaría de Hacienda por utilizar metodologías diferentes. Se recomienda ver documento "Gasto público por finalidad y función 2017: metodología de estimación" publicado por la Secretaría de Política Económica.</v>
      </c>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6"/>
      <c r="AL52" s="6"/>
      <c r="AM52" s="6"/>
      <c r="AN52" s="6"/>
      <c r="AO52" s="6"/>
      <c r="AP52" s="6"/>
      <c r="AQ52" s="6"/>
      <c r="AR52" s="6"/>
      <c r="AS52" s="6"/>
      <c r="AT52" s="6"/>
      <c r="AU52" s="6"/>
      <c r="AV52" s="6"/>
      <c r="AW52" s="6"/>
      <c r="AX52" s="6"/>
      <c r="AY52" s="6"/>
      <c r="AZ52" s="6"/>
      <c r="BA52" s="6"/>
      <c r="BB52" s="6"/>
      <c r="BC52" s="6"/>
      <c r="BD52" s="6"/>
      <c r="BE52" s="6"/>
      <c r="BF52" s="6"/>
      <c r="BG52" s="6"/>
      <c r="BH52" s="6"/>
      <c r="BI52" s="6"/>
    </row>
    <row r="53" spans="2:61" ht="11.25">
      <c r="B53" s="55" t="str">
        <f>+'$ corrientes'!B57</f>
        <v>Fuente: Dirección de Nacional de Política Fiscal y de Ingresos - Secretaría de Política Económica sobre la base de Secretaría de Hacienda y SIDIF.</v>
      </c>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6"/>
      <c r="AL53" s="6"/>
      <c r="AM53" s="6"/>
      <c r="AN53" s="6"/>
      <c r="AO53" s="6"/>
      <c r="AP53" s="6"/>
      <c r="AQ53" s="6"/>
      <c r="AR53" s="6"/>
      <c r="AS53" s="6"/>
      <c r="AT53" s="6"/>
      <c r="AU53" s="6"/>
      <c r="AV53" s="6"/>
      <c r="AW53" s="6"/>
      <c r="AX53" s="6"/>
      <c r="AY53" s="6"/>
      <c r="AZ53" s="6"/>
      <c r="BA53" s="6"/>
      <c r="BB53" s="6"/>
      <c r="BC53" s="6"/>
      <c r="BD53" s="6"/>
      <c r="BE53" s="6"/>
      <c r="BF53" s="6"/>
      <c r="BG53" s="6"/>
      <c r="BH53" s="6"/>
      <c r="BI53" s="6"/>
    </row>
    <row r="54" spans="2:61" ht="11.25">
      <c r="B54" s="6"/>
      <c r="L54" s="5"/>
      <c r="M54" s="5"/>
      <c r="N54" s="5"/>
      <c r="O54" s="5"/>
      <c r="P54" s="5"/>
      <c r="Q54" s="5"/>
      <c r="R54" s="7"/>
      <c r="S54" s="7"/>
      <c r="V54" s="5"/>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row>
  </sheetData>
  <sheetProtection/>
  <printOptions horizontalCentered="1" verticalCentered="1"/>
  <pageMargins left="0.2755905511811024" right="0.2755905511811024" top="0.31496062992125984" bottom="0.1968503937007874" header="0.2755905511811024" footer="0.1968503937007874"/>
  <pageSetup fitToHeight="12" fitToWidth="4" horizontalDpi="300" verticalDpi="300" orientation="landscape" paperSize="9" scale="51" r:id="rId1"/>
  <colBreaks count="1" manualBreakCount="1">
    <brk id="18"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Sabrina Reichler</dc:creator>
  <cp:keywords/>
  <dc:description/>
  <cp:lastModifiedBy>Fernando Curi</cp:lastModifiedBy>
  <cp:lastPrinted>2012-01-09T20:40:14Z</cp:lastPrinted>
  <dcterms:created xsi:type="dcterms:W3CDTF">2000-02-10T16:16:09Z</dcterms:created>
  <dcterms:modified xsi:type="dcterms:W3CDTF">2019-11-28T13:26:30Z</dcterms:modified>
  <cp:category/>
  <cp:version/>
  <cp:contentType/>
  <cp:contentStatus/>
</cp:coreProperties>
</file>