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imelineCaches/timelineCache1.xml" ContentType="application/vnd.ms-excel.timeline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imelines/timeline1.xml" ContentType="application/vnd.ms-excel.timelin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5.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tables/table3.xml" ContentType="application/vnd.openxmlformats-officedocument.spreadsheetml.table+xml"/>
  <Override PartName="/xl/tables/table4.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hidePivotFieldList="1"/>
  <mc:AlternateContent xmlns:mc="http://schemas.openxmlformats.org/markup-compatibility/2006">
    <mc:Choice Requires="x15">
      <x15ac:absPath xmlns:x15ac="http://schemas.microsoft.com/office/spreadsheetml/2010/11/ac" url="C:\Users\Martin\Google Drive\SGCM\RLPH\ESTADISTICAS\INFORMES MENSUALES Y ANUALES\Mensuales Metropolitanos\"/>
    </mc:Choice>
  </mc:AlternateContent>
  <xr:revisionPtr revIDLastSave="0" documentId="13_ncr:1_{D9C5D121-797E-4360-A19F-6872B2EE6EC7}" xr6:coauthVersionLast="46" xr6:coauthVersionMax="46" xr10:uidLastSave="{00000000-0000-0000-0000-000000000000}"/>
  <bookViews>
    <workbookView xWindow="-109" yWindow="-109" windowWidth="26301" windowHeight="14305" tabRatio="844" xr2:uid="{00000000-000D-0000-FFFF-FFFF00000000}"/>
  </bookViews>
  <sheets>
    <sheet name="DASHBOARD FFCC" sheetId="59" r:id="rId1"/>
    <sheet name="TABLA FFCC" sheetId="65" r:id="rId2"/>
    <sheet name="Tren del Este" sheetId="30" r:id="rId3"/>
    <sheet name="Pax Historicos FFCC+SUBTE" sheetId="32" r:id="rId4"/>
    <sheet name="DATOS Dash. FFCC" sheetId="51" r:id="rId5"/>
    <sheet name="FFCC" sheetId="1" r:id="rId6"/>
  </sheets>
  <definedNames>
    <definedName name="NativeTimeline_Período">#N/A</definedName>
    <definedName name="SegmentaciónDeDatos_Año">#N/A</definedName>
    <definedName name="SegmentaciónDeDatos_Línea">#N/A</definedName>
    <definedName name="SegmentaciónDeDatos_Línea1">#N/A</definedName>
    <definedName name="SegmentaciónDeDatos_Mes">#N/A</definedName>
    <definedName name="SegmentaciónDeDatos_Mes2">#N/A</definedName>
  </definedNames>
  <calcPr calcId="191029"/>
  <pivotCaches>
    <pivotCache cacheId="6" r:id="rId7"/>
    <pivotCache cacheId="21" r:id="rId8"/>
  </pivotCaches>
  <extLst>
    <ext xmlns:x14="http://schemas.microsoft.com/office/spreadsheetml/2009/9/main" uri="{BBE1A952-AA13-448e-AADC-164F8A28A991}">
      <x14:slicerCaches>
        <x14:slicerCache r:id="rId9"/>
        <x14:slicerCache r:id="rId10"/>
        <x14:slicerCache r:id="rId11"/>
        <x14:slicerCache r:id="rId12"/>
        <x14:slicerCache r:id="rId13"/>
      </x14:slicerCaches>
    </ext>
    <ext xmlns:x14="http://schemas.microsoft.com/office/spreadsheetml/2009/9/main" uri="{79F54976-1DA5-4618-B147-4CDE4B953A38}">
      <x14:workbookPr/>
    </ext>
    <ext xmlns:x15="http://schemas.microsoft.com/office/spreadsheetml/2010/11/main" uri="{D0CA8CA8-9F24-4464-BF8E-62219DCF47F9}">
      <x15:timelineCacheRefs>
        <x15:timelineCacheRef r:id="rId14"/>
      </x15:timelineCacheRefs>
    </ext>
  </extLst>
</workbook>
</file>

<file path=xl/calcChain.xml><?xml version="1.0" encoding="utf-8"?>
<calcChain xmlns="http://schemas.openxmlformats.org/spreadsheetml/2006/main">
  <c r="O294" i="1" l="1"/>
  <c r="U111" i="32"/>
  <c r="K66" i="32"/>
  <c r="U110" i="32" l="1"/>
  <c r="U109" i="32"/>
  <c r="U108" i="32"/>
  <c r="U107" i="32"/>
  <c r="U106" i="32"/>
  <c r="U105" i="32"/>
  <c r="U104" i="32"/>
  <c r="U103" i="32"/>
  <c r="U102" i="32"/>
  <c r="U101" i="32"/>
  <c r="U100" i="32"/>
  <c r="U99" i="32"/>
  <c r="U98" i="32"/>
  <c r="U97" i="32"/>
  <c r="U96" i="32"/>
  <c r="U95" i="32"/>
  <c r="U94" i="32"/>
  <c r="U93" i="32"/>
  <c r="U92" i="32"/>
  <c r="U91" i="32"/>
  <c r="U90" i="32"/>
  <c r="U89" i="32"/>
  <c r="U88" i="32"/>
  <c r="U87" i="32"/>
  <c r="U86" i="32"/>
  <c r="U85" i="32"/>
  <c r="U84" i="32"/>
  <c r="U83" i="32"/>
  <c r="U82" i="32"/>
  <c r="U81" i="32"/>
  <c r="U80" i="32"/>
  <c r="U79" i="32"/>
  <c r="U78" i="32"/>
  <c r="U77" i="32"/>
  <c r="U76" i="32"/>
  <c r="U75" i="32"/>
  <c r="U74" i="32"/>
  <c r="U73" i="32"/>
  <c r="U72" i="32"/>
  <c r="U71" i="32"/>
  <c r="U70" i="32"/>
  <c r="U69" i="32"/>
  <c r="U68" i="32"/>
  <c r="U67" i="32"/>
  <c r="U66" i="32"/>
  <c r="U65" i="32"/>
  <c r="U64" i="32"/>
  <c r="U63" i="32"/>
  <c r="U62" i="32"/>
  <c r="U61" i="32"/>
  <c r="U60" i="32"/>
  <c r="U59" i="32"/>
  <c r="U58" i="32"/>
  <c r="U57" i="32"/>
  <c r="U56" i="32"/>
  <c r="U55" i="32"/>
  <c r="U54" i="32"/>
  <c r="U53" i="32"/>
  <c r="U52" i="32"/>
  <c r="U51" i="32"/>
  <c r="U50" i="32"/>
  <c r="U49" i="32"/>
  <c r="U48" i="32"/>
  <c r="U47" i="32"/>
  <c r="U46" i="32"/>
  <c r="U45" i="32"/>
  <c r="U44" i="32"/>
  <c r="U43" i="32"/>
  <c r="U42" i="32"/>
  <c r="U41" i="32"/>
  <c r="U40" i="32"/>
  <c r="U39" i="32"/>
  <c r="U38" i="32"/>
  <c r="U37" i="32"/>
  <c r="U36" i="32"/>
  <c r="U35" i="32"/>
  <c r="U34" i="32"/>
  <c r="U33" i="32"/>
  <c r="U32" i="32"/>
  <c r="U30" i="32"/>
  <c r="U28" i="32"/>
  <c r="U27" i="32"/>
  <c r="U26" i="32"/>
  <c r="U25" i="32"/>
  <c r="U24" i="32"/>
  <c r="U23" i="32"/>
  <c r="U22" i="32"/>
  <c r="U21" i="32"/>
  <c r="U20" i="32"/>
  <c r="U19" i="32"/>
  <c r="U18" i="32"/>
  <c r="U17" i="32"/>
  <c r="U16" i="32"/>
  <c r="U15" i="32"/>
  <c r="U14" i="32"/>
  <c r="U13" i="32"/>
  <c r="U12" i="32"/>
  <c r="U11" i="32"/>
  <c r="U10" i="32"/>
  <c r="U9" i="32"/>
  <c r="U8" i="32"/>
  <c r="U7" i="32"/>
  <c r="U6" i="32"/>
  <c r="U5" i="32"/>
  <c r="K65" i="32"/>
  <c r="K64" i="32"/>
  <c r="K63" i="32"/>
  <c r="K62" i="32"/>
  <c r="K61" i="32"/>
  <c r="K60" i="32"/>
  <c r="K59" i="32"/>
  <c r="K58" i="32"/>
  <c r="K57" i="32"/>
  <c r="K56" i="32"/>
  <c r="K55" i="32"/>
  <c r="K54" i="32"/>
  <c r="K53" i="32"/>
  <c r="K52" i="32"/>
  <c r="K51" i="32"/>
  <c r="K50" i="32"/>
  <c r="K49" i="32"/>
  <c r="K48" i="32"/>
  <c r="K47" i="32"/>
  <c r="K46" i="32"/>
  <c r="K45" i="32"/>
  <c r="K44" i="32"/>
  <c r="K43" i="32"/>
  <c r="K42" i="32"/>
  <c r="K41" i="32"/>
  <c r="K40" i="32"/>
  <c r="K39" i="32"/>
  <c r="K38" i="32"/>
  <c r="K37" i="32"/>
  <c r="K36" i="32"/>
  <c r="K35" i="32"/>
  <c r="K34" i="32"/>
  <c r="K33" i="32"/>
  <c r="K32" i="32"/>
  <c r="K31" i="32"/>
  <c r="K30" i="32"/>
  <c r="K29" i="32"/>
  <c r="K28" i="32"/>
  <c r="K27" i="32"/>
  <c r="K26" i="32"/>
  <c r="K25" i="32"/>
  <c r="K24" i="32"/>
  <c r="K23" i="32"/>
  <c r="K22" i="32"/>
  <c r="K21" i="32"/>
  <c r="K20" i="32"/>
  <c r="K19" i="32"/>
  <c r="K18" i="32"/>
  <c r="K17" i="32"/>
  <c r="K16" i="32"/>
  <c r="K15" i="32"/>
  <c r="K14" i="32"/>
  <c r="K13" i="32"/>
  <c r="K12" i="32"/>
  <c r="K11" i="32"/>
  <c r="K10" i="32"/>
  <c r="K9" i="32"/>
  <c r="K8" i="32"/>
  <c r="K7" i="32"/>
  <c r="K5" i="32"/>
  <c r="C40" i="30" l="1"/>
  <c r="B40" i="30"/>
  <c r="E38" i="30"/>
  <c r="D38" i="30"/>
  <c r="C38" i="30"/>
  <c r="E37" i="30"/>
  <c r="D37" i="30"/>
  <c r="C37" i="30"/>
  <c r="E36" i="30"/>
  <c r="D36" i="30"/>
  <c r="C36" i="30"/>
  <c r="F35" i="30"/>
  <c r="E35" i="30"/>
  <c r="D35" i="30"/>
  <c r="C35" i="30"/>
  <c r="F34" i="30"/>
  <c r="E34" i="30"/>
  <c r="D34" i="30"/>
  <c r="C34" i="30"/>
  <c r="F33" i="30"/>
  <c r="E33" i="30"/>
  <c r="D33" i="30"/>
  <c r="C33" i="30"/>
  <c r="F32" i="30"/>
  <c r="E32" i="30"/>
  <c r="D32" i="30"/>
  <c r="C32" i="30"/>
  <c r="F31" i="30"/>
  <c r="E31" i="30"/>
  <c r="D31" i="30"/>
  <c r="F30" i="30"/>
  <c r="E30" i="30"/>
  <c r="D30" i="30"/>
  <c r="F29" i="30"/>
  <c r="E29" i="30"/>
  <c r="D29" i="30"/>
  <c r="F28" i="30"/>
  <c r="E28" i="30"/>
  <c r="D28" i="30"/>
  <c r="F27" i="30"/>
  <c r="E27" i="30"/>
  <c r="D27" i="30"/>
  <c r="F19" i="30"/>
  <c r="E19" i="30"/>
  <c r="E40" i="30" s="1"/>
  <c r="D19" i="30"/>
  <c r="D40" i="30" s="1"/>
  <c r="C19" i="30"/>
  <c r="B19" i="30"/>
  <c r="N511" i="1"/>
  <c r="M511" i="1"/>
  <c r="L511" i="1"/>
  <c r="K511" i="1"/>
  <c r="J511" i="1"/>
  <c r="I511" i="1"/>
  <c r="H511" i="1"/>
  <c r="G511" i="1"/>
  <c r="F511" i="1"/>
  <c r="E511" i="1"/>
  <c r="O510" i="1"/>
  <c r="N510" i="1"/>
  <c r="M510" i="1"/>
  <c r="L510" i="1"/>
  <c r="K510" i="1"/>
  <c r="J510" i="1"/>
  <c r="I510" i="1"/>
  <c r="H510" i="1"/>
  <c r="G510" i="1"/>
  <c r="F510" i="1"/>
  <c r="E510" i="1"/>
  <c r="D510" i="1"/>
  <c r="O509" i="1"/>
  <c r="N509" i="1"/>
  <c r="M509" i="1"/>
  <c r="L509" i="1"/>
  <c r="K509" i="1"/>
  <c r="J509" i="1"/>
  <c r="I509" i="1"/>
  <c r="H509" i="1"/>
  <c r="G509" i="1"/>
  <c r="F509" i="1"/>
  <c r="E509" i="1"/>
  <c r="D509" i="1"/>
  <c r="O508" i="1"/>
  <c r="N508" i="1"/>
  <c r="M508" i="1"/>
  <c r="L508" i="1"/>
  <c r="K508" i="1"/>
  <c r="J508" i="1"/>
  <c r="I508" i="1"/>
  <c r="H508" i="1"/>
  <c r="G508" i="1"/>
  <c r="F508" i="1"/>
  <c r="E508" i="1"/>
  <c r="D508" i="1"/>
  <c r="O507" i="1"/>
  <c r="N507" i="1"/>
  <c r="M507" i="1"/>
  <c r="L507" i="1"/>
  <c r="K507" i="1"/>
  <c r="J507" i="1"/>
  <c r="I507" i="1"/>
  <c r="H507" i="1"/>
  <c r="G507" i="1"/>
  <c r="F507" i="1"/>
  <c r="E507" i="1"/>
  <c r="D507" i="1"/>
  <c r="O506" i="1"/>
  <c r="N506" i="1"/>
  <c r="M506" i="1"/>
  <c r="L506" i="1"/>
  <c r="K506" i="1"/>
  <c r="J506" i="1"/>
  <c r="I506" i="1"/>
  <c r="H506" i="1"/>
  <c r="G506" i="1"/>
  <c r="F506" i="1"/>
  <c r="E506" i="1"/>
  <c r="D506" i="1"/>
  <c r="O505" i="1"/>
  <c r="N505" i="1"/>
  <c r="M505" i="1"/>
  <c r="L505" i="1"/>
  <c r="K505" i="1"/>
  <c r="J505" i="1"/>
  <c r="I505" i="1"/>
  <c r="H505" i="1"/>
  <c r="G505" i="1"/>
  <c r="F505" i="1"/>
  <c r="E505" i="1"/>
  <c r="D505" i="1"/>
  <c r="O504" i="1"/>
  <c r="N504" i="1"/>
  <c r="M504" i="1"/>
  <c r="L504" i="1"/>
  <c r="K504" i="1"/>
  <c r="J504" i="1"/>
  <c r="I504" i="1"/>
  <c r="H504" i="1"/>
  <c r="G504" i="1"/>
  <c r="F504" i="1"/>
  <c r="E504" i="1"/>
  <c r="D504" i="1"/>
  <c r="O503" i="1"/>
  <c r="N503" i="1"/>
  <c r="L503" i="1"/>
  <c r="K503" i="1"/>
  <c r="J503" i="1"/>
  <c r="I503" i="1"/>
  <c r="H503" i="1"/>
  <c r="G503" i="1"/>
  <c r="F503" i="1"/>
  <c r="E503" i="1"/>
  <c r="D503" i="1"/>
  <c r="O502" i="1"/>
  <c r="N502" i="1"/>
  <c r="L502" i="1"/>
  <c r="K502" i="1"/>
  <c r="J502" i="1"/>
  <c r="I502" i="1"/>
  <c r="H502" i="1"/>
  <c r="G502" i="1"/>
  <c r="F502" i="1"/>
  <c r="E502" i="1"/>
  <c r="O501" i="1"/>
  <c r="N501" i="1"/>
  <c r="M501" i="1"/>
  <c r="L501" i="1"/>
  <c r="K501" i="1"/>
  <c r="J501" i="1"/>
  <c r="I501" i="1"/>
  <c r="G501" i="1"/>
  <c r="F501" i="1"/>
  <c r="O500" i="1"/>
  <c r="N500" i="1"/>
  <c r="M500" i="1"/>
  <c r="L500" i="1"/>
  <c r="K500" i="1"/>
  <c r="J500" i="1"/>
  <c r="I500" i="1"/>
  <c r="G500" i="1"/>
  <c r="F500" i="1"/>
  <c r="D500" i="1"/>
  <c r="O499" i="1"/>
  <c r="N499" i="1"/>
  <c r="M499" i="1"/>
  <c r="L499" i="1"/>
  <c r="K499" i="1"/>
  <c r="J499" i="1"/>
  <c r="I499" i="1"/>
  <c r="H499" i="1"/>
  <c r="G499" i="1"/>
  <c r="F499" i="1"/>
  <c r="E499" i="1"/>
  <c r="D499" i="1"/>
  <c r="O498" i="1"/>
  <c r="N498" i="1"/>
  <c r="M498" i="1"/>
  <c r="L498" i="1"/>
  <c r="I498" i="1"/>
  <c r="H498" i="1"/>
  <c r="G498" i="1"/>
  <c r="F498" i="1"/>
  <c r="E498" i="1"/>
  <c r="D498" i="1"/>
  <c r="O497" i="1"/>
  <c r="N497" i="1"/>
  <c r="M497" i="1"/>
  <c r="L497" i="1"/>
  <c r="I497" i="1"/>
  <c r="H497" i="1"/>
  <c r="G497" i="1"/>
  <c r="F497" i="1"/>
  <c r="E497" i="1"/>
  <c r="D497" i="1"/>
  <c r="O496" i="1"/>
  <c r="N496" i="1"/>
  <c r="M496" i="1"/>
  <c r="L496" i="1"/>
  <c r="K496" i="1"/>
  <c r="J496" i="1"/>
  <c r="I496" i="1"/>
  <c r="H496" i="1"/>
  <c r="G496" i="1"/>
  <c r="F496" i="1"/>
  <c r="E496" i="1"/>
  <c r="D496" i="1"/>
  <c r="O495" i="1"/>
  <c r="N495" i="1"/>
  <c r="M495" i="1"/>
  <c r="L495" i="1"/>
  <c r="K495" i="1"/>
  <c r="J495" i="1"/>
  <c r="I495" i="1"/>
  <c r="H495" i="1"/>
  <c r="G495" i="1"/>
  <c r="F495" i="1"/>
  <c r="E495" i="1"/>
  <c r="D495" i="1"/>
  <c r="O494" i="1"/>
  <c r="N494" i="1"/>
  <c r="M494" i="1"/>
  <c r="L494" i="1"/>
  <c r="K494" i="1"/>
  <c r="J494" i="1"/>
  <c r="I494" i="1"/>
  <c r="H494" i="1"/>
  <c r="G494" i="1"/>
  <c r="F494" i="1"/>
  <c r="E494" i="1"/>
  <c r="O493" i="1"/>
  <c r="N493" i="1"/>
  <c r="M493" i="1"/>
  <c r="L493" i="1"/>
  <c r="K493" i="1"/>
  <c r="J493" i="1"/>
  <c r="I493" i="1"/>
  <c r="G493" i="1"/>
  <c r="F493" i="1"/>
  <c r="E493" i="1"/>
  <c r="O492" i="1"/>
  <c r="N492" i="1"/>
  <c r="M492" i="1"/>
  <c r="L492" i="1"/>
  <c r="K492" i="1"/>
  <c r="J492" i="1"/>
  <c r="I492" i="1"/>
  <c r="G492" i="1"/>
  <c r="F492" i="1"/>
  <c r="E492" i="1"/>
  <c r="D492" i="1"/>
  <c r="O491" i="1"/>
  <c r="N491" i="1"/>
  <c r="M491" i="1"/>
  <c r="L491" i="1"/>
  <c r="K491" i="1"/>
  <c r="J491" i="1"/>
  <c r="I491" i="1"/>
  <c r="H491" i="1"/>
  <c r="G491" i="1"/>
  <c r="F491" i="1"/>
  <c r="E491" i="1"/>
  <c r="D491" i="1"/>
  <c r="O490" i="1"/>
  <c r="N490" i="1"/>
  <c r="M490" i="1"/>
  <c r="L490" i="1"/>
  <c r="K490" i="1"/>
  <c r="J490" i="1"/>
  <c r="I490" i="1"/>
  <c r="H490" i="1"/>
  <c r="G490" i="1"/>
  <c r="F490" i="1"/>
  <c r="E490" i="1"/>
  <c r="D490" i="1"/>
  <c r="O489" i="1"/>
  <c r="N489" i="1"/>
  <c r="M489" i="1"/>
  <c r="L489" i="1"/>
  <c r="K489" i="1"/>
  <c r="J489" i="1"/>
  <c r="I489" i="1"/>
  <c r="H489" i="1"/>
  <c r="G489" i="1"/>
  <c r="F489" i="1"/>
  <c r="E489" i="1"/>
  <c r="D489" i="1"/>
  <c r="O488" i="1"/>
  <c r="N488" i="1"/>
  <c r="M488" i="1"/>
  <c r="L488" i="1"/>
  <c r="K488" i="1"/>
  <c r="J488" i="1"/>
  <c r="I488" i="1"/>
  <c r="H488" i="1"/>
  <c r="G488" i="1"/>
  <c r="F488" i="1"/>
  <c r="E488" i="1"/>
  <c r="D488" i="1"/>
  <c r="O487" i="1"/>
  <c r="N487" i="1"/>
  <c r="M487" i="1"/>
  <c r="L487" i="1"/>
  <c r="K487" i="1"/>
  <c r="J487" i="1"/>
  <c r="I487" i="1"/>
  <c r="H487" i="1"/>
  <c r="G487" i="1"/>
  <c r="F487" i="1"/>
  <c r="E487" i="1"/>
  <c r="D487" i="1"/>
  <c r="O486" i="1"/>
  <c r="N486" i="1"/>
  <c r="M486" i="1"/>
  <c r="L486" i="1"/>
  <c r="K486" i="1"/>
  <c r="J486" i="1"/>
  <c r="I486" i="1"/>
  <c r="H486" i="1"/>
  <c r="G486" i="1"/>
  <c r="F486" i="1"/>
  <c r="E486" i="1"/>
  <c r="D486" i="1"/>
  <c r="N456" i="1"/>
  <c r="M456" i="1"/>
  <c r="L456" i="1"/>
  <c r="K456" i="1"/>
  <c r="J456" i="1"/>
  <c r="I456" i="1"/>
  <c r="H456" i="1"/>
  <c r="G456" i="1"/>
  <c r="F456" i="1"/>
  <c r="E456" i="1"/>
  <c r="D456" i="1"/>
  <c r="O455" i="1"/>
  <c r="N455" i="1"/>
  <c r="M455" i="1"/>
  <c r="L455" i="1"/>
  <c r="K455" i="1"/>
  <c r="J455" i="1"/>
  <c r="I455" i="1"/>
  <c r="H455" i="1"/>
  <c r="G455" i="1"/>
  <c r="F455" i="1"/>
  <c r="E455" i="1"/>
  <c r="D455" i="1"/>
  <c r="O454" i="1"/>
  <c r="N454" i="1"/>
  <c r="M454" i="1"/>
  <c r="L454" i="1"/>
  <c r="K454" i="1"/>
  <c r="J454" i="1"/>
  <c r="I454" i="1"/>
  <c r="H454" i="1"/>
  <c r="G454" i="1"/>
  <c r="F454" i="1"/>
  <c r="E454" i="1"/>
  <c r="D454" i="1"/>
  <c r="O453" i="1"/>
  <c r="N453" i="1"/>
  <c r="M453" i="1"/>
  <c r="L453" i="1"/>
  <c r="K453" i="1"/>
  <c r="J453" i="1"/>
  <c r="I453" i="1"/>
  <c r="H453" i="1"/>
  <c r="G453" i="1"/>
  <c r="F453" i="1"/>
  <c r="E453" i="1"/>
  <c r="D453" i="1"/>
  <c r="O452" i="1"/>
  <c r="N452" i="1"/>
  <c r="M452" i="1"/>
  <c r="L452" i="1"/>
  <c r="K452" i="1"/>
  <c r="J452" i="1"/>
  <c r="I452" i="1"/>
  <c r="H452" i="1"/>
  <c r="G452" i="1"/>
  <c r="F452" i="1"/>
  <c r="E452" i="1"/>
  <c r="D452" i="1"/>
  <c r="O451" i="1"/>
  <c r="N451" i="1"/>
  <c r="M451" i="1"/>
  <c r="L451" i="1"/>
  <c r="K451" i="1"/>
  <c r="J451" i="1"/>
  <c r="I451" i="1"/>
  <c r="H451" i="1"/>
  <c r="G451" i="1"/>
  <c r="F451" i="1"/>
  <c r="E451" i="1"/>
  <c r="D451" i="1"/>
  <c r="O450" i="1"/>
  <c r="N450" i="1"/>
  <c r="M450" i="1"/>
  <c r="L450" i="1"/>
  <c r="K450" i="1"/>
  <c r="J450" i="1"/>
  <c r="I450" i="1"/>
  <c r="H450" i="1"/>
  <c r="G450" i="1"/>
  <c r="F450" i="1"/>
  <c r="E450" i="1"/>
  <c r="D450" i="1"/>
  <c r="O449" i="1"/>
  <c r="N449" i="1"/>
  <c r="M449" i="1"/>
  <c r="L449" i="1"/>
  <c r="K449" i="1"/>
  <c r="J449" i="1"/>
  <c r="I449" i="1"/>
  <c r="H449" i="1"/>
  <c r="G449" i="1"/>
  <c r="F449" i="1"/>
  <c r="E449" i="1"/>
  <c r="D449" i="1"/>
  <c r="O448" i="1"/>
  <c r="N448" i="1"/>
  <c r="M448" i="1"/>
  <c r="L448" i="1"/>
  <c r="K448" i="1"/>
  <c r="J448" i="1"/>
  <c r="I448" i="1"/>
  <c r="H448" i="1"/>
  <c r="G448" i="1"/>
  <c r="F448" i="1"/>
  <c r="E448" i="1"/>
  <c r="D448" i="1"/>
  <c r="O447" i="1"/>
  <c r="N447" i="1"/>
  <c r="M447" i="1"/>
  <c r="L447" i="1"/>
  <c r="K447" i="1"/>
  <c r="J447" i="1"/>
  <c r="I447" i="1"/>
  <c r="H447" i="1"/>
  <c r="G447" i="1"/>
  <c r="F447" i="1"/>
  <c r="E447" i="1"/>
  <c r="D447" i="1"/>
  <c r="O446" i="1"/>
  <c r="N446" i="1"/>
  <c r="M446" i="1"/>
  <c r="L446" i="1"/>
  <c r="K446" i="1"/>
  <c r="J446" i="1"/>
  <c r="I446" i="1"/>
  <c r="H446" i="1"/>
  <c r="G446" i="1"/>
  <c r="F446" i="1"/>
  <c r="E446" i="1"/>
  <c r="D446" i="1"/>
  <c r="O445" i="1"/>
  <c r="N445" i="1"/>
  <c r="M445" i="1"/>
  <c r="L445" i="1"/>
  <c r="K445" i="1"/>
  <c r="J445" i="1"/>
  <c r="I445" i="1"/>
  <c r="H445" i="1"/>
  <c r="G445" i="1"/>
  <c r="F445" i="1"/>
  <c r="E445" i="1"/>
  <c r="D445" i="1"/>
  <c r="O444" i="1"/>
  <c r="N444" i="1"/>
  <c r="M444" i="1"/>
  <c r="L444" i="1"/>
  <c r="K444" i="1"/>
  <c r="J444" i="1"/>
  <c r="I444" i="1"/>
  <c r="H444" i="1"/>
  <c r="G444" i="1"/>
  <c r="F444" i="1"/>
  <c r="E444" i="1"/>
  <c r="D444" i="1"/>
  <c r="O443" i="1"/>
  <c r="N443" i="1"/>
  <c r="M443" i="1"/>
  <c r="L443" i="1"/>
  <c r="K443" i="1"/>
  <c r="J443" i="1"/>
  <c r="I443" i="1"/>
  <c r="H443" i="1"/>
  <c r="G443" i="1"/>
  <c r="F443" i="1"/>
  <c r="E443" i="1"/>
  <c r="D443" i="1"/>
  <c r="O442" i="1"/>
  <c r="N442" i="1"/>
  <c r="M442" i="1"/>
  <c r="L442" i="1"/>
  <c r="K442" i="1"/>
  <c r="J442" i="1"/>
  <c r="I442" i="1"/>
  <c r="H442" i="1"/>
  <c r="G442" i="1"/>
  <c r="F442" i="1"/>
  <c r="E442" i="1"/>
  <c r="D442" i="1"/>
  <c r="O441" i="1"/>
  <c r="N441" i="1"/>
  <c r="M441" i="1"/>
  <c r="L441" i="1"/>
  <c r="K441" i="1"/>
  <c r="J441" i="1"/>
  <c r="I441" i="1"/>
  <c r="H441" i="1"/>
  <c r="G441" i="1"/>
  <c r="F441" i="1"/>
  <c r="E441" i="1"/>
  <c r="D441" i="1"/>
  <c r="O440" i="1"/>
  <c r="N440" i="1"/>
  <c r="M440" i="1"/>
  <c r="L440" i="1"/>
  <c r="K440" i="1"/>
  <c r="J440" i="1"/>
  <c r="I440" i="1"/>
  <c r="H440" i="1"/>
  <c r="G440" i="1"/>
  <c r="F440" i="1"/>
  <c r="E440" i="1"/>
  <c r="D440" i="1"/>
  <c r="O439" i="1"/>
  <c r="N439" i="1"/>
  <c r="M439" i="1"/>
  <c r="L439" i="1"/>
  <c r="K439" i="1"/>
  <c r="J439" i="1"/>
  <c r="I439" i="1"/>
  <c r="H439" i="1"/>
  <c r="G439" i="1"/>
  <c r="F439" i="1"/>
  <c r="E439" i="1"/>
  <c r="D439" i="1"/>
  <c r="O438" i="1"/>
  <c r="N438" i="1"/>
  <c r="M438" i="1"/>
  <c r="L438" i="1"/>
  <c r="K438" i="1"/>
  <c r="J438" i="1"/>
  <c r="I438" i="1"/>
  <c r="H438" i="1"/>
  <c r="G438" i="1"/>
  <c r="F438" i="1"/>
  <c r="E438" i="1"/>
  <c r="D438" i="1"/>
  <c r="O437" i="1"/>
  <c r="N437" i="1"/>
  <c r="M437" i="1"/>
  <c r="L437" i="1"/>
  <c r="K437" i="1"/>
  <c r="J437" i="1"/>
  <c r="I437" i="1"/>
  <c r="H437" i="1"/>
  <c r="G437" i="1"/>
  <c r="F437" i="1"/>
  <c r="E437" i="1"/>
  <c r="D437" i="1"/>
  <c r="O436" i="1"/>
  <c r="N436" i="1"/>
  <c r="M436" i="1"/>
  <c r="L436" i="1"/>
  <c r="K436" i="1"/>
  <c r="J436" i="1"/>
  <c r="I436" i="1"/>
  <c r="H436" i="1"/>
  <c r="G436" i="1"/>
  <c r="F436" i="1"/>
  <c r="E436" i="1"/>
  <c r="D436" i="1"/>
  <c r="O435" i="1"/>
  <c r="N435" i="1"/>
  <c r="M435" i="1"/>
  <c r="L435" i="1"/>
  <c r="K435" i="1"/>
  <c r="J435" i="1"/>
  <c r="I435" i="1"/>
  <c r="H435" i="1"/>
  <c r="G435" i="1"/>
  <c r="F435" i="1"/>
  <c r="E435" i="1"/>
  <c r="D435" i="1"/>
  <c r="O434" i="1"/>
  <c r="N434" i="1"/>
  <c r="M434" i="1"/>
  <c r="L434" i="1"/>
  <c r="K434" i="1"/>
  <c r="J434" i="1"/>
  <c r="I434" i="1"/>
  <c r="H434" i="1"/>
  <c r="G434" i="1"/>
  <c r="F434" i="1"/>
  <c r="E434" i="1"/>
  <c r="D434" i="1"/>
  <c r="O433" i="1"/>
  <c r="N433" i="1"/>
  <c r="M433" i="1"/>
  <c r="L433" i="1"/>
  <c r="K433" i="1"/>
  <c r="J433" i="1"/>
  <c r="I433" i="1"/>
  <c r="H433" i="1"/>
  <c r="G433" i="1"/>
  <c r="F433" i="1"/>
  <c r="E433" i="1"/>
  <c r="D433" i="1"/>
  <c r="O432" i="1"/>
  <c r="N432" i="1"/>
  <c r="M432" i="1"/>
  <c r="L432" i="1"/>
  <c r="K432" i="1"/>
  <c r="J432" i="1"/>
  <c r="I432" i="1"/>
  <c r="H432" i="1"/>
  <c r="G432" i="1"/>
  <c r="F432" i="1"/>
  <c r="E432" i="1"/>
  <c r="D432" i="1"/>
  <c r="O431" i="1"/>
  <c r="N431" i="1"/>
  <c r="M431" i="1"/>
  <c r="L431" i="1"/>
  <c r="K431" i="1"/>
  <c r="J431" i="1"/>
  <c r="I431" i="1"/>
  <c r="H431" i="1"/>
  <c r="G431" i="1"/>
  <c r="F431" i="1"/>
  <c r="E431" i="1"/>
  <c r="D431" i="1"/>
  <c r="N429" i="1"/>
  <c r="M429" i="1"/>
  <c r="L429" i="1"/>
  <c r="K429" i="1"/>
  <c r="J429" i="1"/>
  <c r="I429" i="1"/>
  <c r="H429" i="1"/>
  <c r="G429" i="1"/>
  <c r="F429" i="1"/>
  <c r="E429" i="1"/>
  <c r="D429" i="1"/>
  <c r="O428" i="1"/>
  <c r="N428" i="1"/>
  <c r="M428" i="1"/>
  <c r="L428" i="1"/>
  <c r="K428" i="1"/>
  <c r="J428" i="1"/>
  <c r="I428" i="1"/>
  <c r="H428" i="1"/>
  <c r="G428" i="1"/>
  <c r="F428" i="1"/>
  <c r="E428" i="1"/>
  <c r="D428" i="1"/>
  <c r="O427" i="1"/>
  <c r="N427" i="1"/>
  <c r="M427" i="1"/>
  <c r="L427" i="1"/>
  <c r="K427" i="1"/>
  <c r="J427" i="1"/>
  <c r="I427" i="1"/>
  <c r="H427" i="1"/>
  <c r="G427" i="1"/>
  <c r="F427" i="1"/>
  <c r="E427" i="1"/>
  <c r="D427" i="1"/>
  <c r="O426" i="1"/>
  <c r="N426" i="1"/>
  <c r="M426" i="1"/>
  <c r="L426" i="1"/>
  <c r="K426" i="1"/>
  <c r="J426" i="1"/>
  <c r="I426" i="1"/>
  <c r="H426" i="1"/>
  <c r="G426" i="1"/>
  <c r="F426" i="1"/>
  <c r="E426" i="1"/>
  <c r="D426" i="1"/>
  <c r="O425" i="1"/>
  <c r="N425" i="1"/>
  <c r="M425" i="1"/>
  <c r="L425" i="1"/>
  <c r="K425" i="1"/>
  <c r="J425" i="1"/>
  <c r="I425" i="1"/>
  <c r="H425" i="1"/>
  <c r="G425" i="1"/>
  <c r="F425" i="1"/>
  <c r="E425" i="1"/>
  <c r="D425" i="1"/>
  <c r="O424" i="1"/>
  <c r="N424" i="1"/>
  <c r="M424" i="1"/>
  <c r="L424" i="1"/>
  <c r="K424" i="1"/>
  <c r="J424" i="1"/>
  <c r="I424" i="1"/>
  <c r="H424" i="1"/>
  <c r="G424" i="1"/>
  <c r="F424" i="1"/>
  <c r="E424" i="1"/>
  <c r="D424" i="1"/>
  <c r="O423" i="1"/>
  <c r="N423" i="1"/>
  <c r="M423" i="1"/>
  <c r="L423" i="1"/>
  <c r="K423" i="1"/>
  <c r="J423" i="1"/>
  <c r="I423" i="1"/>
  <c r="H423" i="1"/>
  <c r="G423" i="1"/>
  <c r="F423" i="1"/>
  <c r="E423" i="1"/>
  <c r="D423" i="1"/>
  <c r="O422" i="1"/>
  <c r="N422" i="1"/>
  <c r="M422" i="1"/>
  <c r="L422" i="1"/>
  <c r="K422" i="1"/>
  <c r="J422" i="1"/>
  <c r="I422" i="1"/>
  <c r="H422" i="1"/>
  <c r="G422" i="1"/>
  <c r="F422" i="1"/>
  <c r="E422" i="1"/>
  <c r="D422" i="1"/>
  <c r="O421" i="1"/>
  <c r="N421" i="1"/>
  <c r="M421" i="1"/>
  <c r="L421" i="1"/>
  <c r="K421" i="1"/>
  <c r="J421" i="1"/>
  <c r="I421" i="1"/>
  <c r="H421" i="1"/>
  <c r="G421" i="1"/>
  <c r="F421" i="1"/>
  <c r="E421" i="1"/>
  <c r="D421" i="1"/>
  <c r="O420" i="1"/>
  <c r="N420" i="1"/>
  <c r="M420" i="1"/>
  <c r="L420" i="1"/>
  <c r="K420" i="1"/>
  <c r="J420" i="1"/>
  <c r="I420" i="1"/>
  <c r="H420" i="1"/>
  <c r="G420" i="1"/>
  <c r="F420" i="1"/>
  <c r="E420" i="1"/>
  <c r="D420" i="1"/>
  <c r="O419" i="1"/>
  <c r="N419" i="1"/>
  <c r="M419" i="1"/>
  <c r="L419" i="1"/>
  <c r="K419" i="1"/>
  <c r="J419" i="1"/>
  <c r="I419" i="1"/>
  <c r="H419" i="1"/>
  <c r="G419" i="1"/>
  <c r="F419" i="1"/>
  <c r="E419" i="1"/>
  <c r="D419" i="1"/>
  <c r="O418" i="1"/>
  <c r="N418" i="1"/>
  <c r="M418" i="1"/>
  <c r="L418" i="1"/>
  <c r="K418" i="1"/>
  <c r="J418" i="1"/>
  <c r="I418" i="1"/>
  <c r="H418" i="1"/>
  <c r="G418" i="1"/>
  <c r="F418" i="1"/>
  <c r="E418" i="1"/>
  <c r="D418" i="1"/>
  <c r="O417" i="1"/>
  <c r="N417" i="1"/>
  <c r="M417" i="1"/>
  <c r="L417" i="1"/>
  <c r="K417" i="1"/>
  <c r="J417" i="1"/>
  <c r="I417" i="1"/>
  <c r="H417" i="1"/>
  <c r="G417" i="1"/>
  <c r="F417" i="1"/>
  <c r="E417" i="1"/>
  <c r="D417" i="1"/>
  <c r="O416" i="1"/>
  <c r="N416" i="1"/>
  <c r="M416" i="1"/>
  <c r="L416" i="1"/>
  <c r="K416" i="1"/>
  <c r="J416" i="1"/>
  <c r="I416" i="1"/>
  <c r="H416" i="1"/>
  <c r="G416" i="1"/>
  <c r="F416" i="1"/>
  <c r="E416" i="1"/>
  <c r="D416" i="1"/>
  <c r="O415" i="1"/>
  <c r="N415" i="1"/>
  <c r="M415" i="1"/>
  <c r="L415" i="1"/>
  <c r="K415" i="1"/>
  <c r="J415" i="1"/>
  <c r="I415" i="1"/>
  <c r="H415" i="1"/>
  <c r="G415" i="1"/>
  <c r="F415" i="1"/>
  <c r="E415" i="1"/>
  <c r="D415" i="1"/>
  <c r="O414" i="1"/>
  <c r="N414" i="1"/>
  <c r="M414" i="1"/>
  <c r="L414" i="1"/>
  <c r="K414" i="1"/>
  <c r="J414" i="1"/>
  <c r="I414" i="1"/>
  <c r="H414" i="1"/>
  <c r="G414" i="1"/>
  <c r="F414" i="1"/>
  <c r="E414" i="1"/>
  <c r="D414" i="1"/>
  <c r="O413" i="1"/>
  <c r="N413" i="1"/>
  <c r="M413" i="1"/>
  <c r="L413" i="1"/>
  <c r="K413" i="1"/>
  <c r="J413" i="1"/>
  <c r="I413" i="1"/>
  <c r="H413" i="1"/>
  <c r="G413" i="1"/>
  <c r="F413" i="1"/>
  <c r="E413" i="1"/>
  <c r="D413" i="1"/>
  <c r="O412" i="1"/>
  <c r="N412" i="1"/>
  <c r="M412" i="1"/>
  <c r="L412" i="1"/>
  <c r="K412" i="1"/>
  <c r="J412" i="1"/>
  <c r="I412" i="1"/>
  <c r="H412" i="1"/>
  <c r="G412" i="1"/>
  <c r="F412" i="1"/>
  <c r="E412" i="1"/>
  <c r="D412" i="1"/>
  <c r="O411" i="1"/>
  <c r="N411" i="1"/>
  <c r="M411" i="1"/>
  <c r="L411" i="1"/>
  <c r="K411" i="1"/>
  <c r="J411" i="1"/>
  <c r="I411" i="1"/>
  <c r="H411" i="1"/>
  <c r="G411" i="1"/>
  <c r="F411" i="1"/>
  <c r="E411" i="1"/>
  <c r="D411" i="1"/>
  <c r="O410" i="1"/>
  <c r="N410" i="1"/>
  <c r="M410" i="1"/>
  <c r="L410" i="1"/>
  <c r="K410" i="1"/>
  <c r="J410" i="1"/>
  <c r="I410" i="1"/>
  <c r="H410" i="1"/>
  <c r="G410" i="1"/>
  <c r="F410" i="1"/>
  <c r="E410" i="1"/>
  <c r="D410" i="1"/>
  <c r="O409" i="1"/>
  <c r="N409" i="1"/>
  <c r="M409" i="1"/>
  <c r="L409" i="1"/>
  <c r="K409" i="1"/>
  <c r="J409" i="1"/>
  <c r="I409" i="1"/>
  <c r="H409" i="1"/>
  <c r="G409" i="1"/>
  <c r="F409" i="1"/>
  <c r="E409" i="1"/>
  <c r="D409" i="1"/>
  <c r="O408" i="1"/>
  <c r="N408" i="1"/>
  <c r="M408" i="1"/>
  <c r="L408" i="1"/>
  <c r="K408" i="1"/>
  <c r="J408" i="1"/>
  <c r="I408" i="1"/>
  <c r="H408" i="1"/>
  <c r="G408" i="1"/>
  <c r="F408" i="1"/>
  <c r="E408" i="1"/>
  <c r="D408" i="1"/>
  <c r="O407" i="1"/>
  <c r="N407" i="1"/>
  <c r="M407" i="1"/>
  <c r="L407" i="1"/>
  <c r="K407" i="1"/>
  <c r="J407" i="1"/>
  <c r="I407" i="1"/>
  <c r="H407" i="1"/>
  <c r="G407" i="1"/>
  <c r="F407" i="1"/>
  <c r="E407" i="1"/>
  <c r="D407" i="1"/>
  <c r="O406" i="1"/>
  <c r="N406" i="1"/>
  <c r="M406" i="1"/>
  <c r="L406" i="1"/>
  <c r="K406" i="1"/>
  <c r="J406" i="1"/>
  <c r="I406" i="1"/>
  <c r="H406" i="1"/>
  <c r="G406" i="1"/>
  <c r="F406" i="1"/>
  <c r="E406" i="1"/>
  <c r="D406" i="1"/>
  <c r="O405" i="1"/>
  <c r="N405" i="1"/>
  <c r="M405" i="1"/>
  <c r="L405" i="1"/>
  <c r="K405" i="1"/>
  <c r="J405" i="1"/>
  <c r="I405" i="1"/>
  <c r="H405" i="1"/>
  <c r="G405" i="1"/>
  <c r="F405" i="1"/>
  <c r="E405" i="1"/>
  <c r="D405" i="1"/>
  <c r="O404" i="1"/>
  <c r="N404" i="1"/>
  <c r="M404" i="1"/>
  <c r="L404" i="1"/>
  <c r="K404" i="1"/>
  <c r="J404" i="1"/>
  <c r="I404" i="1"/>
  <c r="H404" i="1"/>
  <c r="G404" i="1"/>
  <c r="F404" i="1"/>
  <c r="E404" i="1"/>
  <c r="D404" i="1"/>
  <c r="N402" i="1"/>
  <c r="M402" i="1"/>
  <c r="L402" i="1"/>
  <c r="K402" i="1"/>
  <c r="J402" i="1"/>
  <c r="I402" i="1"/>
  <c r="H402" i="1"/>
  <c r="G402" i="1"/>
  <c r="F402" i="1"/>
  <c r="E402" i="1"/>
  <c r="D402" i="1"/>
  <c r="O401" i="1"/>
  <c r="N401" i="1"/>
  <c r="M401" i="1"/>
  <c r="L401" i="1"/>
  <c r="K401" i="1"/>
  <c r="J401" i="1"/>
  <c r="I401" i="1"/>
  <c r="H401" i="1"/>
  <c r="G401" i="1"/>
  <c r="F401" i="1"/>
  <c r="E401" i="1"/>
  <c r="D401" i="1"/>
  <c r="O400" i="1"/>
  <c r="N400" i="1"/>
  <c r="M400" i="1"/>
  <c r="L400" i="1"/>
  <c r="K400" i="1"/>
  <c r="J400" i="1"/>
  <c r="I400" i="1"/>
  <c r="H400" i="1"/>
  <c r="G400" i="1"/>
  <c r="F400" i="1"/>
  <c r="E400" i="1"/>
  <c r="D400" i="1"/>
  <c r="O399" i="1"/>
  <c r="N399" i="1"/>
  <c r="M399" i="1"/>
  <c r="L399" i="1"/>
  <c r="K399" i="1"/>
  <c r="J399" i="1"/>
  <c r="I399" i="1"/>
  <c r="H399" i="1"/>
  <c r="G399" i="1"/>
  <c r="F399" i="1"/>
  <c r="E399" i="1"/>
  <c r="D399" i="1"/>
  <c r="O398" i="1"/>
  <c r="N398" i="1"/>
  <c r="M398" i="1"/>
  <c r="L398" i="1"/>
  <c r="K398" i="1"/>
  <c r="J398" i="1"/>
  <c r="I398" i="1"/>
  <c r="H398" i="1"/>
  <c r="G398" i="1"/>
  <c r="F398" i="1"/>
  <c r="E398" i="1"/>
  <c r="D398" i="1"/>
  <c r="O397" i="1"/>
  <c r="N397" i="1"/>
  <c r="M397" i="1"/>
  <c r="L397" i="1"/>
  <c r="K397" i="1"/>
  <c r="J397" i="1"/>
  <c r="I397" i="1"/>
  <c r="H397" i="1"/>
  <c r="G397" i="1"/>
  <c r="F397" i="1"/>
  <c r="E397" i="1"/>
  <c r="D397" i="1"/>
  <c r="O396" i="1"/>
  <c r="N396" i="1"/>
  <c r="M396" i="1"/>
  <c r="L396" i="1"/>
  <c r="K396" i="1"/>
  <c r="J396" i="1"/>
  <c r="I396" i="1"/>
  <c r="H396" i="1"/>
  <c r="G396" i="1"/>
  <c r="F396" i="1"/>
  <c r="E396" i="1"/>
  <c r="D396" i="1"/>
  <c r="O395" i="1"/>
  <c r="N395" i="1"/>
  <c r="M395" i="1"/>
  <c r="L395" i="1"/>
  <c r="K395" i="1"/>
  <c r="J395" i="1"/>
  <c r="I395" i="1"/>
  <c r="H395" i="1"/>
  <c r="G395" i="1"/>
  <c r="F395" i="1"/>
  <c r="E395" i="1"/>
  <c r="D395" i="1"/>
  <c r="O394" i="1"/>
  <c r="N394" i="1"/>
  <c r="M394" i="1"/>
  <c r="L394" i="1"/>
  <c r="K394" i="1"/>
  <c r="J394" i="1"/>
  <c r="I394" i="1"/>
  <c r="H394" i="1"/>
  <c r="G394" i="1"/>
  <c r="F394" i="1"/>
  <c r="E394" i="1"/>
  <c r="D394" i="1"/>
  <c r="O393" i="1"/>
  <c r="N393" i="1"/>
  <c r="M393" i="1"/>
  <c r="L393" i="1"/>
  <c r="K393" i="1"/>
  <c r="J393" i="1"/>
  <c r="I393" i="1"/>
  <c r="H393" i="1"/>
  <c r="G393" i="1"/>
  <c r="F393" i="1"/>
  <c r="E393" i="1"/>
  <c r="D393" i="1"/>
  <c r="O392" i="1"/>
  <c r="N392" i="1"/>
  <c r="M392" i="1"/>
  <c r="L392" i="1"/>
  <c r="K392" i="1"/>
  <c r="J392" i="1"/>
  <c r="I392" i="1"/>
  <c r="H392" i="1"/>
  <c r="G392" i="1"/>
  <c r="F392" i="1"/>
  <c r="E392" i="1"/>
  <c r="D392" i="1"/>
  <c r="O391" i="1"/>
  <c r="N391" i="1"/>
  <c r="M391" i="1"/>
  <c r="L391" i="1"/>
  <c r="K391" i="1"/>
  <c r="J391" i="1"/>
  <c r="I391" i="1"/>
  <c r="H391" i="1"/>
  <c r="G391" i="1"/>
  <c r="F391" i="1"/>
  <c r="E391" i="1"/>
  <c r="D391" i="1"/>
  <c r="O390" i="1"/>
  <c r="N390" i="1"/>
  <c r="M390" i="1"/>
  <c r="L390" i="1"/>
  <c r="K390" i="1"/>
  <c r="J390" i="1"/>
  <c r="I390" i="1"/>
  <c r="H390" i="1"/>
  <c r="G390" i="1"/>
  <c r="F390" i="1"/>
  <c r="E390" i="1"/>
  <c r="D390" i="1"/>
  <c r="O389" i="1"/>
  <c r="N389" i="1"/>
  <c r="M389" i="1"/>
  <c r="L389" i="1"/>
  <c r="K389" i="1"/>
  <c r="J389" i="1"/>
  <c r="I389" i="1"/>
  <c r="H389" i="1"/>
  <c r="G389" i="1"/>
  <c r="F389" i="1"/>
  <c r="E389" i="1"/>
  <c r="D389" i="1"/>
  <c r="O388" i="1"/>
  <c r="N388" i="1"/>
  <c r="M388" i="1"/>
  <c r="L388" i="1"/>
  <c r="K388" i="1"/>
  <c r="J388" i="1"/>
  <c r="I388" i="1"/>
  <c r="H388" i="1"/>
  <c r="G388" i="1"/>
  <c r="F388" i="1"/>
  <c r="E388" i="1"/>
  <c r="D388" i="1"/>
  <c r="O387" i="1"/>
  <c r="N387" i="1"/>
  <c r="M387" i="1"/>
  <c r="L387" i="1"/>
  <c r="K387" i="1"/>
  <c r="J387" i="1"/>
  <c r="I387" i="1"/>
  <c r="H387" i="1"/>
  <c r="G387" i="1"/>
  <c r="F387" i="1"/>
  <c r="E387" i="1"/>
  <c r="D387" i="1"/>
  <c r="O386" i="1"/>
  <c r="N386" i="1"/>
  <c r="M386" i="1"/>
  <c r="L386" i="1"/>
  <c r="K386" i="1"/>
  <c r="J386" i="1"/>
  <c r="I386" i="1"/>
  <c r="H386" i="1"/>
  <c r="G386" i="1"/>
  <c r="F386" i="1"/>
  <c r="E386" i="1"/>
  <c r="D386" i="1"/>
  <c r="O385" i="1"/>
  <c r="N385" i="1"/>
  <c r="M385" i="1"/>
  <c r="L385" i="1"/>
  <c r="K385" i="1"/>
  <c r="J385" i="1"/>
  <c r="I385" i="1"/>
  <c r="H385" i="1"/>
  <c r="G385" i="1"/>
  <c r="F385" i="1"/>
  <c r="E385" i="1"/>
  <c r="D385" i="1"/>
  <c r="O384" i="1"/>
  <c r="N384" i="1"/>
  <c r="M384" i="1"/>
  <c r="L384" i="1"/>
  <c r="K384" i="1"/>
  <c r="J384" i="1"/>
  <c r="I384" i="1"/>
  <c r="H384" i="1"/>
  <c r="G384" i="1"/>
  <c r="F384" i="1"/>
  <c r="E384" i="1"/>
  <c r="D384" i="1"/>
  <c r="O383" i="1"/>
  <c r="N383" i="1"/>
  <c r="M383" i="1"/>
  <c r="L383" i="1"/>
  <c r="K383" i="1"/>
  <c r="J383" i="1"/>
  <c r="I383" i="1"/>
  <c r="H383" i="1"/>
  <c r="G383" i="1"/>
  <c r="F383" i="1"/>
  <c r="E383" i="1"/>
  <c r="D383" i="1"/>
  <c r="O382" i="1"/>
  <c r="N382" i="1"/>
  <c r="M382" i="1"/>
  <c r="L382" i="1"/>
  <c r="K382" i="1"/>
  <c r="J382" i="1"/>
  <c r="I382" i="1"/>
  <c r="H382" i="1"/>
  <c r="G382" i="1"/>
  <c r="F382" i="1"/>
  <c r="E382" i="1"/>
  <c r="D382" i="1"/>
  <c r="O381" i="1"/>
  <c r="N381" i="1"/>
  <c r="M381" i="1"/>
  <c r="L381" i="1"/>
  <c r="K381" i="1"/>
  <c r="J381" i="1"/>
  <c r="I381" i="1"/>
  <c r="H381" i="1"/>
  <c r="G381" i="1"/>
  <c r="F381" i="1"/>
  <c r="E381" i="1"/>
  <c r="D381" i="1"/>
  <c r="O380" i="1"/>
  <c r="N380" i="1"/>
  <c r="M380" i="1"/>
  <c r="L380" i="1"/>
  <c r="K380" i="1"/>
  <c r="J380" i="1"/>
  <c r="I380" i="1"/>
  <c r="H380" i="1"/>
  <c r="G380" i="1"/>
  <c r="F380" i="1"/>
  <c r="E380" i="1"/>
  <c r="D380" i="1"/>
  <c r="O379" i="1"/>
  <c r="N379" i="1"/>
  <c r="M379" i="1"/>
  <c r="L379" i="1"/>
  <c r="K379" i="1"/>
  <c r="J379" i="1"/>
  <c r="I379" i="1"/>
  <c r="H379" i="1"/>
  <c r="G379" i="1"/>
  <c r="F379" i="1"/>
  <c r="E379" i="1"/>
  <c r="D379" i="1"/>
  <c r="O378" i="1"/>
  <c r="N378" i="1"/>
  <c r="M378" i="1"/>
  <c r="L378" i="1"/>
  <c r="K378" i="1"/>
  <c r="J378" i="1"/>
  <c r="I378" i="1"/>
  <c r="H378" i="1"/>
  <c r="G378" i="1"/>
  <c r="F378" i="1"/>
  <c r="E378" i="1"/>
  <c r="D378" i="1"/>
  <c r="O377" i="1"/>
  <c r="N377" i="1"/>
  <c r="M377" i="1"/>
  <c r="L377" i="1"/>
  <c r="K377" i="1"/>
  <c r="J377" i="1"/>
  <c r="I377" i="1"/>
  <c r="H377" i="1"/>
  <c r="G377" i="1"/>
  <c r="F377" i="1"/>
  <c r="E377" i="1"/>
  <c r="D377" i="1"/>
  <c r="N375" i="1"/>
  <c r="M375" i="1"/>
  <c r="L375" i="1"/>
  <c r="K375" i="1"/>
  <c r="J375" i="1"/>
  <c r="I375" i="1"/>
  <c r="H375" i="1"/>
  <c r="G375" i="1"/>
  <c r="F375" i="1"/>
  <c r="E375" i="1"/>
  <c r="D375" i="1"/>
  <c r="O374" i="1"/>
  <c r="N374" i="1"/>
  <c r="M374" i="1"/>
  <c r="L374" i="1"/>
  <c r="K374" i="1"/>
  <c r="J374" i="1"/>
  <c r="I374" i="1"/>
  <c r="H374" i="1"/>
  <c r="G374" i="1"/>
  <c r="F374" i="1"/>
  <c r="E374" i="1"/>
  <c r="D374" i="1"/>
  <c r="O373" i="1"/>
  <c r="N373" i="1"/>
  <c r="M373" i="1"/>
  <c r="L373" i="1"/>
  <c r="K373" i="1"/>
  <c r="J373" i="1"/>
  <c r="I373" i="1"/>
  <c r="H373" i="1"/>
  <c r="G373" i="1"/>
  <c r="F373" i="1"/>
  <c r="E373" i="1"/>
  <c r="D373" i="1"/>
  <c r="O372" i="1"/>
  <c r="N372" i="1"/>
  <c r="M372" i="1"/>
  <c r="L372" i="1"/>
  <c r="K372" i="1"/>
  <c r="J372" i="1"/>
  <c r="I372" i="1"/>
  <c r="H372" i="1"/>
  <c r="G372" i="1"/>
  <c r="F372" i="1"/>
  <c r="E372" i="1"/>
  <c r="D372" i="1"/>
  <c r="O371" i="1"/>
  <c r="N371" i="1"/>
  <c r="M371" i="1"/>
  <c r="L371" i="1"/>
  <c r="K371" i="1"/>
  <c r="J371" i="1"/>
  <c r="I371" i="1"/>
  <c r="H371" i="1"/>
  <c r="G371" i="1"/>
  <c r="F371" i="1"/>
  <c r="E371" i="1"/>
  <c r="D371" i="1"/>
  <c r="O370" i="1"/>
  <c r="N370" i="1"/>
  <c r="M370" i="1"/>
  <c r="L370" i="1"/>
  <c r="K370" i="1"/>
  <c r="J370" i="1"/>
  <c r="I370" i="1"/>
  <c r="H370" i="1"/>
  <c r="G370" i="1"/>
  <c r="F370" i="1"/>
  <c r="E370" i="1"/>
  <c r="D370" i="1"/>
  <c r="O369" i="1"/>
  <c r="N369" i="1"/>
  <c r="M369" i="1"/>
  <c r="L369" i="1"/>
  <c r="K369" i="1"/>
  <c r="J369" i="1"/>
  <c r="I369" i="1"/>
  <c r="H369" i="1"/>
  <c r="G369" i="1"/>
  <c r="F369" i="1"/>
  <c r="E369" i="1"/>
  <c r="D369" i="1"/>
  <c r="O368" i="1"/>
  <c r="N368" i="1"/>
  <c r="M368" i="1"/>
  <c r="L368" i="1"/>
  <c r="K368" i="1"/>
  <c r="J368" i="1"/>
  <c r="I368" i="1"/>
  <c r="H368" i="1"/>
  <c r="G368" i="1"/>
  <c r="F368" i="1"/>
  <c r="E368" i="1"/>
  <c r="D368" i="1"/>
  <c r="O367" i="1"/>
  <c r="N367" i="1"/>
  <c r="M367" i="1"/>
  <c r="L367" i="1"/>
  <c r="K367" i="1"/>
  <c r="J367" i="1"/>
  <c r="I367" i="1"/>
  <c r="H367" i="1"/>
  <c r="G367" i="1"/>
  <c r="F367" i="1"/>
  <c r="E367" i="1"/>
  <c r="D367" i="1"/>
  <c r="O366" i="1"/>
  <c r="N366" i="1"/>
  <c r="M366" i="1"/>
  <c r="L366" i="1"/>
  <c r="K366" i="1"/>
  <c r="J366" i="1"/>
  <c r="I366" i="1"/>
  <c r="H366" i="1"/>
  <c r="G366" i="1"/>
  <c r="F366" i="1"/>
  <c r="E366" i="1"/>
  <c r="D366" i="1"/>
  <c r="O365" i="1"/>
  <c r="N365" i="1"/>
  <c r="M365" i="1"/>
  <c r="L365" i="1"/>
  <c r="K365" i="1"/>
  <c r="J365" i="1"/>
  <c r="I365" i="1"/>
  <c r="H365" i="1"/>
  <c r="G365" i="1"/>
  <c r="F365" i="1"/>
  <c r="E365" i="1"/>
  <c r="D365" i="1"/>
  <c r="O364" i="1"/>
  <c r="N364" i="1"/>
  <c r="M364" i="1"/>
  <c r="L364" i="1"/>
  <c r="K364" i="1"/>
  <c r="J364" i="1"/>
  <c r="I364" i="1"/>
  <c r="H364" i="1"/>
  <c r="G364" i="1"/>
  <c r="F364" i="1"/>
  <c r="E364" i="1"/>
  <c r="D364" i="1"/>
  <c r="O363" i="1"/>
  <c r="N363" i="1"/>
  <c r="M363" i="1"/>
  <c r="L363" i="1"/>
  <c r="K363" i="1"/>
  <c r="J363" i="1"/>
  <c r="I363" i="1"/>
  <c r="H363" i="1"/>
  <c r="G363" i="1"/>
  <c r="F363" i="1"/>
  <c r="E363" i="1"/>
  <c r="D363" i="1"/>
  <c r="O362" i="1"/>
  <c r="N362" i="1"/>
  <c r="M362" i="1"/>
  <c r="L362" i="1"/>
  <c r="K362" i="1"/>
  <c r="J362" i="1"/>
  <c r="I362" i="1"/>
  <c r="H362" i="1"/>
  <c r="G362" i="1"/>
  <c r="F362" i="1"/>
  <c r="E362" i="1"/>
  <c r="D362" i="1"/>
  <c r="O361" i="1"/>
  <c r="N361" i="1"/>
  <c r="M361" i="1"/>
  <c r="L361" i="1"/>
  <c r="K361" i="1"/>
  <c r="J361" i="1"/>
  <c r="I361" i="1"/>
  <c r="H361" i="1"/>
  <c r="G361" i="1"/>
  <c r="F361" i="1"/>
  <c r="E361" i="1"/>
  <c r="D361" i="1"/>
  <c r="O360" i="1"/>
  <c r="N360" i="1"/>
  <c r="M360" i="1"/>
  <c r="L360" i="1"/>
  <c r="K360" i="1"/>
  <c r="J360" i="1"/>
  <c r="I360" i="1"/>
  <c r="H360" i="1"/>
  <c r="G360" i="1"/>
  <c r="F360" i="1"/>
  <c r="E360" i="1"/>
  <c r="D360" i="1"/>
  <c r="O359" i="1"/>
  <c r="N359" i="1"/>
  <c r="M359" i="1"/>
  <c r="L359" i="1"/>
  <c r="K359" i="1"/>
  <c r="J359" i="1"/>
  <c r="I359" i="1"/>
  <c r="H359" i="1"/>
  <c r="G359" i="1"/>
  <c r="F359" i="1"/>
  <c r="E359" i="1"/>
  <c r="D359" i="1"/>
  <c r="O358" i="1"/>
  <c r="N358" i="1"/>
  <c r="M358" i="1"/>
  <c r="L358" i="1"/>
  <c r="K358" i="1"/>
  <c r="J358" i="1"/>
  <c r="I358" i="1"/>
  <c r="H358" i="1"/>
  <c r="G358" i="1"/>
  <c r="F358" i="1"/>
  <c r="E358" i="1"/>
  <c r="D358" i="1"/>
  <c r="O357" i="1"/>
  <c r="N357" i="1"/>
  <c r="M357" i="1"/>
  <c r="L357" i="1"/>
  <c r="K357" i="1"/>
  <c r="J357" i="1"/>
  <c r="I357" i="1"/>
  <c r="H357" i="1"/>
  <c r="G357" i="1"/>
  <c r="F357" i="1"/>
  <c r="E357" i="1"/>
  <c r="D357" i="1"/>
  <c r="O356" i="1"/>
  <c r="N356" i="1"/>
  <c r="M356" i="1"/>
  <c r="L356" i="1"/>
  <c r="K356" i="1"/>
  <c r="J356" i="1"/>
  <c r="I356" i="1"/>
  <c r="H356" i="1"/>
  <c r="G356" i="1"/>
  <c r="F356" i="1"/>
  <c r="E356" i="1"/>
  <c r="D356" i="1"/>
  <c r="O355" i="1"/>
  <c r="N355" i="1"/>
  <c r="M355" i="1"/>
  <c r="L355" i="1"/>
  <c r="K355" i="1"/>
  <c r="J355" i="1"/>
  <c r="I355" i="1"/>
  <c r="H355" i="1"/>
  <c r="G355" i="1"/>
  <c r="F355" i="1"/>
  <c r="E355" i="1"/>
  <c r="D355" i="1"/>
  <c r="O354" i="1"/>
  <c r="N354" i="1"/>
  <c r="M354" i="1"/>
  <c r="L354" i="1"/>
  <c r="K354" i="1"/>
  <c r="J354" i="1"/>
  <c r="I354" i="1"/>
  <c r="H354" i="1"/>
  <c r="G354" i="1"/>
  <c r="F354" i="1"/>
  <c r="E354" i="1"/>
  <c r="D354" i="1"/>
  <c r="O353" i="1"/>
  <c r="N353" i="1"/>
  <c r="M353" i="1"/>
  <c r="L353" i="1"/>
  <c r="K353" i="1"/>
  <c r="J353" i="1"/>
  <c r="I353" i="1"/>
  <c r="H353" i="1"/>
  <c r="G353" i="1"/>
  <c r="F353" i="1"/>
  <c r="E353" i="1"/>
  <c r="D353" i="1"/>
  <c r="O352" i="1"/>
  <c r="N352" i="1"/>
  <c r="M352" i="1"/>
  <c r="L352" i="1"/>
  <c r="K352" i="1"/>
  <c r="J352" i="1"/>
  <c r="I352" i="1"/>
  <c r="H352" i="1"/>
  <c r="G352" i="1"/>
  <c r="F352" i="1"/>
  <c r="E352" i="1"/>
  <c r="D352" i="1"/>
  <c r="O351" i="1"/>
  <c r="N351" i="1"/>
  <c r="M351" i="1"/>
  <c r="L351" i="1"/>
  <c r="K351" i="1"/>
  <c r="J351" i="1"/>
  <c r="I351" i="1"/>
  <c r="H351" i="1"/>
  <c r="G351" i="1"/>
  <c r="F351" i="1"/>
  <c r="E351" i="1"/>
  <c r="D351" i="1"/>
  <c r="O350" i="1"/>
  <c r="N350" i="1"/>
  <c r="M350" i="1"/>
  <c r="L350" i="1"/>
  <c r="K350" i="1"/>
  <c r="J350" i="1"/>
  <c r="I350" i="1"/>
  <c r="H350" i="1"/>
  <c r="G350" i="1"/>
  <c r="F350" i="1"/>
  <c r="E350" i="1"/>
  <c r="D350" i="1"/>
  <c r="N348" i="1"/>
  <c r="M348" i="1"/>
  <c r="L348" i="1"/>
  <c r="K348" i="1"/>
  <c r="J348" i="1"/>
  <c r="I348" i="1"/>
  <c r="H348" i="1"/>
  <c r="G348" i="1"/>
  <c r="F348" i="1"/>
  <c r="E348" i="1"/>
  <c r="D348" i="1"/>
  <c r="O347" i="1"/>
  <c r="N347" i="1"/>
  <c r="M347" i="1"/>
  <c r="L347" i="1"/>
  <c r="K347" i="1"/>
  <c r="J347" i="1"/>
  <c r="I347" i="1"/>
  <c r="H347" i="1"/>
  <c r="G347" i="1"/>
  <c r="F347" i="1"/>
  <c r="E347" i="1"/>
  <c r="D347" i="1"/>
  <c r="O346" i="1"/>
  <c r="N346" i="1"/>
  <c r="M346" i="1"/>
  <c r="L346" i="1"/>
  <c r="K346" i="1"/>
  <c r="J346" i="1"/>
  <c r="I346" i="1"/>
  <c r="H346" i="1"/>
  <c r="G346" i="1"/>
  <c r="F346" i="1"/>
  <c r="E346" i="1"/>
  <c r="D346" i="1"/>
  <c r="O345" i="1"/>
  <c r="N345" i="1"/>
  <c r="M345" i="1"/>
  <c r="L345" i="1"/>
  <c r="K345" i="1"/>
  <c r="J345" i="1"/>
  <c r="I345" i="1"/>
  <c r="H345" i="1"/>
  <c r="G345" i="1"/>
  <c r="F345" i="1"/>
  <c r="E345" i="1"/>
  <c r="D345" i="1"/>
  <c r="O344" i="1"/>
  <c r="N344" i="1"/>
  <c r="M344" i="1"/>
  <c r="L344" i="1"/>
  <c r="K344" i="1"/>
  <c r="J344" i="1"/>
  <c r="I344" i="1"/>
  <c r="H344" i="1"/>
  <c r="G344" i="1"/>
  <c r="F344" i="1"/>
  <c r="E344" i="1"/>
  <c r="D344" i="1"/>
  <c r="O343" i="1"/>
  <c r="N343" i="1"/>
  <c r="M343" i="1"/>
  <c r="L343" i="1"/>
  <c r="K343" i="1"/>
  <c r="J343" i="1"/>
  <c r="I343" i="1"/>
  <c r="H343" i="1"/>
  <c r="G343" i="1"/>
  <c r="F343" i="1"/>
  <c r="E343" i="1"/>
  <c r="D343" i="1"/>
  <c r="O342" i="1"/>
  <c r="N342" i="1"/>
  <c r="M342" i="1"/>
  <c r="L342" i="1"/>
  <c r="K342" i="1"/>
  <c r="J342" i="1"/>
  <c r="I342" i="1"/>
  <c r="H342" i="1"/>
  <c r="G342" i="1"/>
  <c r="F342" i="1"/>
  <c r="E342" i="1"/>
  <c r="D342" i="1"/>
  <c r="O341" i="1"/>
  <c r="N341" i="1"/>
  <c r="M341" i="1"/>
  <c r="L341" i="1"/>
  <c r="K341" i="1"/>
  <c r="J341" i="1"/>
  <c r="I341" i="1"/>
  <c r="H341" i="1"/>
  <c r="G341" i="1"/>
  <c r="F341" i="1"/>
  <c r="E341" i="1"/>
  <c r="D341" i="1"/>
  <c r="O340" i="1"/>
  <c r="N340" i="1"/>
  <c r="M340" i="1"/>
  <c r="L340" i="1"/>
  <c r="K340" i="1"/>
  <c r="J340" i="1"/>
  <c r="I340" i="1"/>
  <c r="H340" i="1"/>
  <c r="G340" i="1"/>
  <c r="F340" i="1"/>
  <c r="E340" i="1"/>
  <c r="D340" i="1"/>
  <c r="O339" i="1"/>
  <c r="N339" i="1"/>
  <c r="M339" i="1"/>
  <c r="L339" i="1"/>
  <c r="K339" i="1"/>
  <c r="J339" i="1"/>
  <c r="I339" i="1"/>
  <c r="H339" i="1"/>
  <c r="G339" i="1"/>
  <c r="F339" i="1"/>
  <c r="E339" i="1"/>
  <c r="D339" i="1"/>
  <c r="O338" i="1"/>
  <c r="N338" i="1"/>
  <c r="M338" i="1"/>
  <c r="L338" i="1"/>
  <c r="K338" i="1"/>
  <c r="J338" i="1"/>
  <c r="I338" i="1"/>
  <c r="H338" i="1"/>
  <c r="G338" i="1"/>
  <c r="F338" i="1"/>
  <c r="E338" i="1"/>
  <c r="D338" i="1"/>
  <c r="O337" i="1"/>
  <c r="N337" i="1"/>
  <c r="M337" i="1"/>
  <c r="L337" i="1"/>
  <c r="K337" i="1"/>
  <c r="J337" i="1"/>
  <c r="I337" i="1"/>
  <c r="H337" i="1"/>
  <c r="G337" i="1"/>
  <c r="F337" i="1"/>
  <c r="E337" i="1"/>
  <c r="D337" i="1"/>
  <c r="O336" i="1"/>
  <c r="N336" i="1"/>
  <c r="M336" i="1"/>
  <c r="L336" i="1"/>
  <c r="K336" i="1"/>
  <c r="J336" i="1"/>
  <c r="I336" i="1"/>
  <c r="H336" i="1"/>
  <c r="G336" i="1"/>
  <c r="F336" i="1"/>
  <c r="E336" i="1"/>
  <c r="D336" i="1"/>
  <c r="O335" i="1"/>
  <c r="N335" i="1"/>
  <c r="M335" i="1"/>
  <c r="L335" i="1"/>
  <c r="K335" i="1"/>
  <c r="J335" i="1"/>
  <c r="I335" i="1"/>
  <c r="H335" i="1"/>
  <c r="G335" i="1"/>
  <c r="F335" i="1"/>
  <c r="E335" i="1"/>
  <c r="D335" i="1"/>
  <c r="O334" i="1"/>
  <c r="N334" i="1"/>
  <c r="M334" i="1"/>
  <c r="L334" i="1"/>
  <c r="K334" i="1"/>
  <c r="J334" i="1"/>
  <c r="I334" i="1"/>
  <c r="H334" i="1"/>
  <c r="G334" i="1"/>
  <c r="F334" i="1"/>
  <c r="E334" i="1"/>
  <c r="D334" i="1"/>
  <c r="O333" i="1"/>
  <c r="N333" i="1"/>
  <c r="M333" i="1"/>
  <c r="L333" i="1"/>
  <c r="K333" i="1"/>
  <c r="J333" i="1"/>
  <c r="I333" i="1"/>
  <c r="H333" i="1"/>
  <c r="G333" i="1"/>
  <c r="F333" i="1"/>
  <c r="E333" i="1"/>
  <c r="D333" i="1"/>
  <c r="O332" i="1"/>
  <c r="N332" i="1"/>
  <c r="M332" i="1"/>
  <c r="L332" i="1"/>
  <c r="K332" i="1"/>
  <c r="J332" i="1"/>
  <c r="I332" i="1"/>
  <c r="H332" i="1"/>
  <c r="G332" i="1"/>
  <c r="F332" i="1"/>
  <c r="E332" i="1"/>
  <c r="D332" i="1"/>
  <c r="O331" i="1"/>
  <c r="N331" i="1"/>
  <c r="M331" i="1"/>
  <c r="L331" i="1"/>
  <c r="K331" i="1"/>
  <c r="J331" i="1"/>
  <c r="I331" i="1"/>
  <c r="H331" i="1"/>
  <c r="G331" i="1"/>
  <c r="F331" i="1"/>
  <c r="E331" i="1"/>
  <c r="D331" i="1"/>
  <c r="O330" i="1"/>
  <c r="N330" i="1"/>
  <c r="M330" i="1"/>
  <c r="L330" i="1"/>
  <c r="K330" i="1"/>
  <c r="J330" i="1"/>
  <c r="I330" i="1"/>
  <c r="H330" i="1"/>
  <c r="G330" i="1"/>
  <c r="F330" i="1"/>
  <c r="E330" i="1"/>
  <c r="D330" i="1"/>
  <c r="O329" i="1"/>
  <c r="N329" i="1"/>
  <c r="M329" i="1"/>
  <c r="L329" i="1"/>
  <c r="K329" i="1"/>
  <c r="J329" i="1"/>
  <c r="I329" i="1"/>
  <c r="H329" i="1"/>
  <c r="G329" i="1"/>
  <c r="F329" i="1"/>
  <c r="E329" i="1"/>
  <c r="D329" i="1"/>
  <c r="O328" i="1"/>
  <c r="N328" i="1"/>
  <c r="M328" i="1"/>
  <c r="L328" i="1"/>
  <c r="K328" i="1"/>
  <c r="J328" i="1"/>
  <c r="I328" i="1"/>
  <c r="H328" i="1"/>
  <c r="G328" i="1"/>
  <c r="F328" i="1"/>
  <c r="E328" i="1"/>
  <c r="D328" i="1"/>
  <c r="O327" i="1"/>
  <c r="N327" i="1"/>
  <c r="M327" i="1"/>
  <c r="L327" i="1"/>
  <c r="K327" i="1"/>
  <c r="J327" i="1"/>
  <c r="I327" i="1"/>
  <c r="H327" i="1"/>
  <c r="G327" i="1"/>
  <c r="F327" i="1"/>
  <c r="E327" i="1"/>
  <c r="D327" i="1"/>
  <c r="O326" i="1"/>
  <c r="N326" i="1"/>
  <c r="M326" i="1"/>
  <c r="L326" i="1"/>
  <c r="K326" i="1"/>
  <c r="J326" i="1"/>
  <c r="I326" i="1"/>
  <c r="H326" i="1"/>
  <c r="G326" i="1"/>
  <c r="F326" i="1"/>
  <c r="E326" i="1"/>
  <c r="D326" i="1"/>
  <c r="O325" i="1"/>
  <c r="N325" i="1"/>
  <c r="M325" i="1"/>
  <c r="L325" i="1"/>
  <c r="K325" i="1"/>
  <c r="J325" i="1"/>
  <c r="I325" i="1"/>
  <c r="H325" i="1"/>
  <c r="G325" i="1"/>
  <c r="F325" i="1"/>
  <c r="E325" i="1"/>
  <c r="D325" i="1"/>
  <c r="O324" i="1"/>
  <c r="N324" i="1"/>
  <c r="M324" i="1"/>
  <c r="L324" i="1"/>
  <c r="K324" i="1"/>
  <c r="J324" i="1"/>
  <c r="I324" i="1"/>
  <c r="H324" i="1"/>
  <c r="G324" i="1"/>
  <c r="F324" i="1"/>
  <c r="E324" i="1"/>
  <c r="D324" i="1"/>
  <c r="O323" i="1"/>
  <c r="N323" i="1"/>
  <c r="M323" i="1"/>
  <c r="L323" i="1"/>
  <c r="K323" i="1"/>
  <c r="J323" i="1"/>
  <c r="I323" i="1"/>
  <c r="H323" i="1"/>
  <c r="G323" i="1"/>
  <c r="F323" i="1"/>
  <c r="E323" i="1"/>
  <c r="D323" i="1"/>
  <c r="N321" i="1"/>
  <c r="M321" i="1"/>
  <c r="L321" i="1"/>
  <c r="K321" i="1"/>
  <c r="J321" i="1"/>
  <c r="I321" i="1"/>
  <c r="H321" i="1"/>
  <c r="G321" i="1"/>
  <c r="F321" i="1"/>
  <c r="E321" i="1"/>
  <c r="D321" i="1"/>
  <c r="O320" i="1"/>
  <c r="N320" i="1"/>
  <c r="M320" i="1"/>
  <c r="L320" i="1"/>
  <c r="K320" i="1"/>
  <c r="J320" i="1"/>
  <c r="I320" i="1"/>
  <c r="H320" i="1"/>
  <c r="G320" i="1"/>
  <c r="F320" i="1"/>
  <c r="E320" i="1"/>
  <c r="D320" i="1"/>
  <c r="O319" i="1"/>
  <c r="N319" i="1"/>
  <c r="M319" i="1"/>
  <c r="L319" i="1"/>
  <c r="K319" i="1"/>
  <c r="J319" i="1"/>
  <c r="I319" i="1"/>
  <c r="H319" i="1"/>
  <c r="G319" i="1"/>
  <c r="F319" i="1"/>
  <c r="E319" i="1"/>
  <c r="D319" i="1"/>
  <c r="O318" i="1"/>
  <c r="N318" i="1"/>
  <c r="M318" i="1"/>
  <c r="L318" i="1"/>
  <c r="K318" i="1"/>
  <c r="J318" i="1"/>
  <c r="I318" i="1"/>
  <c r="H318" i="1"/>
  <c r="G318" i="1"/>
  <c r="F318" i="1"/>
  <c r="E318" i="1"/>
  <c r="D318" i="1"/>
  <c r="O317" i="1"/>
  <c r="N317" i="1"/>
  <c r="M317" i="1"/>
  <c r="L317" i="1"/>
  <c r="K317" i="1"/>
  <c r="J317" i="1"/>
  <c r="I317" i="1"/>
  <c r="H317" i="1"/>
  <c r="G317" i="1"/>
  <c r="F317" i="1"/>
  <c r="E317" i="1"/>
  <c r="D317" i="1"/>
  <c r="O316" i="1"/>
  <c r="N316" i="1"/>
  <c r="M316" i="1"/>
  <c r="L316" i="1"/>
  <c r="K316" i="1"/>
  <c r="J316" i="1"/>
  <c r="I316" i="1"/>
  <c r="H316" i="1"/>
  <c r="G316" i="1"/>
  <c r="F316" i="1"/>
  <c r="E316" i="1"/>
  <c r="D316" i="1"/>
  <c r="O315" i="1"/>
  <c r="N315" i="1"/>
  <c r="M315" i="1"/>
  <c r="L315" i="1"/>
  <c r="K315" i="1"/>
  <c r="J315" i="1"/>
  <c r="I315" i="1"/>
  <c r="H315" i="1"/>
  <c r="G315" i="1"/>
  <c r="F315" i="1"/>
  <c r="E315" i="1"/>
  <c r="D315" i="1"/>
  <c r="O314" i="1"/>
  <c r="N314" i="1"/>
  <c r="M314" i="1"/>
  <c r="L314" i="1"/>
  <c r="K314" i="1"/>
  <c r="J314" i="1"/>
  <c r="I314" i="1"/>
  <c r="H314" i="1"/>
  <c r="G314" i="1"/>
  <c r="F314" i="1"/>
  <c r="E314" i="1"/>
  <c r="D314" i="1"/>
  <c r="O313" i="1"/>
  <c r="N313" i="1"/>
  <c r="M313" i="1"/>
  <c r="L313" i="1"/>
  <c r="K313" i="1"/>
  <c r="J313" i="1"/>
  <c r="I313" i="1"/>
  <c r="H313" i="1"/>
  <c r="G313" i="1"/>
  <c r="F313" i="1"/>
  <c r="E313" i="1"/>
  <c r="D313" i="1"/>
  <c r="O312" i="1"/>
  <c r="N312" i="1"/>
  <c r="M312" i="1"/>
  <c r="L312" i="1"/>
  <c r="K312" i="1"/>
  <c r="J312" i="1"/>
  <c r="I312" i="1"/>
  <c r="H312" i="1"/>
  <c r="G312" i="1"/>
  <c r="F312" i="1"/>
  <c r="E312" i="1"/>
  <c r="D312" i="1"/>
  <c r="O311" i="1"/>
  <c r="N311" i="1"/>
  <c r="M311" i="1"/>
  <c r="L311" i="1"/>
  <c r="K311" i="1"/>
  <c r="J311" i="1"/>
  <c r="I311" i="1"/>
  <c r="H311" i="1"/>
  <c r="G311" i="1"/>
  <c r="F311" i="1"/>
  <c r="E311" i="1"/>
  <c r="D311" i="1"/>
  <c r="O310" i="1"/>
  <c r="N310" i="1"/>
  <c r="M310" i="1"/>
  <c r="L310" i="1"/>
  <c r="K310" i="1"/>
  <c r="J310" i="1"/>
  <c r="I310" i="1"/>
  <c r="H310" i="1"/>
  <c r="G310" i="1"/>
  <c r="F310" i="1"/>
  <c r="E310" i="1"/>
  <c r="D310" i="1"/>
  <c r="O309" i="1"/>
  <c r="N309" i="1"/>
  <c r="M309" i="1"/>
  <c r="L309" i="1"/>
  <c r="K309" i="1"/>
  <c r="J309" i="1"/>
  <c r="I309" i="1"/>
  <c r="H309" i="1"/>
  <c r="G309" i="1"/>
  <c r="F309" i="1"/>
  <c r="E309" i="1"/>
  <c r="D309" i="1"/>
  <c r="O308" i="1"/>
  <c r="N308" i="1"/>
  <c r="M308" i="1"/>
  <c r="L308" i="1"/>
  <c r="K308" i="1"/>
  <c r="J308" i="1"/>
  <c r="I308" i="1"/>
  <c r="H308" i="1"/>
  <c r="G308" i="1"/>
  <c r="F308" i="1"/>
  <c r="E308" i="1"/>
  <c r="D308" i="1"/>
  <c r="O307" i="1"/>
  <c r="N307" i="1"/>
  <c r="M307" i="1"/>
  <c r="L307" i="1"/>
  <c r="K307" i="1"/>
  <c r="J307" i="1"/>
  <c r="I307" i="1"/>
  <c r="H307" i="1"/>
  <c r="G307" i="1"/>
  <c r="F307" i="1"/>
  <c r="E307" i="1"/>
  <c r="D307" i="1"/>
  <c r="O306" i="1"/>
  <c r="N306" i="1"/>
  <c r="M306" i="1"/>
  <c r="L306" i="1"/>
  <c r="K306" i="1"/>
  <c r="J306" i="1"/>
  <c r="I306" i="1"/>
  <c r="H306" i="1"/>
  <c r="G306" i="1"/>
  <c r="F306" i="1"/>
  <c r="E306" i="1"/>
  <c r="D306" i="1"/>
  <c r="O305" i="1"/>
  <c r="N305" i="1"/>
  <c r="M305" i="1"/>
  <c r="L305" i="1"/>
  <c r="K305" i="1"/>
  <c r="J305" i="1"/>
  <c r="I305" i="1"/>
  <c r="H305" i="1"/>
  <c r="G305" i="1"/>
  <c r="F305" i="1"/>
  <c r="E305" i="1"/>
  <c r="D305" i="1"/>
  <c r="O304" i="1"/>
  <c r="N304" i="1"/>
  <c r="M304" i="1"/>
  <c r="L304" i="1"/>
  <c r="K304" i="1"/>
  <c r="J304" i="1"/>
  <c r="I304" i="1"/>
  <c r="H304" i="1"/>
  <c r="G304" i="1"/>
  <c r="F304" i="1"/>
  <c r="E304" i="1"/>
  <c r="D304" i="1"/>
  <c r="O303" i="1"/>
  <c r="N303" i="1"/>
  <c r="M303" i="1"/>
  <c r="L303" i="1"/>
  <c r="K303" i="1"/>
  <c r="J303" i="1"/>
  <c r="I303" i="1"/>
  <c r="H303" i="1"/>
  <c r="G303" i="1"/>
  <c r="E303" i="1"/>
  <c r="O302" i="1"/>
  <c r="N302" i="1"/>
  <c r="M302" i="1"/>
  <c r="L302" i="1"/>
  <c r="K302" i="1"/>
  <c r="J302" i="1"/>
  <c r="I302" i="1"/>
  <c r="H302" i="1"/>
  <c r="G302" i="1"/>
  <c r="E302" i="1"/>
  <c r="O301" i="1"/>
  <c r="N301" i="1"/>
  <c r="M301" i="1"/>
  <c r="L301" i="1"/>
  <c r="K301" i="1"/>
  <c r="J301" i="1"/>
  <c r="I301" i="1"/>
  <c r="H301" i="1"/>
  <c r="G301" i="1"/>
  <c r="F301" i="1"/>
  <c r="E301" i="1"/>
  <c r="D301" i="1"/>
  <c r="O300" i="1"/>
  <c r="N300" i="1"/>
  <c r="M300" i="1"/>
  <c r="L300" i="1"/>
  <c r="K300" i="1"/>
  <c r="J300" i="1"/>
  <c r="I300" i="1"/>
  <c r="H300" i="1"/>
  <c r="G300" i="1"/>
  <c r="F300" i="1"/>
  <c r="E300" i="1"/>
  <c r="D300" i="1"/>
  <c r="O299" i="1"/>
  <c r="N299" i="1"/>
  <c r="M299" i="1"/>
  <c r="L299" i="1"/>
  <c r="K299" i="1"/>
  <c r="J299" i="1"/>
  <c r="I299" i="1"/>
  <c r="H299" i="1"/>
  <c r="G299" i="1"/>
  <c r="F299" i="1"/>
  <c r="E299" i="1"/>
  <c r="D299" i="1"/>
  <c r="O298" i="1"/>
  <c r="N298" i="1"/>
  <c r="M298" i="1"/>
  <c r="L298" i="1"/>
  <c r="K298" i="1"/>
  <c r="J298" i="1"/>
  <c r="I298" i="1"/>
  <c r="H298" i="1"/>
  <c r="G298" i="1"/>
  <c r="F298" i="1"/>
  <c r="E298" i="1"/>
  <c r="D298" i="1"/>
  <c r="O297" i="1"/>
  <c r="N297" i="1"/>
  <c r="M297" i="1"/>
  <c r="L297" i="1"/>
  <c r="K297" i="1"/>
  <c r="J297" i="1"/>
  <c r="I297" i="1"/>
  <c r="H297" i="1"/>
  <c r="G297" i="1"/>
  <c r="F297" i="1"/>
  <c r="E297" i="1"/>
  <c r="D297" i="1"/>
  <c r="O296" i="1"/>
  <c r="N296" i="1"/>
  <c r="M296" i="1"/>
  <c r="L296" i="1"/>
  <c r="K296" i="1"/>
  <c r="J296" i="1"/>
  <c r="I296" i="1"/>
  <c r="H296" i="1"/>
  <c r="G296" i="1"/>
  <c r="F296" i="1"/>
  <c r="E296" i="1"/>
  <c r="D296" i="1"/>
  <c r="N294" i="1"/>
  <c r="M294" i="1"/>
  <c r="L294" i="1"/>
  <c r="K294" i="1"/>
  <c r="J294" i="1"/>
  <c r="I294" i="1"/>
  <c r="H294" i="1"/>
  <c r="G294" i="1"/>
  <c r="F294" i="1"/>
  <c r="E294" i="1"/>
  <c r="D294" i="1"/>
  <c r="O293" i="1"/>
  <c r="N293" i="1"/>
  <c r="M293" i="1"/>
  <c r="L293" i="1"/>
  <c r="K293" i="1"/>
  <c r="J293" i="1"/>
  <c r="I293" i="1"/>
  <c r="H293" i="1"/>
  <c r="G293" i="1"/>
  <c r="F293" i="1"/>
  <c r="E293" i="1"/>
  <c r="D293" i="1"/>
  <c r="O292" i="1"/>
  <c r="N292" i="1"/>
  <c r="M292" i="1"/>
  <c r="L292" i="1"/>
  <c r="K292" i="1"/>
  <c r="J292" i="1"/>
  <c r="I292" i="1"/>
  <c r="H292" i="1"/>
  <c r="G292" i="1"/>
  <c r="F292" i="1"/>
  <c r="E292" i="1"/>
  <c r="D292" i="1"/>
  <c r="O291" i="1"/>
  <c r="N291" i="1"/>
  <c r="M291" i="1"/>
  <c r="L291" i="1"/>
  <c r="K291" i="1"/>
  <c r="J291" i="1"/>
  <c r="I291" i="1"/>
  <c r="H291" i="1"/>
  <c r="G291" i="1"/>
  <c r="F291" i="1"/>
  <c r="E291" i="1"/>
  <c r="D291" i="1"/>
  <c r="O290" i="1"/>
  <c r="N290" i="1"/>
  <c r="M290" i="1"/>
  <c r="L290" i="1"/>
  <c r="K290" i="1"/>
  <c r="J290" i="1"/>
  <c r="I290" i="1"/>
  <c r="H290" i="1"/>
  <c r="G290" i="1"/>
  <c r="F290" i="1"/>
  <c r="E290" i="1"/>
  <c r="D290" i="1"/>
  <c r="O289" i="1"/>
  <c r="N289" i="1"/>
  <c r="M289" i="1"/>
  <c r="L289" i="1"/>
  <c r="K289" i="1"/>
  <c r="J289" i="1"/>
  <c r="I289" i="1"/>
  <c r="H289" i="1"/>
  <c r="G289" i="1"/>
  <c r="F289" i="1"/>
  <c r="E289" i="1"/>
  <c r="D289" i="1"/>
  <c r="O288" i="1"/>
  <c r="N288" i="1"/>
  <c r="M288" i="1"/>
  <c r="L288" i="1"/>
  <c r="K288" i="1"/>
  <c r="J288" i="1"/>
  <c r="I288" i="1"/>
  <c r="H288" i="1"/>
  <c r="G288" i="1"/>
  <c r="F288" i="1"/>
  <c r="E288" i="1"/>
  <c r="D288" i="1"/>
  <c r="O287" i="1"/>
  <c r="N287" i="1"/>
  <c r="M287" i="1"/>
  <c r="L287" i="1"/>
  <c r="K287" i="1"/>
  <c r="J287" i="1"/>
  <c r="I287" i="1"/>
  <c r="H287" i="1"/>
  <c r="G287" i="1"/>
  <c r="F287" i="1"/>
  <c r="E287" i="1"/>
  <c r="D287" i="1"/>
  <c r="O286" i="1"/>
  <c r="N286" i="1"/>
  <c r="M286" i="1"/>
  <c r="L286" i="1"/>
  <c r="K286" i="1"/>
  <c r="J286" i="1"/>
  <c r="I286" i="1"/>
  <c r="H286" i="1"/>
  <c r="G286" i="1"/>
  <c r="F286" i="1"/>
  <c r="E286" i="1"/>
  <c r="D286" i="1"/>
  <c r="O285" i="1"/>
  <c r="N285" i="1"/>
  <c r="M285" i="1"/>
  <c r="L285" i="1"/>
  <c r="K285" i="1"/>
  <c r="J285" i="1"/>
  <c r="I285" i="1"/>
  <c r="H285" i="1"/>
  <c r="G285" i="1"/>
  <c r="F285" i="1"/>
  <c r="E285" i="1"/>
  <c r="D285" i="1"/>
  <c r="O284" i="1"/>
  <c r="N284" i="1"/>
  <c r="M284" i="1"/>
  <c r="L284" i="1"/>
  <c r="K284" i="1"/>
  <c r="J284" i="1"/>
  <c r="I284" i="1"/>
  <c r="H284" i="1"/>
  <c r="G284" i="1"/>
  <c r="F284" i="1"/>
  <c r="E284" i="1"/>
  <c r="D284" i="1"/>
  <c r="O283" i="1"/>
  <c r="N283" i="1"/>
  <c r="M283" i="1"/>
  <c r="L283" i="1"/>
  <c r="K283" i="1"/>
  <c r="J283" i="1"/>
  <c r="I283" i="1"/>
  <c r="H283" i="1"/>
  <c r="G283" i="1"/>
  <c r="F283" i="1"/>
  <c r="E283" i="1"/>
  <c r="D283" i="1"/>
  <c r="O282" i="1"/>
  <c r="N282" i="1"/>
  <c r="M282" i="1"/>
  <c r="L282" i="1"/>
  <c r="K282" i="1"/>
  <c r="J282" i="1"/>
  <c r="I282" i="1"/>
  <c r="H282" i="1"/>
  <c r="G282" i="1"/>
  <c r="F282" i="1"/>
  <c r="E282" i="1"/>
  <c r="D282" i="1"/>
  <c r="O281" i="1"/>
  <c r="N281" i="1"/>
  <c r="M281" i="1"/>
  <c r="L281" i="1"/>
  <c r="K281" i="1"/>
  <c r="J281" i="1"/>
  <c r="I281" i="1"/>
  <c r="H281" i="1"/>
  <c r="G281" i="1"/>
  <c r="F281" i="1"/>
  <c r="E281" i="1"/>
  <c r="D281" i="1"/>
  <c r="O280" i="1"/>
  <c r="N280" i="1"/>
  <c r="M280" i="1"/>
  <c r="L280" i="1"/>
  <c r="K280" i="1"/>
  <c r="J280" i="1"/>
  <c r="I280" i="1"/>
  <c r="H280" i="1"/>
  <c r="G280" i="1"/>
  <c r="F280" i="1"/>
  <c r="E280" i="1"/>
  <c r="D280" i="1"/>
  <c r="O279" i="1"/>
  <c r="N279" i="1"/>
  <c r="M279" i="1"/>
  <c r="L279" i="1"/>
  <c r="K279" i="1"/>
  <c r="J279" i="1"/>
  <c r="I279" i="1"/>
  <c r="H279" i="1"/>
  <c r="G279" i="1"/>
  <c r="F279" i="1"/>
  <c r="E279" i="1"/>
  <c r="D279" i="1"/>
  <c r="O278" i="1"/>
  <c r="N278" i="1"/>
  <c r="M278" i="1"/>
  <c r="L278" i="1"/>
  <c r="K278" i="1"/>
  <c r="J278" i="1"/>
  <c r="I278" i="1"/>
  <c r="H278" i="1"/>
  <c r="G278" i="1"/>
  <c r="F278" i="1"/>
  <c r="E278" i="1"/>
  <c r="D278" i="1"/>
  <c r="O277" i="1"/>
  <c r="N277" i="1"/>
  <c r="M277" i="1"/>
  <c r="L277" i="1"/>
  <c r="K277" i="1"/>
  <c r="J277" i="1"/>
  <c r="I277" i="1"/>
  <c r="H277" i="1"/>
  <c r="G277" i="1"/>
  <c r="F277" i="1"/>
  <c r="E277" i="1"/>
  <c r="D277" i="1"/>
  <c r="O276" i="1"/>
  <c r="N276" i="1"/>
  <c r="M276" i="1"/>
  <c r="L276" i="1"/>
  <c r="K276" i="1"/>
  <c r="J276" i="1"/>
  <c r="I276" i="1"/>
  <c r="H276" i="1"/>
  <c r="G276" i="1"/>
  <c r="F276" i="1"/>
  <c r="E276" i="1"/>
  <c r="D276" i="1"/>
  <c r="O275" i="1"/>
  <c r="N275" i="1"/>
  <c r="M275" i="1"/>
  <c r="L275" i="1"/>
  <c r="K275" i="1"/>
  <c r="J275" i="1"/>
  <c r="I275" i="1"/>
  <c r="H275" i="1"/>
  <c r="G275" i="1"/>
  <c r="F275" i="1"/>
  <c r="E275" i="1"/>
  <c r="D275" i="1"/>
  <c r="O274" i="1"/>
  <c r="N274" i="1"/>
  <c r="M274" i="1"/>
  <c r="L274" i="1"/>
  <c r="K274" i="1"/>
  <c r="J274" i="1"/>
  <c r="I274" i="1"/>
  <c r="H274" i="1"/>
  <c r="G274" i="1"/>
  <c r="F274" i="1"/>
  <c r="E274" i="1"/>
  <c r="D274" i="1"/>
  <c r="O273" i="1"/>
  <c r="N273" i="1"/>
  <c r="M273" i="1"/>
  <c r="L273" i="1"/>
  <c r="K273" i="1"/>
  <c r="J273" i="1"/>
  <c r="I273" i="1"/>
  <c r="H273" i="1"/>
  <c r="G273" i="1"/>
  <c r="F273" i="1"/>
  <c r="E273" i="1"/>
  <c r="D273" i="1"/>
  <c r="O272" i="1"/>
  <c r="N272" i="1"/>
  <c r="M272" i="1"/>
  <c r="L272" i="1"/>
  <c r="K272" i="1"/>
  <c r="J272" i="1"/>
  <c r="I272" i="1"/>
  <c r="H272" i="1"/>
  <c r="G272" i="1"/>
  <c r="F272" i="1"/>
  <c r="E272" i="1"/>
  <c r="D272" i="1"/>
  <c r="O271" i="1"/>
  <c r="N271" i="1"/>
  <c r="M271" i="1"/>
  <c r="L271" i="1"/>
  <c r="K271" i="1"/>
  <c r="J271" i="1"/>
  <c r="I271" i="1"/>
  <c r="H271" i="1"/>
  <c r="G271" i="1"/>
  <c r="F271" i="1"/>
  <c r="E271" i="1"/>
  <c r="D271" i="1"/>
  <c r="O270" i="1"/>
  <c r="N270" i="1"/>
  <c r="M270" i="1"/>
  <c r="L270" i="1"/>
  <c r="K270" i="1"/>
  <c r="J270" i="1"/>
  <c r="I270" i="1"/>
  <c r="H270" i="1"/>
  <c r="G270" i="1"/>
  <c r="F270" i="1"/>
  <c r="E270" i="1"/>
  <c r="D270" i="1"/>
  <c r="O269" i="1"/>
  <c r="N269" i="1"/>
  <c r="M269" i="1"/>
  <c r="L269" i="1"/>
  <c r="K269" i="1"/>
  <c r="J269" i="1"/>
  <c r="I269" i="1"/>
  <c r="H269" i="1"/>
  <c r="G269" i="1"/>
  <c r="F269" i="1"/>
  <c r="E269" i="1"/>
  <c r="D269" i="1"/>
  <c r="D250" i="1"/>
  <c r="P250" i="1" s="1"/>
  <c r="P249" i="1"/>
  <c r="P248" i="1"/>
  <c r="P247" i="1"/>
  <c r="P508" i="1" s="1"/>
  <c r="P246" i="1"/>
  <c r="P245" i="1"/>
  <c r="P506" i="1" s="1"/>
  <c r="P244" i="1"/>
  <c r="P243" i="1"/>
  <c r="P504" i="1" s="1"/>
  <c r="P242" i="1"/>
  <c r="M241" i="1"/>
  <c r="P241" i="1" s="1"/>
  <c r="H239" i="1"/>
  <c r="E239" i="1"/>
  <c r="P238" i="1"/>
  <c r="P499" i="1" s="1"/>
  <c r="P237" i="1"/>
  <c r="K236" i="1"/>
  <c r="J236" i="1"/>
  <c r="J498" i="1" s="1"/>
  <c r="P235" i="1"/>
  <c r="P496" i="1" s="1"/>
  <c r="P234" i="1"/>
  <c r="P233" i="1"/>
  <c r="D232" i="1"/>
  <c r="H231" i="1"/>
  <c r="P230" i="1"/>
  <c r="P491" i="1" s="1"/>
  <c r="P229" i="1"/>
  <c r="P228" i="1"/>
  <c r="P227" i="1"/>
  <c r="P226" i="1"/>
  <c r="P487" i="1" s="1"/>
  <c r="P225" i="1"/>
  <c r="P224" i="1"/>
  <c r="O222" i="1"/>
  <c r="N222" i="1"/>
  <c r="M222" i="1"/>
  <c r="L222" i="1"/>
  <c r="K222" i="1"/>
  <c r="J222" i="1"/>
  <c r="I222" i="1"/>
  <c r="H222" i="1"/>
  <c r="G222" i="1"/>
  <c r="F222" i="1"/>
  <c r="E222" i="1"/>
  <c r="D222" i="1"/>
  <c r="O221" i="1"/>
  <c r="N221" i="1"/>
  <c r="M221" i="1"/>
  <c r="L221" i="1"/>
  <c r="K221" i="1"/>
  <c r="J221" i="1"/>
  <c r="I221" i="1"/>
  <c r="H221" i="1"/>
  <c r="G221" i="1"/>
  <c r="F221" i="1"/>
  <c r="E221" i="1"/>
  <c r="D221" i="1"/>
  <c r="O220" i="1"/>
  <c r="N220" i="1"/>
  <c r="M220" i="1"/>
  <c r="L220" i="1"/>
  <c r="K220" i="1"/>
  <c r="J220" i="1"/>
  <c r="I220" i="1"/>
  <c r="H220" i="1"/>
  <c r="G220" i="1"/>
  <c r="F220" i="1"/>
  <c r="E220" i="1"/>
  <c r="D220" i="1"/>
  <c r="O219" i="1"/>
  <c r="N219" i="1"/>
  <c r="M219" i="1"/>
  <c r="L219" i="1"/>
  <c r="K219" i="1"/>
  <c r="J219" i="1"/>
  <c r="I219" i="1"/>
  <c r="H219" i="1"/>
  <c r="G219" i="1"/>
  <c r="F219" i="1"/>
  <c r="E219" i="1"/>
  <c r="D219" i="1"/>
  <c r="O218" i="1"/>
  <c r="N218" i="1"/>
  <c r="M218" i="1"/>
  <c r="L218" i="1"/>
  <c r="K218" i="1"/>
  <c r="J218" i="1"/>
  <c r="I218" i="1"/>
  <c r="H218" i="1"/>
  <c r="G218" i="1"/>
  <c r="F218" i="1"/>
  <c r="E218" i="1"/>
  <c r="D218" i="1"/>
  <c r="O217" i="1"/>
  <c r="N217" i="1"/>
  <c r="M217" i="1"/>
  <c r="L217" i="1"/>
  <c r="K217" i="1"/>
  <c r="J217" i="1"/>
  <c r="I217" i="1"/>
  <c r="H217" i="1"/>
  <c r="G217" i="1"/>
  <c r="F217" i="1"/>
  <c r="E217" i="1"/>
  <c r="D217" i="1"/>
  <c r="O216" i="1"/>
  <c r="N216" i="1"/>
  <c r="M216" i="1"/>
  <c r="L216" i="1"/>
  <c r="K216" i="1"/>
  <c r="J216" i="1"/>
  <c r="I216" i="1"/>
  <c r="H216" i="1"/>
  <c r="G216" i="1"/>
  <c r="F216" i="1"/>
  <c r="E216" i="1"/>
  <c r="D216" i="1"/>
  <c r="O215" i="1"/>
  <c r="N215" i="1"/>
  <c r="M215" i="1"/>
  <c r="L215" i="1"/>
  <c r="K215" i="1"/>
  <c r="J215" i="1"/>
  <c r="I215" i="1"/>
  <c r="H215" i="1"/>
  <c r="G215" i="1"/>
  <c r="F215" i="1"/>
  <c r="E215" i="1"/>
  <c r="D215" i="1"/>
  <c r="O214" i="1"/>
  <c r="N214" i="1"/>
  <c r="M214" i="1"/>
  <c r="L214" i="1"/>
  <c r="K214" i="1"/>
  <c r="J214" i="1"/>
  <c r="I214" i="1"/>
  <c r="H214" i="1"/>
  <c r="G214" i="1"/>
  <c r="F214" i="1"/>
  <c r="E214" i="1"/>
  <c r="D214" i="1"/>
  <c r="O213" i="1"/>
  <c r="N213" i="1"/>
  <c r="M213" i="1"/>
  <c r="L213" i="1"/>
  <c r="K213" i="1"/>
  <c r="J213" i="1"/>
  <c r="I213" i="1"/>
  <c r="H213" i="1"/>
  <c r="G213" i="1"/>
  <c r="F213" i="1"/>
  <c r="E213" i="1"/>
  <c r="D213" i="1"/>
  <c r="O212" i="1"/>
  <c r="N212" i="1"/>
  <c r="M212" i="1"/>
  <c r="L212" i="1"/>
  <c r="K212" i="1"/>
  <c r="J212" i="1"/>
  <c r="I212" i="1"/>
  <c r="H212" i="1"/>
  <c r="G212" i="1"/>
  <c r="F212" i="1"/>
  <c r="E212" i="1"/>
  <c r="D212" i="1"/>
  <c r="O211" i="1"/>
  <c r="N211" i="1"/>
  <c r="M211" i="1"/>
  <c r="L211" i="1"/>
  <c r="K211" i="1"/>
  <c r="J211" i="1"/>
  <c r="I211" i="1"/>
  <c r="H211" i="1"/>
  <c r="G211" i="1"/>
  <c r="F211" i="1"/>
  <c r="E211" i="1"/>
  <c r="D211" i="1"/>
  <c r="O210" i="1"/>
  <c r="N210" i="1"/>
  <c r="M210" i="1"/>
  <c r="L210" i="1"/>
  <c r="K210" i="1"/>
  <c r="J210" i="1"/>
  <c r="I210" i="1"/>
  <c r="H210" i="1"/>
  <c r="G210" i="1"/>
  <c r="F210" i="1"/>
  <c r="E210" i="1"/>
  <c r="D210" i="1"/>
  <c r="O209" i="1"/>
  <c r="N209" i="1"/>
  <c r="M209" i="1"/>
  <c r="L209" i="1"/>
  <c r="K209" i="1"/>
  <c r="J209" i="1"/>
  <c r="I209" i="1"/>
  <c r="H209" i="1"/>
  <c r="G209" i="1"/>
  <c r="F209" i="1"/>
  <c r="E209" i="1"/>
  <c r="D209" i="1"/>
  <c r="O208" i="1"/>
  <c r="N208" i="1"/>
  <c r="M208" i="1"/>
  <c r="L208" i="1"/>
  <c r="K208" i="1"/>
  <c r="J208" i="1"/>
  <c r="I208" i="1"/>
  <c r="H208" i="1"/>
  <c r="G208" i="1"/>
  <c r="F208" i="1"/>
  <c r="E208" i="1"/>
  <c r="D208" i="1"/>
  <c r="O207" i="1"/>
  <c r="N207" i="1"/>
  <c r="M207" i="1"/>
  <c r="L207" i="1"/>
  <c r="K207" i="1"/>
  <c r="J207" i="1"/>
  <c r="I207" i="1"/>
  <c r="H207" i="1"/>
  <c r="G207" i="1"/>
  <c r="F207" i="1"/>
  <c r="E207" i="1"/>
  <c r="D207" i="1"/>
  <c r="O206" i="1"/>
  <c r="N206" i="1"/>
  <c r="M206" i="1"/>
  <c r="L206" i="1"/>
  <c r="K206" i="1"/>
  <c r="J206" i="1"/>
  <c r="I206" i="1"/>
  <c r="H206" i="1"/>
  <c r="G206" i="1"/>
  <c r="F206" i="1"/>
  <c r="E206" i="1"/>
  <c r="D206" i="1"/>
  <c r="O205" i="1"/>
  <c r="N205" i="1"/>
  <c r="M205" i="1"/>
  <c r="L205" i="1"/>
  <c r="K205" i="1"/>
  <c r="J205" i="1"/>
  <c r="I205" i="1"/>
  <c r="H205" i="1"/>
  <c r="G205" i="1"/>
  <c r="F205" i="1"/>
  <c r="E205" i="1"/>
  <c r="D205" i="1"/>
  <c r="O204" i="1"/>
  <c r="N204" i="1"/>
  <c r="M204" i="1"/>
  <c r="L204" i="1"/>
  <c r="K204" i="1"/>
  <c r="J204" i="1"/>
  <c r="I204" i="1"/>
  <c r="H204" i="1"/>
  <c r="G204" i="1"/>
  <c r="F204" i="1"/>
  <c r="E204" i="1"/>
  <c r="D204" i="1"/>
  <c r="O203" i="1"/>
  <c r="N203" i="1"/>
  <c r="M203" i="1"/>
  <c r="L203" i="1"/>
  <c r="K203" i="1"/>
  <c r="J203" i="1"/>
  <c r="I203" i="1"/>
  <c r="H203" i="1"/>
  <c r="G203" i="1"/>
  <c r="E203" i="1"/>
  <c r="O202" i="1"/>
  <c r="N202" i="1"/>
  <c r="M202" i="1"/>
  <c r="L202" i="1"/>
  <c r="K202" i="1"/>
  <c r="J202" i="1"/>
  <c r="I202" i="1"/>
  <c r="H202" i="1"/>
  <c r="G202" i="1"/>
  <c r="F202" i="1"/>
  <c r="E202" i="1"/>
  <c r="D202" i="1"/>
  <c r="O201" i="1"/>
  <c r="N201" i="1"/>
  <c r="M201" i="1"/>
  <c r="L201" i="1"/>
  <c r="K201" i="1"/>
  <c r="J201" i="1"/>
  <c r="I201" i="1"/>
  <c r="H201" i="1"/>
  <c r="G201" i="1"/>
  <c r="F201" i="1"/>
  <c r="E201" i="1"/>
  <c r="D201" i="1"/>
  <c r="O200" i="1"/>
  <c r="N200" i="1"/>
  <c r="M200" i="1"/>
  <c r="L200" i="1"/>
  <c r="K200" i="1"/>
  <c r="J200" i="1"/>
  <c r="I200" i="1"/>
  <c r="H200" i="1"/>
  <c r="G200" i="1"/>
  <c r="F200" i="1"/>
  <c r="E200" i="1"/>
  <c r="D200" i="1"/>
  <c r="O199" i="1"/>
  <c r="N199" i="1"/>
  <c r="M199" i="1"/>
  <c r="L199" i="1"/>
  <c r="K199" i="1"/>
  <c r="J199" i="1"/>
  <c r="I199" i="1"/>
  <c r="H199" i="1"/>
  <c r="G199" i="1"/>
  <c r="F199" i="1"/>
  <c r="E199" i="1"/>
  <c r="D199" i="1"/>
  <c r="O198" i="1"/>
  <c r="N198" i="1"/>
  <c r="M198" i="1"/>
  <c r="L198" i="1"/>
  <c r="K198" i="1"/>
  <c r="J198" i="1"/>
  <c r="I198" i="1"/>
  <c r="H198" i="1"/>
  <c r="G198" i="1"/>
  <c r="F198" i="1"/>
  <c r="E198" i="1"/>
  <c r="D198" i="1"/>
  <c r="O197" i="1"/>
  <c r="N197" i="1"/>
  <c r="M197" i="1"/>
  <c r="L197" i="1"/>
  <c r="K197" i="1"/>
  <c r="J197" i="1"/>
  <c r="I197" i="1"/>
  <c r="H197" i="1"/>
  <c r="G197" i="1"/>
  <c r="G458" i="1" s="1"/>
  <c r="F197" i="1"/>
  <c r="E197" i="1"/>
  <c r="D197" i="1"/>
  <c r="O196" i="1"/>
  <c r="N196" i="1"/>
  <c r="M196" i="1"/>
  <c r="L196" i="1"/>
  <c r="K196" i="1"/>
  <c r="J196" i="1"/>
  <c r="I196" i="1"/>
  <c r="H196" i="1"/>
  <c r="G196" i="1"/>
  <c r="F196" i="1"/>
  <c r="E196" i="1"/>
  <c r="D196" i="1"/>
  <c r="P195" i="1"/>
  <c r="P194" i="1"/>
  <c r="P193" i="1"/>
  <c r="P192" i="1"/>
  <c r="P191" i="1"/>
  <c r="P190" i="1"/>
  <c r="P189" i="1"/>
  <c r="P450" i="1" s="1"/>
  <c r="P188" i="1"/>
  <c r="P187" i="1"/>
  <c r="P186" i="1"/>
  <c r="P185" i="1"/>
  <c r="P184" i="1"/>
  <c r="P183" i="1"/>
  <c r="P182" i="1"/>
  <c r="P181" i="1"/>
  <c r="P442" i="1" s="1"/>
  <c r="P180" i="1"/>
  <c r="P179" i="1"/>
  <c r="P178" i="1"/>
  <c r="P177" i="1"/>
  <c r="P176" i="1"/>
  <c r="P175" i="1"/>
  <c r="P174" i="1"/>
  <c r="P173" i="1"/>
  <c r="P172" i="1"/>
  <c r="P171" i="1"/>
  <c r="P170" i="1"/>
  <c r="P169" i="1"/>
  <c r="P168" i="1"/>
  <c r="P167" i="1"/>
  <c r="P166" i="1"/>
  <c r="P165" i="1"/>
  <c r="P164" i="1"/>
  <c r="P163" i="1"/>
  <c r="P162" i="1"/>
  <c r="P161" i="1"/>
  <c r="P160" i="1"/>
  <c r="P159" i="1"/>
  <c r="P158" i="1"/>
  <c r="P157" i="1"/>
  <c r="P156" i="1"/>
  <c r="P417" i="1" s="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P130" i="1"/>
  <c r="P129" i="1"/>
  <c r="P128" i="1"/>
  <c r="P127" i="1"/>
  <c r="P126" i="1"/>
  <c r="P125" i="1"/>
  <c r="P124" i="1"/>
  <c r="P123" i="1"/>
  <c r="P122" i="1"/>
  <c r="P121" i="1"/>
  <c r="P120" i="1"/>
  <c r="P119" i="1"/>
  <c r="P118"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307" i="1" s="1"/>
  <c r="P45" i="1"/>
  <c r="P44" i="1"/>
  <c r="P43" i="1"/>
  <c r="P42" i="1"/>
  <c r="F41" i="1"/>
  <c r="D41" i="1"/>
  <c r="P40" i="1"/>
  <c r="P39" i="1"/>
  <c r="P38" i="1"/>
  <c r="P37" i="1"/>
  <c r="P36" i="1"/>
  <c r="P35" i="1"/>
  <c r="P34" i="1"/>
  <c r="P33" i="1"/>
  <c r="P294" i="1" s="1"/>
  <c r="P32" i="1"/>
  <c r="P31" i="1"/>
  <c r="P30" i="1"/>
  <c r="P291" i="1" s="1"/>
  <c r="P29" i="1"/>
  <c r="P28" i="1"/>
  <c r="P27" i="1"/>
  <c r="P26" i="1"/>
  <c r="P25" i="1"/>
  <c r="P24" i="1"/>
  <c r="P23" i="1"/>
  <c r="P22" i="1"/>
  <c r="P21" i="1"/>
  <c r="P20" i="1"/>
  <c r="P19" i="1"/>
  <c r="P18" i="1"/>
  <c r="P17" i="1"/>
  <c r="P16" i="1"/>
  <c r="P15" i="1"/>
  <c r="P14" i="1"/>
  <c r="P13" i="1"/>
  <c r="P12" i="1"/>
  <c r="P11" i="1"/>
  <c r="P10" i="1"/>
  <c r="P271" i="1" s="1"/>
  <c r="P9" i="1"/>
  <c r="P8" i="1"/>
  <c r="P7" i="1"/>
  <c r="P315" i="1" l="1"/>
  <c r="P343" i="1"/>
  <c r="P399" i="1"/>
  <c r="P415" i="1"/>
  <c r="P489" i="1"/>
  <c r="P311" i="1"/>
  <c r="P323" i="1"/>
  <c r="P339" i="1"/>
  <c r="P379" i="1"/>
  <c r="P423" i="1"/>
  <c r="P435" i="1"/>
  <c r="P451" i="1"/>
  <c r="P221" i="1"/>
  <c r="E465" i="1"/>
  <c r="P486" i="1"/>
  <c r="P490" i="1"/>
  <c r="P327" i="1"/>
  <c r="P335" i="1"/>
  <c r="P419" i="1"/>
  <c r="P431" i="1"/>
  <c r="P443" i="1"/>
  <c r="P510" i="1"/>
  <c r="P406" i="1"/>
  <c r="P410" i="1"/>
  <c r="P407" i="1"/>
  <c r="P319" i="1"/>
  <c r="P411" i="1"/>
  <c r="P427" i="1"/>
  <c r="F460" i="1"/>
  <c r="N460" i="1"/>
  <c r="L466" i="1"/>
  <c r="L470" i="1"/>
  <c r="D474" i="1"/>
  <c r="H474" i="1"/>
  <c r="L474" i="1"/>
  <c r="D475" i="1"/>
  <c r="D478" i="1"/>
  <c r="H478" i="1"/>
  <c r="L478" i="1"/>
  <c r="D479" i="1"/>
  <c r="D481" i="1"/>
  <c r="H481" i="1"/>
  <c r="L481" i="1"/>
  <c r="H482" i="1"/>
  <c r="L482" i="1"/>
  <c r="P232" i="1"/>
  <c r="J460" i="1"/>
  <c r="J461" i="1"/>
  <c r="D466" i="1"/>
  <c r="H466" i="1"/>
  <c r="H467" i="1"/>
  <c r="D470" i="1"/>
  <c r="H470" i="1"/>
  <c r="D471" i="1"/>
  <c r="D494" i="1"/>
  <c r="P281" i="1"/>
  <c r="P285" i="1"/>
  <c r="P289" i="1"/>
  <c r="P293" i="1"/>
  <c r="P297" i="1"/>
  <c r="P301" i="1"/>
  <c r="P308" i="1"/>
  <c r="P312" i="1"/>
  <c r="P316" i="1"/>
  <c r="P324" i="1"/>
  <c r="P328" i="1"/>
  <c r="P336" i="1"/>
  <c r="P340" i="1"/>
  <c r="P372" i="1"/>
  <c r="P380" i="1"/>
  <c r="P388" i="1"/>
  <c r="P416" i="1"/>
  <c r="P420" i="1"/>
  <c r="P424" i="1"/>
  <c r="P432" i="1"/>
  <c r="P436" i="1"/>
  <c r="G459" i="1"/>
  <c r="K459" i="1"/>
  <c r="O459" i="1"/>
  <c r="K460" i="1"/>
  <c r="O460" i="1"/>
  <c r="G463" i="1"/>
  <c r="K463" i="1"/>
  <c r="O463" i="1"/>
  <c r="I465" i="1"/>
  <c r="M465" i="1"/>
  <c r="I466" i="1"/>
  <c r="E469" i="1"/>
  <c r="I469" i="1"/>
  <c r="M469" i="1"/>
  <c r="E470" i="1"/>
  <c r="E473" i="1"/>
  <c r="I473" i="1"/>
  <c r="M473" i="1"/>
  <c r="E474" i="1"/>
  <c r="E477" i="1"/>
  <c r="I477" i="1"/>
  <c r="M477" i="1"/>
  <c r="E478" i="1"/>
  <c r="E481" i="1"/>
  <c r="I481" i="1"/>
  <c r="M481" i="1"/>
  <c r="E482" i="1"/>
  <c r="I482" i="1"/>
  <c r="M482" i="1"/>
  <c r="P505" i="1"/>
  <c r="P509" i="1"/>
  <c r="P282" i="1"/>
  <c r="P286" i="1"/>
  <c r="P298" i="1"/>
  <c r="P325" i="1"/>
  <c r="P345" i="1"/>
  <c r="P353" i="1"/>
  <c r="P369" i="1"/>
  <c r="P373" i="1"/>
  <c r="P393" i="1"/>
  <c r="P401" i="1"/>
  <c r="P433" i="1"/>
  <c r="P453" i="1"/>
  <c r="D458" i="1"/>
  <c r="H458" i="1"/>
  <c r="L458" i="1"/>
  <c r="L459" i="1"/>
  <c r="D462" i="1"/>
  <c r="H462" i="1"/>
  <c r="L462" i="1"/>
  <c r="L463" i="1"/>
  <c r="J464" i="1"/>
  <c r="N464" i="1"/>
  <c r="F468" i="1"/>
  <c r="J468" i="1"/>
  <c r="N468" i="1"/>
  <c r="F469" i="1"/>
  <c r="F472" i="1"/>
  <c r="J472" i="1"/>
  <c r="N472" i="1"/>
  <c r="F473" i="1"/>
  <c r="F476" i="1"/>
  <c r="J476" i="1"/>
  <c r="N476" i="1"/>
  <c r="F477" i="1"/>
  <c r="F480" i="1"/>
  <c r="J480" i="1"/>
  <c r="N480" i="1"/>
  <c r="F481" i="1"/>
  <c r="J481" i="1"/>
  <c r="N481" i="1"/>
  <c r="F482" i="1"/>
  <c r="J482" i="1"/>
  <c r="N482" i="1"/>
  <c r="P494" i="1"/>
  <c r="P284" i="1"/>
  <c r="P212" i="1"/>
  <c r="E458" i="1"/>
  <c r="M458" i="1"/>
  <c r="E461" i="1"/>
  <c r="I461" i="1"/>
  <c r="M461" i="1"/>
  <c r="I462" i="1"/>
  <c r="O464" i="1"/>
  <c r="G467" i="1"/>
  <c r="K467" i="1"/>
  <c r="O467" i="1"/>
  <c r="G468" i="1"/>
  <c r="G471" i="1"/>
  <c r="K471" i="1"/>
  <c r="O471" i="1"/>
  <c r="G472" i="1"/>
  <c r="G475" i="1"/>
  <c r="K475" i="1"/>
  <c r="O475" i="1"/>
  <c r="G476" i="1"/>
  <c r="G479" i="1"/>
  <c r="K479" i="1"/>
  <c r="O479" i="1"/>
  <c r="O480" i="1"/>
  <c r="G481" i="1"/>
  <c r="K481" i="1"/>
  <c r="O481" i="1"/>
  <c r="G482" i="1"/>
  <c r="K482" i="1"/>
  <c r="O482" i="1"/>
  <c r="G483" i="1"/>
  <c r="K483" i="1"/>
  <c r="P488" i="1"/>
  <c r="P495" i="1"/>
  <c r="P503" i="1"/>
  <c r="P507" i="1"/>
  <c r="P198" i="1"/>
  <c r="P202" i="1"/>
  <c r="P206" i="1"/>
  <c r="P272" i="1"/>
  <c r="P326" i="1"/>
  <c r="P346" i="1"/>
  <c r="P392" i="1"/>
  <c r="P396" i="1"/>
  <c r="D482" i="1"/>
  <c r="E501" i="1"/>
  <c r="P210" i="1"/>
  <c r="P214" i="1"/>
  <c r="P222" i="1"/>
  <c r="P280" i="1"/>
  <c r="P292" i="1"/>
  <c r="P299" i="1"/>
  <c r="D303" i="1"/>
  <c r="P330" i="1"/>
  <c r="P334" i="1"/>
  <c r="P365" i="1"/>
  <c r="P384" i="1"/>
  <c r="P400" i="1"/>
  <c r="P434" i="1"/>
  <c r="P446" i="1"/>
  <c r="P454" i="1"/>
  <c r="P41" i="1"/>
  <c r="P199" i="1"/>
  <c r="D203" i="1"/>
  <c r="P207" i="1"/>
  <c r="P211" i="1"/>
  <c r="P473" i="1" s="1"/>
  <c r="P215" i="1"/>
  <c r="P219" i="1"/>
  <c r="P231" i="1"/>
  <c r="P492" i="1" s="1"/>
  <c r="P236" i="1"/>
  <c r="P269" i="1"/>
  <c r="P273" i="1"/>
  <c r="P277" i="1"/>
  <c r="P296" i="1"/>
  <c r="P300" i="1"/>
  <c r="F302" i="1"/>
  <c r="P304" i="1"/>
  <c r="P320" i="1"/>
  <c r="P331" i="1"/>
  <c r="P347" i="1"/>
  <c r="P350" i="1"/>
  <c r="P354" i="1"/>
  <c r="P358" i="1"/>
  <c r="P362" i="1"/>
  <c r="P366" i="1"/>
  <c r="P370" i="1"/>
  <c r="P374" i="1"/>
  <c r="P377" i="1"/>
  <c r="P381" i="1"/>
  <c r="P385" i="1"/>
  <c r="P389" i="1"/>
  <c r="P397" i="1"/>
  <c r="P404" i="1"/>
  <c r="P408" i="1"/>
  <c r="P412" i="1"/>
  <c r="P428" i="1"/>
  <c r="P439" i="1"/>
  <c r="P447" i="1"/>
  <c r="P455" i="1"/>
  <c r="D459" i="1"/>
  <c r="H459" i="1"/>
  <c r="G460" i="1"/>
  <c r="F461" i="1"/>
  <c r="N461" i="1"/>
  <c r="E462" i="1"/>
  <c r="M462" i="1"/>
  <c r="D463" i="1"/>
  <c r="H463" i="1"/>
  <c r="G464" i="1"/>
  <c r="K464" i="1"/>
  <c r="J465" i="1"/>
  <c r="N465" i="1"/>
  <c r="E466" i="1"/>
  <c r="M466" i="1"/>
  <c r="D467" i="1"/>
  <c r="L467" i="1"/>
  <c r="K468" i="1"/>
  <c r="O468" i="1"/>
  <c r="J469" i="1"/>
  <c r="N469" i="1"/>
  <c r="I470" i="1"/>
  <c r="M470" i="1"/>
  <c r="H471" i="1"/>
  <c r="L471" i="1"/>
  <c r="K472" i="1"/>
  <c r="O472" i="1"/>
  <c r="J473" i="1"/>
  <c r="N473" i="1"/>
  <c r="I474" i="1"/>
  <c r="M474" i="1"/>
  <c r="H475" i="1"/>
  <c r="L475" i="1"/>
  <c r="K476" i="1"/>
  <c r="O476" i="1"/>
  <c r="J477" i="1"/>
  <c r="N477" i="1"/>
  <c r="I478" i="1"/>
  <c r="M478" i="1"/>
  <c r="H479" i="1"/>
  <c r="L479" i="1"/>
  <c r="G480" i="1"/>
  <c r="K480" i="1"/>
  <c r="D483" i="1"/>
  <c r="H483" i="1"/>
  <c r="L483" i="1"/>
  <c r="J497" i="1"/>
  <c r="M502" i="1"/>
  <c r="D511" i="1"/>
  <c r="P218" i="1"/>
  <c r="P276" i="1"/>
  <c r="P288" i="1"/>
  <c r="P338" i="1"/>
  <c r="P342" i="1"/>
  <c r="P357" i="1"/>
  <c r="P361" i="1"/>
  <c r="P438" i="1"/>
  <c r="P196" i="1"/>
  <c r="P200" i="1"/>
  <c r="P204" i="1"/>
  <c r="P208" i="1"/>
  <c r="P216" i="1"/>
  <c r="P220" i="1"/>
  <c r="P239" i="1"/>
  <c r="P500" i="1" s="1"/>
  <c r="P270" i="1"/>
  <c r="P274" i="1"/>
  <c r="P278" i="1"/>
  <c r="P290" i="1"/>
  <c r="F303" i="1"/>
  <c r="P305" i="1"/>
  <c r="P309" i="1"/>
  <c r="P313" i="1"/>
  <c r="P317" i="1"/>
  <c r="P332" i="1"/>
  <c r="P344" i="1"/>
  <c r="P351" i="1"/>
  <c r="P355" i="1"/>
  <c r="P359" i="1"/>
  <c r="P363" i="1"/>
  <c r="P367" i="1"/>
  <c r="P371" i="1"/>
  <c r="P378" i="1"/>
  <c r="P382" i="1"/>
  <c r="P386" i="1"/>
  <c r="P390" i="1"/>
  <c r="P394" i="1"/>
  <c r="P398" i="1"/>
  <c r="P405" i="1"/>
  <c r="P409" i="1"/>
  <c r="P413" i="1"/>
  <c r="P421" i="1"/>
  <c r="P425" i="1"/>
  <c r="P440" i="1"/>
  <c r="P444" i="1"/>
  <c r="P448" i="1"/>
  <c r="P452" i="1"/>
  <c r="J458" i="1"/>
  <c r="N458" i="1"/>
  <c r="E459" i="1"/>
  <c r="I459" i="1"/>
  <c r="M459" i="1"/>
  <c r="D460" i="1"/>
  <c r="H460" i="1"/>
  <c r="L460" i="1"/>
  <c r="G461" i="1"/>
  <c r="K461" i="1"/>
  <c r="O461" i="1"/>
  <c r="F462" i="1"/>
  <c r="J462" i="1"/>
  <c r="N462" i="1"/>
  <c r="E463" i="1"/>
  <c r="I463" i="1"/>
  <c r="M463" i="1"/>
  <c r="H464" i="1"/>
  <c r="L464" i="1"/>
  <c r="G465" i="1"/>
  <c r="K465" i="1"/>
  <c r="O465" i="1"/>
  <c r="F466" i="1"/>
  <c r="J466" i="1"/>
  <c r="N466" i="1"/>
  <c r="E467" i="1"/>
  <c r="I467" i="1"/>
  <c r="M467" i="1"/>
  <c r="D468" i="1"/>
  <c r="H468" i="1"/>
  <c r="L468" i="1"/>
  <c r="G469" i="1"/>
  <c r="K469" i="1"/>
  <c r="O469" i="1"/>
  <c r="F470" i="1"/>
  <c r="J470" i="1"/>
  <c r="N470" i="1"/>
  <c r="E471" i="1"/>
  <c r="I471" i="1"/>
  <c r="M471" i="1"/>
  <c r="D472" i="1"/>
  <c r="H472" i="1"/>
  <c r="L472" i="1"/>
  <c r="G473" i="1"/>
  <c r="K473" i="1"/>
  <c r="O473" i="1"/>
  <c r="F474" i="1"/>
  <c r="J474" i="1"/>
  <c r="N474" i="1"/>
  <c r="E475" i="1"/>
  <c r="I475" i="1"/>
  <c r="M475" i="1"/>
  <c r="D476" i="1"/>
  <c r="H476" i="1"/>
  <c r="L476" i="1"/>
  <c r="G477" i="1"/>
  <c r="K477" i="1"/>
  <c r="O477" i="1"/>
  <c r="F478" i="1"/>
  <c r="J478" i="1"/>
  <c r="N478" i="1"/>
  <c r="E479" i="1"/>
  <c r="I479" i="1"/>
  <c r="M479" i="1"/>
  <c r="D480" i="1"/>
  <c r="H480" i="1"/>
  <c r="L480" i="1"/>
  <c r="E483" i="1"/>
  <c r="I483" i="1"/>
  <c r="M483" i="1"/>
  <c r="H492" i="1"/>
  <c r="K497" i="1"/>
  <c r="H500" i="1"/>
  <c r="M503" i="1"/>
  <c r="P197" i="1"/>
  <c r="P201" i="1"/>
  <c r="F203" i="1"/>
  <c r="F465" i="1" s="1"/>
  <c r="P205" i="1"/>
  <c r="P209" i="1"/>
  <c r="P213" i="1"/>
  <c r="P217" i="1"/>
  <c r="P275" i="1"/>
  <c r="P279" i="1"/>
  <c r="P283" i="1"/>
  <c r="P287" i="1"/>
  <c r="D302" i="1"/>
  <c r="P306" i="1"/>
  <c r="P310" i="1"/>
  <c r="P314" i="1"/>
  <c r="P318" i="1"/>
  <c r="P329" i="1"/>
  <c r="P333" i="1"/>
  <c r="P337" i="1"/>
  <c r="P341" i="1"/>
  <c r="P352" i="1"/>
  <c r="P356" i="1"/>
  <c r="P360" i="1"/>
  <c r="P364" i="1"/>
  <c r="P368" i="1"/>
  <c r="P383" i="1"/>
  <c r="P387" i="1"/>
  <c r="P391" i="1"/>
  <c r="P395" i="1"/>
  <c r="P414" i="1"/>
  <c r="P418" i="1"/>
  <c r="P422" i="1"/>
  <c r="P426" i="1"/>
  <c r="P437" i="1"/>
  <c r="P441" i="1"/>
  <c r="P445" i="1"/>
  <c r="P449" i="1"/>
  <c r="F458" i="1"/>
  <c r="K458" i="1"/>
  <c r="O458" i="1"/>
  <c r="F459" i="1"/>
  <c r="J459" i="1"/>
  <c r="N459" i="1"/>
  <c r="E460" i="1"/>
  <c r="I460" i="1"/>
  <c r="M460" i="1"/>
  <c r="D461" i="1"/>
  <c r="H461" i="1"/>
  <c r="L461" i="1"/>
  <c r="G462" i="1"/>
  <c r="K462" i="1"/>
  <c r="O462" i="1"/>
  <c r="F463" i="1"/>
  <c r="J463" i="1"/>
  <c r="N463" i="1"/>
  <c r="E464" i="1"/>
  <c r="I464" i="1"/>
  <c r="M464" i="1"/>
  <c r="D465" i="1"/>
  <c r="H465" i="1"/>
  <c r="L465" i="1"/>
  <c r="G466" i="1"/>
  <c r="K466" i="1"/>
  <c r="O466" i="1"/>
  <c r="F467" i="1"/>
  <c r="J467" i="1"/>
  <c r="N467" i="1"/>
  <c r="E468" i="1"/>
  <c r="I468" i="1"/>
  <c r="M468" i="1"/>
  <c r="D469" i="1"/>
  <c r="H469" i="1"/>
  <c r="L469" i="1"/>
  <c r="G470" i="1"/>
  <c r="K470" i="1"/>
  <c r="O470" i="1"/>
  <c r="F471" i="1"/>
  <c r="J471" i="1"/>
  <c r="N471" i="1"/>
  <c r="E472" i="1"/>
  <c r="I472" i="1"/>
  <c r="M472" i="1"/>
  <c r="D473" i="1"/>
  <c r="H473" i="1"/>
  <c r="L473" i="1"/>
  <c r="G474" i="1"/>
  <c r="K474" i="1"/>
  <c r="O474" i="1"/>
  <c r="F475" i="1"/>
  <c r="J475" i="1"/>
  <c r="N475" i="1"/>
  <c r="E476" i="1"/>
  <c r="I476" i="1"/>
  <c r="M476" i="1"/>
  <c r="D477" i="1"/>
  <c r="H477" i="1"/>
  <c r="L477" i="1"/>
  <c r="G478" i="1"/>
  <c r="K478" i="1"/>
  <c r="O478" i="1"/>
  <c r="F479" i="1"/>
  <c r="J479" i="1"/>
  <c r="N479" i="1"/>
  <c r="E480" i="1"/>
  <c r="I480" i="1"/>
  <c r="M480" i="1"/>
  <c r="F483" i="1"/>
  <c r="J483" i="1"/>
  <c r="N483" i="1"/>
  <c r="D493" i="1"/>
  <c r="H493" i="1"/>
  <c r="K498" i="1"/>
  <c r="E500" i="1"/>
  <c r="H501" i="1"/>
  <c r="P481" i="1" l="1"/>
  <c r="D240" i="1"/>
  <c r="P466" i="1"/>
  <c r="P462" i="1"/>
  <c r="P497" i="1"/>
  <c r="P498" i="1"/>
  <c r="P476" i="1"/>
  <c r="P468" i="1"/>
  <c r="D464" i="1"/>
  <c r="P203" i="1"/>
  <c r="P493" i="1"/>
  <c r="P478" i="1"/>
  <c r="F464" i="1"/>
  <c r="P458" i="1"/>
  <c r="P461" i="1"/>
  <c r="P479" i="1"/>
  <c r="P474" i="1"/>
  <c r="P477" i="1"/>
  <c r="P465" i="1"/>
  <c r="P480" i="1"/>
  <c r="P472" i="1"/>
  <c r="P460" i="1"/>
  <c r="P475" i="1"/>
  <c r="P463" i="1"/>
  <c r="P482" i="1"/>
  <c r="P470" i="1"/>
  <c r="P469" i="1"/>
  <c r="P302" i="1"/>
  <c r="P303" i="1"/>
  <c r="P471" i="1"/>
  <c r="P467" i="1"/>
  <c r="P459" i="1"/>
  <c r="P240" i="1" l="1"/>
  <c r="D501" i="1"/>
  <c r="D502" i="1"/>
  <c r="P464" i="1"/>
  <c r="P502" i="1" l="1"/>
  <c r="P50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Martin Ralph</author>
  </authors>
  <commentList>
    <comment ref="P29" authorId="0" shapeId="0" xr:uid="{00000000-0006-0000-0500-000001000000}">
      <text>
        <r>
          <rPr>
            <b/>
            <sz val="9"/>
            <color indexed="81"/>
            <rFont val="Tahoma"/>
            <family val="2"/>
          </rPr>
          <t>Martin Ralph:</t>
        </r>
        <r>
          <rPr>
            <sz val="9"/>
            <color indexed="81"/>
            <rFont val="Tahoma"/>
            <family val="2"/>
          </rPr>
          <t xml:space="preserve">
Entre Junio y Diciembre los datos de la línea C incluyen los de la línea D, que no fueron discriminados.
</t>
        </r>
      </text>
    </comment>
    <comment ref="P30" authorId="0" shapeId="0" xr:uid="{00000000-0006-0000-0500-000002000000}">
      <text>
        <r>
          <rPr>
            <b/>
            <sz val="9"/>
            <color indexed="81"/>
            <rFont val="Tahoma"/>
            <family val="2"/>
          </rPr>
          <t>Martin Ralph:</t>
        </r>
        <r>
          <rPr>
            <sz val="9"/>
            <color indexed="81"/>
            <rFont val="Tahoma"/>
            <family val="2"/>
          </rPr>
          <t xml:space="preserve">
Los datos de la línea C incluyen los de la línea D, que no fueron discriminados.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jmorin</author>
    <author>mralph</author>
    <author xml:space="preserve"> Martin Ralph</author>
    <author>Martin Ralph</author>
    <author xml:space="preserve"> </author>
    <author>C.N.R.T.</author>
    <author>CNRT</author>
  </authors>
  <commentList>
    <comment ref="J23" authorId="0" shapeId="0" xr:uid="{00000000-0006-0000-0900-000001000000}">
      <text>
        <r>
          <rPr>
            <sz val="11"/>
            <color indexed="81"/>
            <rFont val="Tahoma"/>
            <family val="2"/>
          </rPr>
          <t>La epidemia de Gripe A junto con la falta de cambio provocaron la importante disminución en la cantidad de boletos vendidos. Por esta última causa TBA debió vender boletos sólo con cambio exacto durante varios días de Julio.</t>
        </r>
      </text>
    </comment>
    <comment ref="D24" authorId="1" shapeId="0" xr:uid="{00000000-0006-0000-0900-000002000000}">
      <text>
        <r>
          <rPr>
            <b/>
            <sz val="12"/>
            <color indexed="81"/>
            <rFont val="Tahoma"/>
            <family val="2"/>
          </rPr>
          <t>TBA:</t>
        </r>
        <r>
          <rPr>
            <sz val="12"/>
            <color indexed="81"/>
            <rFont val="Tahoma"/>
            <family val="2"/>
          </rPr>
          <t xml:space="preserve"> La baja en la venta de pasajes se dio principalmente por la falta de cambio en las boleterías.
</t>
        </r>
      </text>
    </comment>
    <comment ref="E24" authorId="1" shapeId="0" xr:uid="{00000000-0006-0000-0900-000003000000}">
      <text>
        <r>
          <rPr>
            <b/>
            <sz val="12"/>
            <color indexed="81"/>
            <rFont val="Tahoma"/>
            <family val="2"/>
          </rPr>
          <t>TBA:</t>
        </r>
        <r>
          <rPr>
            <b/>
            <sz val="8"/>
            <color indexed="81"/>
            <rFont val="Tahoma"/>
            <family val="2"/>
          </rPr>
          <t xml:space="preserve"> </t>
        </r>
        <r>
          <rPr>
            <sz val="12"/>
            <color indexed="81"/>
            <rFont val="Tahoma"/>
            <family val="2"/>
          </rPr>
          <t>La baja en la venta de pasajes se dio principalmente por la falta de cambio en las boleterías</t>
        </r>
        <r>
          <rPr>
            <b/>
            <sz val="8"/>
            <color indexed="81"/>
            <rFont val="Tahoma"/>
            <family val="2"/>
          </rPr>
          <t>.</t>
        </r>
      </text>
    </comment>
    <comment ref="J24" authorId="2" shapeId="0" xr:uid="{00000000-0006-0000-0900-000004000000}">
      <text>
        <r>
          <rPr>
            <b/>
            <sz val="11"/>
            <color indexed="81"/>
            <rFont val="Tahoma"/>
            <family val="2"/>
          </rPr>
          <t>CNRT:</t>
        </r>
        <r>
          <rPr>
            <sz val="11"/>
            <color indexed="81"/>
            <rFont val="Tahoma"/>
            <family val="2"/>
          </rPr>
          <t xml:space="preserve">
Datos Provisorios. No se encuentran consolidados los pasajes vendidos con la tarjeta electrónica UNICA.</t>
        </r>
      </text>
    </comment>
    <comment ref="E33" authorId="3" shapeId="0" xr:uid="{00000000-0006-0000-0900-000005000000}">
      <text>
        <r>
          <rPr>
            <b/>
            <sz val="9"/>
            <color indexed="81"/>
            <rFont val="Tahoma"/>
            <family val="2"/>
          </rPr>
          <t>Martin Ralph:</t>
        </r>
        <r>
          <rPr>
            <sz val="9"/>
            <color indexed="81"/>
            <rFont val="Tahoma"/>
            <family val="2"/>
          </rPr>
          <t xml:space="preserve">
Servicio limitado entre Nuñez y Tigre desde el 4 de febrero por obras viaducto</t>
        </r>
      </text>
    </comment>
    <comment ref="J50" authorId="0" shapeId="0" xr:uid="{00000000-0006-0000-0900-000006000000}">
      <text>
        <r>
          <rPr>
            <sz val="11"/>
            <color indexed="81"/>
            <rFont val="Tahoma"/>
            <family val="2"/>
          </rPr>
          <t>La epidemia de Gripe A junto con la falta de cambio provocaron la importante disminución en la cantidad de boletos vendidos. Por esta última causa TBA debió vender boletos sólo con cambio exacto durante varios días de Julio.</t>
        </r>
      </text>
    </comment>
    <comment ref="D51" authorId="1" shapeId="0" xr:uid="{00000000-0006-0000-0900-000007000000}">
      <text>
        <r>
          <rPr>
            <b/>
            <sz val="12"/>
            <color indexed="81"/>
            <rFont val="Tahoma"/>
            <family val="2"/>
          </rPr>
          <t xml:space="preserve">TBA: </t>
        </r>
        <r>
          <rPr>
            <sz val="12"/>
            <color indexed="81"/>
            <rFont val="Tahoma"/>
            <family val="2"/>
          </rPr>
          <t xml:space="preserve">La baja en la venta de pasajes se dio principalmente por la falta de cambio en las boleterías.
</t>
        </r>
      </text>
    </comment>
    <comment ref="E51" authorId="1" shapeId="0" xr:uid="{00000000-0006-0000-0900-000008000000}">
      <text>
        <r>
          <rPr>
            <b/>
            <sz val="12"/>
            <color indexed="81"/>
            <rFont val="Tahoma"/>
            <family val="2"/>
          </rPr>
          <t>TBA:</t>
        </r>
        <r>
          <rPr>
            <sz val="12"/>
            <color indexed="81"/>
            <rFont val="Tahoma"/>
            <family val="2"/>
          </rPr>
          <t xml:space="preserve"> La baja en la venta de pasajes se dio principalmente por la falta de cambio en las boleterías.
</t>
        </r>
      </text>
    </comment>
    <comment ref="H51" authorId="1" shapeId="0" xr:uid="{00000000-0006-0000-0900-000009000000}">
      <text>
        <r>
          <rPr>
            <b/>
            <sz val="12"/>
            <color indexed="81"/>
            <rFont val="Tahoma"/>
            <family val="2"/>
          </rPr>
          <t>TBA:</t>
        </r>
        <r>
          <rPr>
            <sz val="12"/>
            <color indexed="81"/>
            <rFont val="Tahoma"/>
            <family val="2"/>
          </rPr>
          <t xml:space="preserve">
Por un conflicto gremial con los boleteros entre el 6 y el 14 de mayo inclusive, no se vendieron boletos en la mayoría de las estaciones. Sólo se atendieron algunas boleterías importantes. Además, el feriado del 24 y la disposición de viajar gratis el 25 afectaron la venta de pasajes. El número estimado por TBA de pasajeros  transportados es de 9,747,964.</t>
        </r>
      </text>
    </comment>
    <comment ref="J51" authorId="2" shapeId="0" xr:uid="{00000000-0006-0000-0900-00000A000000}">
      <text>
        <r>
          <rPr>
            <b/>
            <sz val="11"/>
            <color indexed="81"/>
            <rFont val="Tahoma"/>
            <family val="2"/>
          </rPr>
          <t xml:space="preserve">CNRT:
</t>
        </r>
        <r>
          <rPr>
            <sz val="11"/>
            <color indexed="81"/>
            <rFont val="Tahoma"/>
            <family val="2"/>
          </rPr>
          <t>Datos Provisorios. No se encuentran consolidados los pasajes vendidos con la tarjeta electrónica UNICA.</t>
        </r>
      </text>
    </comment>
    <comment ref="E53" authorId="4" shapeId="0" xr:uid="{00000000-0006-0000-0900-00000B000000}">
      <text>
        <r>
          <rPr>
            <b/>
            <sz val="14"/>
            <color indexed="81"/>
            <rFont val="Tahoma"/>
            <family val="2"/>
          </rPr>
          <t>CNRT:</t>
        </r>
        <r>
          <rPr>
            <sz val="14"/>
            <color indexed="81"/>
            <rFont val="Tahoma"/>
            <family val="2"/>
          </rPr>
          <t xml:space="preserve">
El accidente del 22 de febrero en estación Once produjo una disminución importante en la cantidad de servicios.
</t>
        </r>
      </text>
    </comment>
    <comment ref="O78" authorId="4" shapeId="0" xr:uid="{00000000-0006-0000-0900-00000C000000}">
      <text>
        <r>
          <rPr>
            <b/>
            <sz val="10"/>
            <color indexed="81"/>
            <rFont val="Tahoma"/>
            <family val="2"/>
          </rPr>
          <t xml:space="preserve">Metrovias: </t>
        </r>
        <r>
          <rPr>
            <sz val="10"/>
            <color indexed="81"/>
            <rFont val="Tahoma"/>
            <family val="2"/>
          </rPr>
          <t>Desde el 30/11 la Gendarmería no prestó servicios de seguridad en las estaciones y por tal motivo las boleterías permanecieron cerradas en diferentes días y horarios.
Pax Estimado 1,943,606</t>
        </r>
      </text>
    </comment>
    <comment ref="I99" authorId="5" shapeId="0" xr:uid="{00000000-0006-0000-0900-00000D000000}">
      <text>
        <r>
          <rPr>
            <b/>
            <sz val="12"/>
            <color indexed="81"/>
            <rFont val="Tahoma"/>
            <family val="2"/>
          </rPr>
          <t>CNRT:</t>
        </r>
        <r>
          <rPr>
            <sz val="12"/>
            <color indexed="81"/>
            <rFont val="Tahoma"/>
            <family val="2"/>
          </rPr>
          <t xml:space="preserve">
Un incendio en el Puesto Central de Operaciones ocasionó una reducción en la cantidad de servicios.</t>
        </r>
      </text>
    </comment>
    <comment ref="I102" authorId="6" shapeId="0" xr:uid="{00000000-0006-0000-0900-00000E000000}">
      <text>
        <r>
          <rPr>
            <b/>
            <sz val="12"/>
            <color indexed="81"/>
            <rFont val="Tahoma"/>
            <family val="2"/>
          </rPr>
          <t>CNRT:</t>
        </r>
        <r>
          <rPr>
            <sz val="12"/>
            <color indexed="81"/>
            <rFont val="Tahoma"/>
            <family val="2"/>
          </rPr>
          <t xml:space="preserve">
Estimado por TMR.
A la fecha no se  enviaron datos definitivos.</t>
        </r>
      </text>
    </comment>
    <comment ref="L102" authorId="6" shapeId="0" xr:uid="{00000000-0006-0000-0900-00000F000000}">
      <text>
        <r>
          <rPr>
            <b/>
            <sz val="12"/>
            <color indexed="81"/>
            <rFont val="Tahoma"/>
            <family val="2"/>
          </rPr>
          <t>CNRT:</t>
        </r>
        <r>
          <rPr>
            <sz val="12"/>
            <color indexed="81"/>
            <rFont val="Tahoma"/>
            <family val="2"/>
          </rPr>
          <t xml:space="preserve">
Una serie de conflictos gremiales afectaron el servicio.</t>
        </r>
      </text>
    </comment>
    <comment ref="N105" authorId="2" shapeId="0" xr:uid="{00000000-0006-0000-0900-000010000000}">
      <text>
        <r>
          <rPr>
            <b/>
            <sz val="12"/>
            <color indexed="81"/>
            <rFont val="Tahoma"/>
            <family val="2"/>
          </rPr>
          <t xml:space="preserve">UGOFE-Linea Roca:
</t>
        </r>
        <r>
          <rPr>
            <sz val="12"/>
            <color indexed="81"/>
            <rFont val="Tahoma"/>
            <family val="2"/>
          </rPr>
          <t xml:space="preserve">La razón principal de la baja en la cantidad de boletos vendidos fue la falta de monedas.
</t>
        </r>
      </text>
    </comment>
    <comment ref="O105" authorId="4" shapeId="0" xr:uid="{00000000-0006-0000-0900-000011000000}">
      <text>
        <r>
          <rPr>
            <b/>
            <sz val="8"/>
            <color indexed="81"/>
            <rFont val="Tahoma"/>
            <family val="2"/>
          </rPr>
          <t>UGOFE-Roca:</t>
        </r>
        <r>
          <rPr>
            <sz val="10"/>
            <color indexed="81"/>
            <rFont val="Tahoma"/>
            <family val="2"/>
          </rPr>
          <t xml:space="preserve"> La escasez de monedas provocó el cierre de boleterias por falta de cambio y por consecuencia la merma en la venta de boletos
</t>
        </r>
      </text>
    </comment>
    <comment ref="E106" authorId="4" shapeId="0" xr:uid="{00000000-0006-0000-0900-000012000000}">
      <text>
        <r>
          <rPr>
            <b/>
            <sz val="12"/>
            <color indexed="81"/>
            <rFont val="Tahoma"/>
            <family val="2"/>
          </rPr>
          <t>UGOFE-Línea Roca:</t>
        </r>
        <r>
          <rPr>
            <sz val="12"/>
            <color indexed="81"/>
            <rFont val="Tahoma"/>
            <family val="2"/>
          </rPr>
          <t xml:space="preserve"> Cabe señalar que en el curso de ese mes se registraron un corte de vías en Avellaneda por manifestantes y dos jornadas de protestas del gremio Unión Ferroviaria, además de numerosos e importantes cierres de boleterías por falta de monedas.</t>
        </r>
        <r>
          <rPr>
            <sz val="8"/>
            <color indexed="81"/>
            <rFont val="Tahoma"/>
            <family val="2"/>
          </rPr>
          <t xml:space="preserve">
</t>
        </r>
      </text>
    </comment>
    <comment ref="I109" authorId="4" shapeId="0" xr:uid="{00000000-0006-0000-0900-000013000000}">
      <text>
        <r>
          <rPr>
            <sz val="16"/>
            <color indexed="81"/>
            <rFont val="Tahoma"/>
            <family val="2"/>
          </rPr>
          <t>CNRT:  Dato provisorio al 16/07/2014</t>
        </r>
        <r>
          <rPr>
            <sz val="8"/>
            <color indexed="81"/>
            <rFont val="Tahoma"/>
            <family val="2"/>
          </rPr>
          <t xml:space="preserve">
</t>
        </r>
      </text>
    </comment>
    <comment ref="D127" authorId="6" shapeId="0" xr:uid="{00000000-0006-0000-0900-000014000000}">
      <text>
        <r>
          <rPr>
            <b/>
            <sz val="11"/>
            <color indexed="81"/>
            <rFont val="Tahoma"/>
            <family val="2"/>
          </rPr>
          <t>CNRT:</t>
        </r>
        <r>
          <rPr>
            <sz val="11"/>
            <color indexed="81"/>
            <rFont val="Tahoma"/>
            <family val="2"/>
          </rPr>
          <t xml:space="preserve">
Pax transportados por TMS del 1 al 6 de enero 446,702
Pax transportados por UGOFE del 7 al 31 de enero 1,831,852</t>
        </r>
      </text>
    </comment>
    <comment ref="M132" authorId="2" shapeId="0" xr:uid="{00000000-0006-0000-0900-000015000000}">
      <text>
        <r>
          <rPr>
            <b/>
            <sz val="12"/>
            <color indexed="81"/>
            <rFont val="Tahoma"/>
            <family val="2"/>
          </rPr>
          <t>UGOFESA-San Martin:</t>
        </r>
        <r>
          <rPr>
            <sz val="12"/>
            <color indexed="81"/>
            <rFont val="Tahoma"/>
            <family val="2"/>
          </rPr>
          <t xml:space="preserve">
El día 15 de octubre a raíz del acto sindical de la CGT, la recaudación se vio afectada por la falta de control de evasión y de algunas boleterías sin personal en el San Martín, por lo tanto la estimación de pasajeros transportados efectivamente en ese día es de 173.780; llevando el total mensual a 4.379.203</t>
        </r>
      </text>
    </comment>
    <comment ref="L135" authorId="4" shapeId="0" xr:uid="{00000000-0006-0000-0900-000016000000}">
      <text>
        <r>
          <rPr>
            <b/>
            <sz val="12"/>
            <color indexed="81"/>
            <rFont val="Tahoma"/>
            <family val="2"/>
          </rPr>
          <t>CNRT:</t>
        </r>
        <r>
          <rPr>
            <sz val="12"/>
            <color indexed="81"/>
            <rFont val="Tahoma"/>
            <family val="2"/>
          </rPr>
          <t xml:space="preserve">
La baja se debe a los trabajos de adecuación de andenes que se están llevando a cabo.</t>
        </r>
      </text>
    </comment>
    <comment ref="M135" authorId="4" shapeId="0" xr:uid="{00000000-0006-0000-0900-000017000000}">
      <text>
        <r>
          <rPr>
            <b/>
            <sz val="12"/>
            <color indexed="81"/>
            <rFont val="Tahoma"/>
            <family val="2"/>
          </rPr>
          <t xml:space="preserve">CNRT:
</t>
        </r>
        <r>
          <rPr>
            <sz val="12"/>
            <color indexed="81"/>
            <rFont val="Tahoma"/>
            <family val="2"/>
          </rPr>
          <t>La baja se debe a los trabajos de adecuación de andenes que se están llevando a cabo.</t>
        </r>
      </text>
    </comment>
    <comment ref="O159" authorId="4" shapeId="0" xr:uid="{00000000-0006-0000-0900-000018000000}">
      <text>
        <r>
          <rPr>
            <b/>
            <sz val="10"/>
            <color indexed="81"/>
            <rFont val="Tahoma"/>
            <family val="2"/>
          </rPr>
          <t xml:space="preserve">Ferrovias: </t>
        </r>
        <r>
          <rPr>
            <sz val="10"/>
            <color indexed="81"/>
            <rFont val="Tahoma"/>
            <family val="2"/>
          </rPr>
          <t xml:space="preserve">Por acta acuerdo del 3/12 las boleterías permanecen cerradas desde las 21 a 6 horas, ya que se retiró la Gendarmería de las estaciones.
</t>
        </r>
      </text>
    </comment>
    <comment ref="H167" authorId="3" shapeId="0" xr:uid="{00000000-0006-0000-0900-000019000000}">
      <text>
        <r>
          <rPr>
            <sz val="12"/>
            <color indexed="81"/>
            <rFont val="Tahoma"/>
            <family val="2"/>
          </rPr>
          <t>CNRT: Por la obra de elevación de andenes el servicio fue suspendido entre los días 24 y 27 de mayo. Se reanuda el día 28, pero a partir de las 15:40 hs vuelve a suspenderse hasta el 03/06.</t>
        </r>
      </text>
    </comment>
    <comment ref="I167" authorId="3" shapeId="0" xr:uid="{00000000-0006-0000-0900-00001A000000}">
      <text>
        <r>
          <rPr>
            <b/>
            <sz val="12"/>
            <color indexed="81"/>
            <rFont val="Tahoma"/>
            <family val="2"/>
          </rPr>
          <t xml:space="preserve">CNRT:  </t>
        </r>
        <r>
          <rPr>
            <sz val="12"/>
            <color indexed="81"/>
            <rFont val="Tahoma"/>
            <family val="2"/>
          </rPr>
          <t xml:space="preserve">Por obras en la elevación de andenes y problemas con los andenes provisorios sólo se vendieron boletos en algunas estaciones.
</t>
        </r>
      </text>
    </comment>
    <comment ref="I183" authorId="6" shapeId="0" xr:uid="{00000000-0006-0000-0900-00001B000000}">
      <text>
        <r>
          <rPr>
            <b/>
            <sz val="12"/>
            <color indexed="81"/>
            <rFont val="Tahoma"/>
            <family val="2"/>
          </rPr>
          <t xml:space="preserve">CNRT:
</t>
        </r>
        <r>
          <rPr>
            <sz val="12"/>
            <color indexed="81"/>
            <rFont val="Tahoma"/>
            <family val="2"/>
          </rPr>
          <t>Estimado por TMB.
A la fecha no se  enviaron datos definitivos.</t>
        </r>
      </text>
    </comment>
    <comment ref="I190" authorId="4" shapeId="0" xr:uid="{00000000-0006-0000-0900-00001C000000}">
      <text>
        <r>
          <rPr>
            <sz val="14"/>
            <color indexed="81"/>
            <rFont val="Tahoma"/>
            <family val="2"/>
          </rPr>
          <t xml:space="preserve">
CNRT:  Dato provisorio al 16/07/2014</t>
        </r>
      </text>
    </comment>
    <comment ref="G217" authorId="4" shapeId="0" xr:uid="{00000000-0006-0000-0900-00001D000000}">
      <text>
        <r>
          <rPr>
            <sz val="12"/>
            <color indexed="81"/>
            <rFont val="Tahoma"/>
            <family val="2"/>
          </rPr>
          <t>CNRT: 
El paro general del jueves 10/04 y los feriados del miércoles 02/04 y la Semana Santa del jueves 17/04 al 20/04, afectaron el transporte de pasajeros.</t>
        </r>
      </text>
    </comment>
    <comment ref="F218" authorId="4" shapeId="0" xr:uid="{00000000-0006-0000-0900-00001E000000}">
      <text>
        <r>
          <rPr>
            <sz val="12"/>
            <color indexed="81"/>
            <rFont val="Tahoma"/>
            <family val="2"/>
          </rPr>
          <t>CNRT: Paro de Transporte el martes 31 de marzo</t>
        </r>
      </text>
    </comment>
    <comment ref="I218" authorId="4" shapeId="0" xr:uid="{00000000-0006-0000-0900-00001F000000}">
      <text>
        <r>
          <rPr>
            <sz val="12"/>
            <color indexed="81"/>
            <rFont val="Tahoma"/>
            <family val="2"/>
          </rPr>
          <t>CNRT: Paro de Transporte el martes 9 de junio</t>
        </r>
      </text>
    </comment>
    <comment ref="G219" authorId="4" shapeId="0" xr:uid="{00000000-0006-0000-0900-000020000000}">
      <text>
        <r>
          <rPr>
            <sz val="12"/>
            <color indexed="81"/>
            <rFont val="Tahoma"/>
            <family val="2"/>
          </rPr>
          <t xml:space="preserve">CNRT: Aumento de tarifas a partir del dia 08/04
</t>
        </r>
      </text>
    </comment>
    <comment ref="O219" authorId="4" shapeId="0" xr:uid="{00000000-0006-0000-0900-000021000000}">
      <text>
        <r>
          <rPr>
            <sz val="12"/>
            <color indexed="81"/>
            <rFont val="Tahoma"/>
            <family val="2"/>
          </rPr>
          <t>CNRT: Lunes 19/12/2016 Paro de Trenes y Subtes hasta las 12 del mediodía.</t>
        </r>
      </text>
    </comment>
    <comment ref="G220" authorId="4" shapeId="0" xr:uid="{00000000-0006-0000-0900-000022000000}">
      <text>
        <r>
          <rPr>
            <sz val="14"/>
            <color indexed="81"/>
            <rFont val="Tahoma"/>
            <family val="2"/>
          </rPr>
          <t xml:space="preserve">CNRT: Para General el jueves 6 de abril.
No hubo transporte ferroviario.
</t>
        </r>
      </text>
    </comment>
    <comment ref="E236" authorId="6" shapeId="0" xr:uid="{00000000-0006-0000-0900-000023000000}">
      <text>
        <r>
          <rPr>
            <b/>
            <sz val="12"/>
            <color indexed="81"/>
            <rFont val="Tahoma"/>
            <family val="2"/>
          </rPr>
          <t>CNRT:</t>
        </r>
        <r>
          <rPr>
            <sz val="12"/>
            <color indexed="81"/>
            <rFont val="Tahoma"/>
            <family val="2"/>
          </rPr>
          <t xml:space="preserve">
Una serie de conflictos gremiales afectaron la prestación del servicio.</t>
        </r>
      </text>
    </comment>
    <comment ref="G237" authorId="6" shapeId="0" xr:uid="{00000000-0006-0000-0900-000024000000}">
      <text>
        <r>
          <rPr>
            <b/>
            <sz val="12"/>
            <color indexed="81"/>
            <rFont val="Tahoma"/>
            <family val="2"/>
          </rPr>
          <t>CNRT:</t>
        </r>
        <r>
          <rPr>
            <sz val="12"/>
            <color indexed="81"/>
            <rFont val="Tahoma"/>
            <family val="2"/>
          </rPr>
          <t xml:space="preserve">
Una serie de conflictos gremiales afectaron el servicios.</t>
        </r>
      </text>
    </comment>
    <comment ref="H238" authorId="6" shapeId="0" xr:uid="{00000000-0006-0000-0900-000025000000}">
      <text>
        <r>
          <rPr>
            <b/>
            <sz val="12"/>
            <color indexed="81"/>
            <rFont val="Tahoma"/>
            <family val="2"/>
          </rPr>
          <t>CNRT:</t>
        </r>
        <r>
          <rPr>
            <sz val="12"/>
            <color indexed="81"/>
            <rFont val="Tahoma"/>
            <family val="2"/>
          </rPr>
          <t xml:space="preserve">
Una serie de conflictos gremiales afectaron el servicio.</t>
        </r>
      </text>
    </comment>
    <comment ref="J240" authorId="0" shapeId="0" xr:uid="{00000000-0006-0000-0900-000026000000}">
      <text>
        <r>
          <rPr>
            <b/>
            <sz val="12"/>
            <color indexed="81"/>
            <rFont val="Tahoma"/>
            <family val="2"/>
          </rPr>
          <t>CNRT:</t>
        </r>
        <r>
          <rPr>
            <sz val="12"/>
            <color indexed="81"/>
            <rFont val="Tahoma"/>
            <family val="2"/>
          </rPr>
          <t xml:space="preserve">
El asueto administrativo de dos semanas por la Gripe A y las vacaciones de invierno provocaron una disminución en la cantidad de pasajeros
</t>
        </r>
      </text>
    </comment>
    <comment ref="N240" authorId="1" shapeId="0" xr:uid="{00000000-0006-0000-0900-000027000000}">
      <text>
        <r>
          <rPr>
            <b/>
            <sz val="12"/>
            <color indexed="81"/>
            <rFont val="Tahoma"/>
            <family val="2"/>
          </rPr>
          <t>CNRT:</t>
        </r>
        <r>
          <rPr>
            <sz val="12"/>
            <color indexed="81"/>
            <rFont val="Tahoma"/>
            <family val="2"/>
          </rPr>
          <t xml:space="preserve">
Conflictos gremiales los días 5 (de 11 a 23 hs.) y 10 (paro total) de noviembre afectaron el servicio durante esos días y provocaron una disminución de pasajeros el día 11 como secuela del paro del día anterior.</t>
        </r>
      </text>
    </comment>
    <comment ref="D243" authorId="4" shapeId="0" xr:uid="{00000000-0006-0000-0900-000028000000}">
      <text>
        <r>
          <rPr>
            <b/>
            <sz val="16"/>
            <color indexed="81"/>
            <rFont val="Tahoma"/>
            <family val="2"/>
          </rPr>
          <t>CNRT: El 6 de enero se produjo un aumento de la tarifa de $1,10 a $2,50</t>
        </r>
        <r>
          <rPr>
            <sz val="16"/>
            <color indexed="81"/>
            <rFont val="Tahoma"/>
            <family val="2"/>
          </rPr>
          <t xml:space="preserve">
</t>
        </r>
      </text>
    </comment>
    <comment ref="H243" authorId="4" shapeId="0" xr:uid="{00000000-0006-0000-0900-000029000000}">
      <text>
        <r>
          <rPr>
            <b/>
            <sz val="14"/>
            <color indexed="81"/>
            <rFont val="Tahoma"/>
            <family val="2"/>
          </rPr>
          <t>CNRT:</t>
        </r>
        <r>
          <rPr>
            <sz val="14"/>
            <color indexed="81"/>
            <rFont val="Tahoma"/>
            <family val="2"/>
          </rPr>
          <t xml:space="preserve">
Paro total de actividades de 36 horas. Desde las 12hs. Del 16/05 a las 24hs. Del 17/05</t>
        </r>
      </text>
    </comment>
    <comment ref="K243" authorId="4" shapeId="0" xr:uid="{00000000-0006-0000-0900-00002A000000}">
      <text>
        <r>
          <rPr>
            <sz val="12"/>
            <color indexed="81"/>
            <rFont val="Tahoma"/>
            <family val="2"/>
          </rPr>
          <t>CNRT: Un conflicto gremial desde las 21:00 del viernes 3 de agosto hasta el 13 de agosto paralizó el servicio por completo.</t>
        </r>
      </text>
    </comment>
    <comment ref="D244" authorId="4" shapeId="0" xr:uid="{00000000-0006-0000-0900-00002B000000}">
      <text>
        <r>
          <rPr>
            <b/>
            <sz val="16"/>
            <color indexed="81"/>
            <rFont val="Tahoma"/>
            <family val="2"/>
          </rPr>
          <t xml:space="preserve">Metrovias: </t>
        </r>
        <r>
          <rPr>
            <sz val="16"/>
            <color indexed="81"/>
            <rFont val="Tahoma"/>
            <family val="2"/>
          </rPr>
          <t>Cierre temporal de la línea A por renovación de formaciones. Entre el 12 de enero y el 8 de marzo.</t>
        </r>
        <r>
          <rPr>
            <b/>
            <sz val="16"/>
            <color indexed="81"/>
            <rFont val="Tahoma"/>
            <family val="2"/>
          </rPr>
          <t xml:space="preserve">
</t>
        </r>
      </text>
    </comment>
    <comment ref="E244" authorId="4" shapeId="0" xr:uid="{00000000-0006-0000-0900-00002C000000}">
      <text>
        <r>
          <rPr>
            <b/>
            <sz val="16"/>
            <color indexed="81"/>
            <rFont val="Tahoma"/>
            <family val="2"/>
          </rPr>
          <t xml:space="preserve">Metrovias: </t>
        </r>
        <r>
          <rPr>
            <sz val="16"/>
            <color indexed="81"/>
            <rFont val="Tahoma"/>
            <family val="2"/>
          </rPr>
          <t>Cierre temporal de la línea A por renovación de formaciones. Entre el 12 de enero y el 8 de marzo.</t>
        </r>
      </text>
    </comment>
    <comment ref="F244" authorId="4" shapeId="0" xr:uid="{00000000-0006-0000-0900-00002D000000}">
      <text>
        <r>
          <rPr>
            <b/>
            <sz val="16"/>
            <color indexed="81"/>
            <rFont val="Tahoma"/>
            <family val="2"/>
          </rPr>
          <t xml:space="preserve">Metrovias: </t>
        </r>
        <r>
          <rPr>
            <sz val="16"/>
            <color indexed="81"/>
            <rFont val="Tahoma"/>
            <family val="2"/>
          </rPr>
          <t>Cierre temporal de la línea A por renovación de formaciones. Entre el 12 de enero y el 8 de marzo.</t>
        </r>
        <r>
          <rPr>
            <b/>
            <sz val="16"/>
            <color indexed="81"/>
            <rFont val="Tahoma"/>
            <family val="2"/>
          </rPr>
          <t xml:space="preserve">
</t>
        </r>
      </text>
    </comment>
    <comment ref="J244" authorId="4" shapeId="0" xr:uid="{00000000-0006-0000-0900-00002E000000}">
      <text>
        <r>
          <rPr>
            <b/>
            <sz val="14"/>
            <color indexed="81"/>
            <rFont val="Tahoma"/>
            <family val="2"/>
          </rPr>
          <t>CNRT:</t>
        </r>
        <r>
          <rPr>
            <sz val="14"/>
            <color indexed="81"/>
            <rFont val="Tahoma"/>
            <family val="2"/>
          </rPr>
          <t xml:space="preserve">  el 26 de Julio se inauguraron las estaciones Echeverría y Rosas de la línea B</t>
        </r>
      </text>
    </comment>
    <comment ref="G245" authorId="4" shapeId="0" xr:uid="{00000000-0006-0000-0900-00002F000000}">
      <text>
        <r>
          <rPr>
            <b/>
            <sz val="12"/>
            <color indexed="81"/>
            <rFont val="Tahoma"/>
            <family val="2"/>
          </rPr>
          <t>CNRT:</t>
        </r>
        <r>
          <rPr>
            <sz val="12"/>
            <color indexed="81"/>
            <rFont val="Tahoma"/>
            <family val="2"/>
          </rPr>
          <t xml:space="preserve"> 
El paro general del jueves 10/04 y los feriados del miércoles 02/04 y la Semana Santa del jueves 17/04 al 20/04, afectaron el transporte de pasajeros.</t>
        </r>
      </text>
    </comment>
    <comment ref="I245" authorId="4" shapeId="0" xr:uid="{00000000-0006-0000-0900-000030000000}">
      <text>
        <r>
          <rPr>
            <sz val="12"/>
            <color indexed="81"/>
            <rFont val="Tahoma"/>
            <family val="2"/>
          </rPr>
          <t xml:space="preserve">CNRT: Por un problema gremial, el día jueves 12, las boleterias permanecieron cerradas durante toda la jornada
</t>
        </r>
      </text>
    </comment>
    <comment ref="F246" authorId="4" shapeId="0" xr:uid="{00000000-0006-0000-0900-000031000000}">
      <text>
        <r>
          <rPr>
            <sz val="12"/>
            <color indexed="81"/>
            <rFont val="Tahoma"/>
            <family val="2"/>
          </rPr>
          <t>CNRT: Paro de Transporte el martes 31 de marzo</t>
        </r>
      </text>
    </comment>
    <comment ref="H246" authorId="4" shapeId="0" xr:uid="{00000000-0006-0000-0900-000032000000}">
      <text>
        <r>
          <rPr>
            <sz val="12"/>
            <color indexed="81"/>
            <rFont val="Tahoma"/>
            <family val="2"/>
          </rPr>
          <t>CNRT: Paro de Transporte el martes 9 de junio</t>
        </r>
      </text>
    </comment>
    <comment ref="M247" authorId="4" shapeId="0" xr:uid="{00000000-0006-0000-0900-000033000000}">
      <text>
        <r>
          <rPr>
            <sz val="14"/>
            <color indexed="81"/>
            <rFont val="Tahoma"/>
            <family val="2"/>
          </rPr>
          <t xml:space="preserve">CNRT:  el boleto aumenta de $4,50 a $7,50 a partir del lunes 31/10/2016
</t>
        </r>
      </text>
    </comment>
    <comment ref="O247" authorId="4" shapeId="0" xr:uid="{00000000-0006-0000-0900-000034000000}">
      <text>
        <r>
          <rPr>
            <sz val="12"/>
            <color indexed="81"/>
            <rFont val="Tahoma"/>
            <family val="2"/>
          </rPr>
          <t>CNRT:  Miercoles 07/12 paro total en reclamo por la muerte de un operario.
CNRT: Lunes 19/12/2016 Paro de Trenes y Subtes hasta las 12 del mediodía.</t>
        </r>
      </text>
    </comment>
  </commentList>
</comments>
</file>

<file path=xl/sharedStrings.xml><?xml version="1.0" encoding="utf-8"?>
<sst xmlns="http://schemas.openxmlformats.org/spreadsheetml/2006/main" count="6237" uniqueCount="128">
  <si>
    <t>Pasajeros Transportados</t>
  </si>
  <si>
    <t xml:space="preserve">Línea y </t>
  </si>
  <si>
    <t>Grupo de Servicios</t>
  </si>
  <si>
    <t>Empresa</t>
  </si>
  <si>
    <t>Año</t>
  </si>
  <si>
    <t>Enero</t>
  </si>
  <si>
    <t>Febrero</t>
  </si>
  <si>
    <t>Marzo</t>
  </si>
  <si>
    <t>Abril</t>
  </si>
  <si>
    <t>Mayo</t>
  </si>
  <si>
    <t>Junio</t>
  </si>
  <si>
    <t>Julio</t>
  </si>
  <si>
    <t>Agosto</t>
  </si>
  <si>
    <t>Septiembre</t>
  </si>
  <si>
    <t>Octubre</t>
  </si>
  <si>
    <t>Noviembre</t>
  </si>
  <si>
    <t>Diciembre</t>
  </si>
  <si>
    <t>Total</t>
  </si>
  <si>
    <t>Grupo 1</t>
  </si>
  <si>
    <t>Línea Mitre</t>
  </si>
  <si>
    <t>Trenes de</t>
  </si>
  <si>
    <t>Buenos Aires S.A.</t>
  </si>
  <si>
    <t>Grupo 3</t>
  </si>
  <si>
    <t>Línea Urquiza</t>
  </si>
  <si>
    <t>Metrovías S.A.</t>
  </si>
  <si>
    <t>Grupo 4</t>
  </si>
  <si>
    <t>Línea Roca</t>
  </si>
  <si>
    <t>Transportes</t>
  </si>
  <si>
    <t>Metropolitanos</t>
  </si>
  <si>
    <t>Gral. Roca S.A.</t>
  </si>
  <si>
    <t>Grupo 5</t>
  </si>
  <si>
    <t>Línea San Martín</t>
  </si>
  <si>
    <t>Gral. San Martín S.A.</t>
  </si>
  <si>
    <t>Grupo 6</t>
  </si>
  <si>
    <t>Línea Bel. Norte</t>
  </si>
  <si>
    <t>Ferrovías S.A.C.</t>
  </si>
  <si>
    <t>Grupo 7</t>
  </si>
  <si>
    <t>Línea Bel Sur</t>
  </si>
  <si>
    <t>Belgrano Sur S.A.</t>
  </si>
  <si>
    <t>Total Ferrocarril</t>
  </si>
  <si>
    <t>Grupo 2</t>
  </si>
  <si>
    <t>Línea Sarmiento</t>
  </si>
  <si>
    <t>Red Ferroviaria Metropolitana de Buenos Aires</t>
  </si>
  <si>
    <t xml:space="preserve"> ----------</t>
  </si>
  <si>
    <t>Línea</t>
  </si>
  <si>
    <t>Premetro</t>
  </si>
  <si>
    <t>total</t>
  </si>
  <si>
    <t>*</t>
  </si>
  <si>
    <t>año</t>
  </si>
  <si>
    <t>Pasajeros Pagos Transportados</t>
  </si>
  <si>
    <t>Roca</t>
  </si>
  <si>
    <t>Mitre</t>
  </si>
  <si>
    <t>Sarmiento</t>
  </si>
  <si>
    <t>Urquiza</t>
  </si>
  <si>
    <t>San Martin</t>
  </si>
  <si>
    <t>---</t>
  </si>
  <si>
    <t>U.G.O.F.E. S.A. (1)</t>
  </si>
  <si>
    <t>U.G.O.F.E. S.A. (2)</t>
  </si>
  <si>
    <t>U.G.O.F.E. S.A. (3)</t>
  </si>
  <si>
    <r>
      <t>Nota</t>
    </r>
    <r>
      <rPr>
        <sz val="10"/>
        <color indexed="8"/>
        <rFont val="Arial Unicode MS"/>
        <family val="2"/>
      </rPr>
      <t xml:space="preserve">: Los valores en </t>
    </r>
    <r>
      <rPr>
        <b/>
        <sz val="10"/>
        <color indexed="8"/>
        <rFont val="Arial Unicode MS"/>
        <family val="2"/>
      </rPr>
      <t>NEGRITA</t>
    </r>
    <r>
      <rPr>
        <sz val="10"/>
        <color indexed="8"/>
        <rFont val="Arial Unicode MS"/>
        <family val="2"/>
      </rPr>
      <t xml:space="preserve"> corresponden a la etapa de concesión</t>
    </r>
  </si>
  <si>
    <t>Subterráneos (#)</t>
  </si>
  <si>
    <t>(#) A partir del 1° de julio de 1994 se incluyen los pasajeros del Premetro</t>
  </si>
  <si>
    <t>(1) A partir del 6 de Julio de 2007 controlada por la Unidad de Gestión Operativa Ferroviaria de Emergencia S.A. (UGOFE SA)</t>
  </si>
  <si>
    <t>(3) A partir del 6 de Julio de 2007 controlada por la Unidad de Gestión Operativa Ferroviaria de Emergencia S.A. (UGOFE SA)</t>
  </si>
  <si>
    <t>(2) A partir del 7 de Enero de 2005 controlada por la Unidad de Gestión Operativa Ferroviaria de Emergencia S.A. (UGOFE SA)</t>
  </si>
  <si>
    <t>Belgrano Norte</t>
  </si>
  <si>
    <t>Belgrano Sur</t>
  </si>
  <si>
    <t>Línea A</t>
  </si>
  <si>
    <t>Línea B</t>
  </si>
  <si>
    <t>Línea C</t>
  </si>
  <si>
    <t>Línea D</t>
  </si>
  <si>
    <t>Línea E</t>
  </si>
  <si>
    <t>Línea H</t>
  </si>
  <si>
    <t>San Martín</t>
  </si>
  <si>
    <t>Red Ferroviaria Metropolitana de Pasajeros</t>
  </si>
  <si>
    <t>Belgrano Total</t>
  </si>
  <si>
    <t>Total Subte</t>
  </si>
  <si>
    <t>s/d</t>
  </si>
  <si>
    <t>Tranvía del Este</t>
  </si>
  <si>
    <t>Variación porcentual respecto al mismo mes del año anterior</t>
  </si>
  <si>
    <t>Pasajeros Pagos Transportados - Variación porcentual respecto al mismo mes del año anterior</t>
  </si>
  <si>
    <t>sd/</t>
  </si>
  <si>
    <t>(4) A partir del 24 de Mayo de 2012 controlada por la Unidad de Gestión Operativa Mitre Sarmiento (UGOMS)</t>
  </si>
  <si>
    <t>UGOMS (4)</t>
  </si>
  <si>
    <t>SOFSE (5)</t>
  </si>
  <si>
    <t>Concesionaria/Operadora</t>
  </si>
  <si>
    <t>Corredores Ferroviarios (6)</t>
  </si>
  <si>
    <t>Argentren S.A. (7)</t>
  </si>
  <si>
    <t>(6) Por Acta Acuerdo del 10/02/2014 la operación de la líneas Mitre y San Martin la gestiona la empresa Corredores Ferroviarios S.A.</t>
  </si>
  <si>
    <t>(7) Por Acta Acuerdo del 10/02/2014 la operación de la líneas Roca y Belgrano Sur la gestiona la empresa Argentren S.A.</t>
  </si>
  <si>
    <t>(5) Mediante Res. ST 1244/2013 (24/10/2013) se rescinde el Acuerdo de Operación con UGOMS y queda la operación en manos de SOFSE</t>
  </si>
  <si>
    <t>La baja en los boletos vendidos se debe a la afectación por la Obra de Elevación de Andenes</t>
  </si>
  <si>
    <t>**</t>
  </si>
  <si>
    <t>**  Servicio interrumpido el 10 de octubre de 2012</t>
  </si>
  <si>
    <t>s/s</t>
  </si>
  <si>
    <t>(8) A partir del 2 de marzo de 2015 operados por Trenes Argentinos</t>
  </si>
  <si>
    <t>Trenes Argentinos (8)</t>
  </si>
  <si>
    <t>Recalculados</t>
  </si>
  <si>
    <t>Tren de la Costa</t>
  </si>
  <si>
    <t>Mes</t>
  </si>
  <si>
    <t>Linea Mitre (Retiro-Tigre): Servicio limitado entre Nuñez y Tigre desde el 4 de febrero de 2019 por obras en el viaducto. Se pondrán a disposición de los usuarios dos servicios gratuitos de colectivos desde la estación Rivadavia, que conectan con la estación Belgrano C. temporaria, del ramal Tigre, y con la estación Juan B. Justo, del ramal Bartolomé Mitre</t>
  </si>
  <si>
    <t>PAX</t>
  </si>
  <si>
    <t>Etiquetas de fila</t>
  </si>
  <si>
    <t>PAX DIA HABIL</t>
  </si>
  <si>
    <t>Pasajeros Pagos</t>
  </si>
  <si>
    <t>Variación %</t>
  </si>
  <si>
    <t>Período</t>
  </si>
  <si>
    <t>Valores</t>
  </si>
  <si>
    <t>Red de Subterráneos de Buenos Aires</t>
  </si>
  <si>
    <t>Total Pax.</t>
  </si>
  <si>
    <t>Pax.</t>
  </si>
  <si>
    <t>Total % Var.</t>
  </si>
  <si>
    <t>% Var.</t>
  </si>
  <si>
    <t>RED FERROVIARIA DE PASAJEROS DEL AREA METROPOLITANA DE BUENOS AIRES</t>
  </si>
  <si>
    <t xml:space="preserve"> COMISIÓN NACIONAL DE REGULACIÓN DEL TRANSPORTE - ARGENTINA</t>
  </si>
  <si>
    <t>Para mas información</t>
  </si>
  <si>
    <t>Martin Ralph</t>
  </si>
  <si>
    <t>mralph@cnrt.gob.ar</t>
  </si>
  <si>
    <t>PAX.</t>
  </si>
  <si>
    <t>Suma de PAX DIA HABIL</t>
  </si>
  <si>
    <t xml:space="preserve">Mitre </t>
  </si>
  <si>
    <t xml:space="preserve">Sarmiento </t>
  </si>
  <si>
    <t xml:space="preserve">Urquiza </t>
  </si>
  <si>
    <t xml:space="preserve">Roca </t>
  </si>
  <si>
    <t xml:space="preserve">San Martín </t>
  </si>
  <si>
    <t xml:space="preserve">Belgrano Norte </t>
  </si>
  <si>
    <t xml:space="preserve">Belgrano Sur </t>
  </si>
  <si>
    <t xml:space="preserve">Tren de la Costa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</si>
</sst>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0">
    <numFmt numFmtId="44" formatCode="_-&quot;$&quot;\ * #,##0.00_-;\-&quot;$&quot;\ * #,##0.00_-;_-&quot;$&quot;\ * &quot;-&quot;??_-;_-@_-"/>
    <numFmt numFmtId="43" formatCode="_-* #,##0.00_-;\-* #,##0.00_-;_-* &quot;-&quot;??_-;_-@_-"/>
    <numFmt numFmtId="164" formatCode="_ * #,##0.00_ ;_ * \-#,##0.00_ ;_ * &quot;-&quot;??_ ;_ @_ "/>
    <numFmt numFmtId="165" formatCode="_-* #,##0.00\ &quot;€&quot;_-;\-* #,##0.00\ &quot;€&quot;_-;_-* &quot;-&quot;??\ &quot;€&quot;_-;_-@_-"/>
    <numFmt numFmtId="166" formatCode="_(&quot;$&quot;* #,##0.00_);_(&quot;$&quot;* \(#,##0.00\);_(&quot;$&quot;* &quot;-&quot;??_);_(@_)"/>
    <numFmt numFmtId="167" formatCode="_(* #,##0.00_);_(* \(#,##0.00\);_(* &quot;-&quot;??_);_(@_)"/>
    <numFmt numFmtId="168" formatCode="#,##0;[Red]#,##0"/>
    <numFmt numFmtId="169" formatCode="0.0%"/>
    <numFmt numFmtId="170" formatCode="_(* #,##0_);_(* \(#,##0\);_(* &quot;-&quot;??_);_(@_)"/>
    <numFmt numFmtId="171" formatCode="_-* #,##0.00\ &quot;$&quot;_-;\-* #,##0.00\ &quot;$&quot;_-;_-* &quot;-&quot;??\ &quot;$&quot;_-;_-@_-"/>
    <numFmt numFmtId="172" formatCode="_-* #,##0.00\ _$_-;\-* #,##0.00\ _$_-;_-* &quot;-&quot;??\ _$_-;_-@_-"/>
    <numFmt numFmtId="173" formatCode="_-* #,##0.00\ _€_-;\-* #,##0.00\ _€_-;_-* &quot;-&quot;??\ _€_-;_-@_-"/>
    <numFmt numFmtId="174" formatCode="_ [$€-2]\ * #,##0.00_ ;_ [$€-2]\ * \-#,##0.00_ ;_ [$€-2]\ * &quot;-&quot;??_ "/>
    <numFmt numFmtId="175" formatCode="#,##0.000;[Red]#,##0.000"/>
    <numFmt numFmtId="176" formatCode="#,##0.0000;[Red]#,##0.0000"/>
    <numFmt numFmtId="177" formatCode="#,##0.00000;[Red]#,##0.00000"/>
    <numFmt numFmtId="178" formatCode="yyyy\-mm\-dd;@"/>
    <numFmt numFmtId="179" formatCode="mmm\-yy"/>
    <numFmt numFmtId="180" formatCode="_-[$€-2]* #,##0.00_-;\-[$€-2]* #,##0.00_-;_-[$€-2]* &quot;-&quot;??_-"/>
    <numFmt numFmtId="181" formatCode="_ &quot;$&quot;\ * #,##0.00_ ;_ &quot;$&quot;\ * \-#,##0.00_ ;_ &quot;$&quot;\ * &quot;-&quot;??_ ;_ @_ "/>
  </numFmts>
  <fonts count="60">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10"/>
      <name val="Arial"/>
      <family val="2"/>
    </font>
    <font>
      <sz val="10"/>
      <color indexed="8"/>
      <name val="Arial Unicode MS"/>
      <family val="2"/>
    </font>
    <font>
      <sz val="11"/>
      <color indexed="8"/>
      <name val="Arial Unicode MS"/>
      <family val="2"/>
    </font>
    <font>
      <b/>
      <sz val="10"/>
      <color indexed="8"/>
      <name val="Arial Unicode MS"/>
      <family val="2"/>
    </font>
    <font>
      <b/>
      <sz val="10"/>
      <color indexed="8"/>
      <name val="Arial"/>
      <family val="2"/>
    </font>
    <font>
      <b/>
      <sz val="16"/>
      <color indexed="9"/>
      <name val="Arial"/>
      <family val="2"/>
    </font>
    <font>
      <b/>
      <sz val="12"/>
      <color indexed="81"/>
      <name val="Tahoma"/>
      <family val="2"/>
    </font>
    <font>
      <sz val="12"/>
      <color indexed="81"/>
      <name val="Tahoma"/>
      <family val="2"/>
    </font>
    <font>
      <b/>
      <sz val="11"/>
      <color indexed="81"/>
      <name val="Tahoma"/>
      <family val="2"/>
    </font>
    <font>
      <sz val="11"/>
      <color indexed="81"/>
      <name val="Tahoma"/>
      <family val="2"/>
    </font>
    <font>
      <u/>
      <sz val="10"/>
      <color indexed="8"/>
      <name val="Arial Unicode MS"/>
      <family val="2"/>
    </font>
    <font>
      <sz val="10"/>
      <color indexed="81"/>
      <name val="Tahoma"/>
      <family val="2"/>
    </font>
    <font>
      <b/>
      <sz val="8"/>
      <color indexed="81"/>
      <name val="Tahoma"/>
      <family val="2"/>
    </font>
    <font>
      <b/>
      <sz val="10"/>
      <color indexed="81"/>
      <name val="Tahoma"/>
      <family val="2"/>
    </font>
    <font>
      <b/>
      <sz val="12"/>
      <color indexed="9"/>
      <name val="Arial"/>
      <family val="2"/>
    </font>
    <font>
      <sz val="8"/>
      <color indexed="81"/>
      <name val="Tahoma"/>
      <family val="2"/>
    </font>
    <font>
      <b/>
      <sz val="16"/>
      <color indexed="81"/>
      <name val="Tahoma"/>
      <family val="2"/>
    </font>
    <font>
      <sz val="16"/>
      <color indexed="81"/>
      <name val="Tahoma"/>
      <family val="2"/>
    </font>
    <font>
      <b/>
      <sz val="14"/>
      <color indexed="81"/>
      <name val="Tahoma"/>
      <family val="2"/>
    </font>
    <font>
      <sz val="14"/>
      <color indexed="81"/>
      <name val="Tahoma"/>
      <family val="2"/>
    </font>
    <font>
      <b/>
      <sz val="10"/>
      <name val="Arial Unicode MS"/>
      <family val="2"/>
    </font>
    <font>
      <sz val="10"/>
      <name val="Antique Olive"/>
      <family val="2"/>
    </font>
    <font>
      <sz val="10"/>
      <name val="CG Times"/>
      <family val="1"/>
    </font>
    <font>
      <sz val="10"/>
      <name val="Trebuchet MS"/>
      <family val="2"/>
    </font>
    <font>
      <b/>
      <sz val="10"/>
      <name val="Trebuchet MS"/>
      <family val="2"/>
    </font>
    <font>
      <sz val="11"/>
      <color theme="1"/>
      <name val="Calibri"/>
      <family val="2"/>
      <scheme val="minor"/>
    </font>
    <font>
      <b/>
      <sz val="10"/>
      <name val="Calibri"/>
      <family val="2"/>
      <scheme val="minor"/>
    </font>
    <font>
      <b/>
      <sz val="16"/>
      <color rgb="FFFF0000"/>
      <name val="Arial"/>
      <family val="2"/>
    </font>
    <font>
      <b/>
      <sz val="9"/>
      <color indexed="81"/>
      <name val="Tahoma"/>
      <family val="2"/>
    </font>
    <font>
      <sz val="9"/>
      <color indexed="81"/>
      <name val="Tahoma"/>
      <family val="2"/>
    </font>
    <font>
      <sz val="36"/>
      <name val="Franklin Gothic Demi Cond"/>
      <family val="2"/>
    </font>
    <font>
      <sz val="10"/>
      <name val="Franklin Gothic Demi Cond"/>
      <family val="2"/>
    </font>
    <font>
      <sz val="18"/>
      <name val="Franklin Gothic Demi Cond"/>
      <family val="2"/>
    </font>
    <font>
      <sz val="10"/>
      <name val="Calibri"/>
      <family val="2"/>
      <scheme val="minor"/>
    </font>
    <font>
      <i/>
      <sz val="10"/>
      <name val="Calibri"/>
      <family val="2"/>
      <scheme val="minor"/>
    </font>
    <font>
      <sz val="20"/>
      <color theme="3"/>
      <name val="Franklin Gothic Demi Cond"/>
      <family val="2"/>
    </font>
    <font>
      <sz val="20"/>
      <color theme="5" tint="-0.499984740745262"/>
      <name val="Franklin Gothic Demi Cond"/>
      <family val="2"/>
    </font>
    <font>
      <i/>
      <sz val="8"/>
      <name val="Arial"/>
      <family val="2"/>
    </font>
    <font>
      <sz val="24"/>
      <color theme="3"/>
      <name val="Franklin Gothic Demi Cond"/>
      <family val="2"/>
    </font>
    <font>
      <sz val="24"/>
      <color theme="0" tint="-0.499984740745262"/>
      <name val="Franklin Gothic Demi Cond"/>
      <family val="2"/>
    </font>
    <font>
      <sz val="10"/>
      <color theme="0" tint="-0.499984740745262"/>
      <name val="Arial"/>
      <family val="2"/>
    </font>
    <font>
      <i/>
      <sz val="8"/>
      <color theme="0" tint="-0.499984740745262"/>
      <name val="Arial"/>
      <family val="2"/>
    </font>
    <font>
      <i/>
      <sz val="8"/>
      <color theme="3"/>
      <name val="Franklin Gothic Demi Cond"/>
      <family val="2"/>
    </font>
    <font>
      <i/>
      <sz val="8"/>
      <color theme="0" tint="-0.499984740745262"/>
      <name val="Franklin Gothic Demi Cond"/>
      <family val="2"/>
    </font>
    <font>
      <sz val="11"/>
      <color theme="0" tint="-0.34998626667073579"/>
      <name val="Franklin Gothic Demi Cond"/>
      <family val="2"/>
    </font>
    <font>
      <sz val="10"/>
      <color theme="0" tint="-4.9989318521683403E-2"/>
      <name val="Arial"/>
      <family val="2"/>
    </font>
    <font>
      <u/>
      <sz val="10"/>
      <color theme="10"/>
      <name val="Arial"/>
      <family val="2"/>
    </font>
    <font>
      <sz val="9"/>
      <name val="Arial"/>
      <family val="2"/>
    </font>
    <font>
      <u/>
      <sz val="9"/>
      <color theme="10"/>
      <name val="Arial"/>
      <family val="2"/>
    </font>
    <font>
      <b/>
      <sz val="15"/>
      <color theme="3"/>
      <name val="Calibri"/>
      <family val="2"/>
      <scheme val="minor"/>
    </font>
    <font>
      <sz val="11"/>
      <color rgb="FF000000"/>
      <name val="Calibri"/>
      <family val="2"/>
    </font>
    <font>
      <sz val="11"/>
      <color indexed="8"/>
      <name val="Calibri"/>
      <family val="2"/>
    </font>
    <font>
      <sz val="8"/>
      <name val="Antique Olive"/>
      <family val="2"/>
    </font>
    <font>
      <sz val="8"/>
      <name val="Antique Olive"/>
    </font>
  </fonts>
  <fills count="15">
    <fill>
      <patternFill patternType="none"/>
    </fill>
    <fill>
      <patternFill patternType="gray125"/>
    </fill>
    <fill>
      <patternFill patternType="solid">
        <fgColor indexed="65"/>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4" tint="-0.249977111117893"/>
        <bgColor indexed="64"/>
      </patternFill>
    </fill>
    <fill>
      <patternFill patternType="solid">
        <fgColor rgb="FFFF0000"/>
        <bgColor indexed="64"/>
      </patternFill>
    </fill>
    <fill>
      <patternFill patternType="solid">
        <fgColor rgb="FFFFC000"/>
        <bgColor indexed="64"/>
      </patternFill>
    </fill>
    <fill>
      <patternFill patternType="solid">
        <fgColor theme="0" tint="-0.249977111117893"/>
        <bgColor indexed="64"/>
      </patternFill>
    </fill>
    <fill>
      <patternFill patternType="solid">
        <fgColor theme="3"/>
        <bgColor indexed="64"/>
      </patternFill>
    </fill>
    <fill>
      <patternFill patternType="solid">
        <fgColor rgb="FFFFFFCC"/>
      </patternFill>
    </fill>
  </fills>
  <borders count="28">
    <border>
      <left/>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s>
  <cellStyleXfs count="132">
    <xf numFmtId="0" fontId="0" fillId="0" borderId="0"/>
    <xf numFmtId="167" fontId="3" fillId="0" borderId="0" applyFont="0" applyFill="0" applyBorder="0" applyAlignment="0" applyProtection="0"/>
    <xf numFmtId="167" fontId="6" fillId="0" borderId="0" applyFont="0" applyFill="0" applyBorder="0" applyAlignment="0" applyProtection="0">
      <alignment wrapText="1"/>
    </xf>
    <xf numFmtId="172" fontId="28" fillId="0" borderId="0" applyFont="0" applyFill="0" applyBorder="0" applyAlignment="0" applyProtection="0"/>
    <xf numFmtId="164" fontId="31" fillId="0" borderId="0" applyFont="0" applyFill="0" applyBorder="0" applyAlignment="0" applyProtection="0"/>
    <xf numFmtId="165" fontId="6" fillId="0" borderId="0" applyFont="0" applyFill="0" applyBorder="0" applyAlignment="0" applyProtection="0">
      <alignment wrapText="1"/>
    </xf>
    <xf numFmtId="166" fontId="6" fillId="0" borderId="0" applyFont="0" applyFill="0" applyBorder="0" applyAlignment="0" applyProtection="0">
      <alignment wrapText="1"/>
    </xf>
    <xf numFmtId="171" fontId="28" fillId="0" borderId="0" applyFont="0" applyFill="0" applyBorder="0" applyAlignment="0" applyProtection="0"/>
    <xf numFmtId="0" fontId="6" fillId="0" borderId="0"/>
    <xf numFmtId="0" fontId="6" fillId="0" borderId="0">
      <alignment wrapText="1"/>
    </xf>
    <xf numFmtId="0" fontId="6" fillId="0" borderId="0">
      <alignment wrapText="1"/>
    </xf>
    <xf numFmtId="0" fontId="6" fillId="0" borderId="0">
      <alignment wrapText="1"/>
    </xf>
    <xf numFmtId="4" fontId="27" fillId="0" borderId="0"/>
    <xf numFmtId="0" fontId="31" fillId="0" borderId="0"/>
    <xf numFmtId="9" fontId="3" fillId="0" borderId="0" applyFont="0" applyFill="0" applyBorder="0" applyAlignment="0" applyProtection="0"/>
    <xf numFmtId="9" fontId="6" fillId="0" borderId="0" applyFont="0" applyFill="0" applyBorder="0" applyAlignment="0" applyProtection="0"/>
    <xf numFmtId="9" fontId="28" fillId="0" borderId="0" applyFont="0" applyFill="0" applyBorder="0" applyAlignment="0" applyProtection="0"/>
    <xf numFmtId="9" fontId="6" fillId="0" borderId="0" applyFont="0" applyFill="0" applyBorder="0" applyAlignment="0" applyProtection="0"/>
    <xf numFmtId="0" fontId="2" fillId="0" borderId="0"/>
    <xf numFmtId="0" fontId="3" fillId="0" borderId="0"/>
    <xf numFmtId="173" fontId="3" fillId="0" borderId="0" applyFont="0" applyFill="0" applyBorder="0" applyAlignment="0" applyProtection="0"/>
    <xf numFmtId="174" fontId="3" fillId="0" borderId="0" applyFont="0" applyFill="0" applyBorder="0" applyAlignment="0" applyProtection="0"/>
    <xf numFmtId="167" fontId="3" fillId="0" borderId="0" applyFont="0" applyFill="0" applyBorder="0" applyAlignment="0" applyProtection="0">
      <alignment wrapText="1"/>
    </xf>
    <xf numFmtId="164" fontId="3" fillId="0" borderId="0" applyFont="0" applyFill="0" applyBorder="0" applyAlignment="0" applyProtection="0"/>
    <xf numFmtId="165" fontId="3" fillId="0" borderId="0" applyFont="0" applyFill="0" applyBorder="0" applyAlignment="0" applyProtection="0">
      <alignment wrapText="1"/>
    </xf>
    <xf numFmtId="166" fontId="3" fillId="0" borderId="0" applyFont="0" applyFill="0" applyBorder="0" applyAlignment="0" applyProtection="0">
      <alignment wrapText="1"/>
    </xf>
    <xf numFmtId="4" fontId="27" fillId="0" borderId="0"/>
    <xf numFmtId="0" fontId="3" fillId="0" borderId="0">
      <alignment wrapText="1"/>
    </xf>
    <xf numFmtId="0" fontId="3" fillId="0" borderId="0"/>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9" fontId="3" fillId="0" borderId="0" applyFont="0" applyFill="0" applyBorder="0" applyAlignment="0" applyProtection="0"/>
    <xf numFmtId="0" fontId="52" fillId="0" borderId="0" applyNumberFormat="0" applyFill="0" applyBorder="0" applyAlignment="0" applyProtection="0"/>
    <xf numFmtId="0" fontId="1" fillId="0" borderId="0"/>
    <xf numFmtId="173" fontId="1" fillId="0" borderId="0" applyFont="0" applyFill="0" applyBorder="0" applyAlignment="0" applyProtection="0"/>
    <xf numFmtId="180"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3" fontId="56" fillId="0" borderId="0" applyFont="0" applyFill="0" applyBorder="0" applyAlignment="0" applyProtection="0"/>
    <xf numFmtId="43" fontId="3" fillId="0" borderId="0" applyFont="0" applyFill="0" applyBorder="0" applyAlignment="0" applyProtection="0"/>
    <xf numFmtId="172" fontId="28"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3"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64" fontId="5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173" fontId="56"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57" fillId="0" borderId="0" applyFont="0" applyFill="0" applyBorder="0" applyAlignment="0" applyProtection="0"/>
    <xf numFmtId="181" fontId="57" fillId="0" borderId="0" applyFont="0" applyFill="0" applyBorder="0" applyAlignment="0" applyProtection="0"/>
    <xf numFmtId="171" fontId="28" fillId="0" borderId="0" applyFont="0" applyFill="0" applyBorder="0" applyAlignment="0" applyProtection="0"/>
    <xf numFmtId="44" fontId="58" fillId="0" borderId="0" applyFont="0" applyFill="0" applyBorder="0" applyAlignment="0" applyProtection="0"/>
    <xf numFmtId="181" fontId="57" fillId="0" borderId="0" applyFont="0" applyFill="0" applyBorder="0" applyAlignment="0" applyProtection="0"/>
    <xf numFmtId="165" fontId="57" fillId="0" borderId="0" applyFont="0" applyFill="0" applyBorder="0" applyAlignment="0" applyProtection="0"/>
    <xf numFmtId="44" fontId="58" fillId="0" borderId="0" applyFont="0" applyFill="0" applyBorder="0" applyAlignment="0" applyProtection="0"/>
    <xf numFmtId="181" fontId="5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81" fontId="1" fillId="0" borderId="0" applyFont="0" applyFill="0" applyBorder="0" applyAlignment="0" applyProtection="0"/>
    <xf numFmtId="165" fontId="56" fillId="0" borderId="0" applyFont="0" applyFill="0" applyBorder="0" applyAlignment="0" applyProtection="0"/>
    <xf numFmtId="0" fontId="56" fillId="0" borderId="0"/>
    <xf numFmtId="0" fontId="1" fillId="0" borderId="0"/>
    <xf numFmtId="4" fontId="2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NumberFormat="0" applyFont="0" applyFill="0" applyBorder="0" applyAlignment="0" applyProtection="0"/>
    <xf numFmtId="0" fontId="3" fillId="0" borderId="0"/>
    <xf numFmtId="0" fontId="3" fillId="0" borderId="0"/>
    <xf numFmtId="0" fontId="1" fillId="0" borderId="0"/>
    <xf numFmtId="0" fontId="59"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56" fillId="0" borderId="0"/>
    <xf numFmtId="0" fontId="56" fillId="0" borderId="0"/>
    <xf numFmtId="0" fontId="3" fillId="0" borderId="0"/>
    <xf numFmtId="0" fontId="1" fillId="0" borderId="0"/>
    <xf numFmtId="0" fontId="1" fillId="0" borderId="0"/>
    <xf numFmtId="0" fontId="56" fillId="0" borderId="0"/>
    <xf numFmtId="0" fontId="56" fillId="0" borderId="0"/>
    <xf numFmtId="0" fontId="3" fillId="14" borderId="27" applyNumberFormat="0" applyFont="0" applyAlignment="0" applyProtection="0"/>
    <xf numFmtId="9" fontId="3" fillId="0" borderId="0" applyFont="0" applyFill="0" applyBorder="0" applyAlignment="0" applyProtection="0"/>
    <xf numFmtId="9" fontId="28" fillId="0" borderId="0" applyFont="0" applyFill="0" applyBorder="0" applyAlignment="0" applyProtection="0"/>
    <xf numFmtId="0" fontId="3" fillId="0" borderId="0"/>
    <xf numFmtId="9" fontId="1"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0" fontId="55" fillId="0" borderId="26" applyNumberFormat="0" applyFill="0" applyAlignment="0" applyProtection="0"/>
  </cellStyleXfs>
  <cellXfs count="220">
    <xf numFmtId="0" fontId="0" fillId="0" borderId="0" xfId="0"/>
    <xf numFmtId="0" fontId="4" fillId="0" borderId="9" xfId="0" applyFont="1" applyBorder="1" applyAlignment="1">
      <alignment horizontal="center"/>
    </xf>
    <xf numFmtId="3" fontId="4" fillId="0" borderId="9" xfId="0" applyNumberFormat="1" applyFont="1" applyBorder="1" applyAlignment="1">
      <alignment horizontal="center"/>
    </xf>
    <xf numFmtId="3" fontId="0" fillId="0" borderId="9" xfId="0" applyNumberFormat="1" applyBorder="1" applyAlignment="1">
      <alignment horizontal="center"/>
    </xf>
    <xf numFmtId="0" fontId="0" fillId="0" borderId="0" xfId="0" applyAlignment="1">
      <alignment horizontal="center"/>
    </xf>
    <xf numFmtId="0" fontId="7" fillId="2" borderId="0" xfId="0" applyFont="1" applyFill="1"/>
    <xf numFmtId="0" fontId="7" fillId="2" borderId="0" xfId="0" applyFont="1" applyFill="1" applyAlignment="1">
      <alignment horizontal="center"/>
    </xf>
    <xf numFmtId="0" fontId="8" fillId="2" borderId="0" xfId="0" applyFont="1" applyFill="1" applyAlignment="1">
      <alignment horizontal="center"/>
    </xf>
    <xf numFmtId="168" fontId="8" fillId="2" borderId="0" xfId="0" applyNumberFormat="1" applyFont="1" applyFill="1" applyAlignment="1">
      <alignment horizontal="center"/>
    </xf>
    <xf numFmtId="0" fontId="7" fillId="2" borderId="0" xfId="0" applyFont="1" applyFill="1" applyAlignment="1">
      <alignment horizontal="center" vertical="center"/>
    </xf>
    <xf numFmtId="0" fontId="7" fillId="2" borderId="1" xfId="0" applyFont="1" applyFill="1" applyBorder="1" applyAlignment="1">
      <alignment horizontal="center" vertical="center"/>
    </xf>
    <xf numFmtId="168" fontId="7" fillId="2" borderId="1" xfId="0" applyNumberFormat="1" applyFont="1" applyFill="1" applyBorder="1" applyAlignment="1">
      <alignment horizontal="center" vertical="center"/>
    </xf>
    <xf numFmtId="168" fontId="7" fillId="2" borderId="0" xfId="0" applyNumberFormat="1" applyFont="1" applyFill="1" applyAlignment="1">
      <alignment horizontal="center" vertical="center"/>
    </xf>
    <xf numFmtId="168" fontId="9" fillId="0" borderId="1" xfId="0" applyNumberFormat="1" applyFont="1" applyFill="1" applyBorder="1" applyAlignment="1">
      <alignment horizontal="center" vertical="center"/>
    </xf>
    <xf numFmtId="10" fontId="7" fillId="2" borderId="0" xfId="14" applyNumberFormat="1" applyFont="1" applyFill="1" applyAlignment="1">
      <alignment horizontal="center" vertical="center"/>
    </xf>
    <xf numFmtId="0" fontId="7" fillId="2" borderId="11" xfId="0" applyFont="1" applyFill="1" applyBorder="1" applyAlignment="1">
      <alignment horizontal="center" vertical="center"/>
    </xf>
    <xf numFmtId="168" fontId="9" fillId="2" borderId="1" xfId="0" applyNumberFormat="1"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168" fontId="7" fillId="2" borderId="3" xfId="0" applyNumberFormat="1" applyFont="1" applyFill="1" applyBorder="1" applyAlignment="1">
      <alignment horizontal="center" vertical="center"/>
    </xf>
    <xf numFmtId="168" fontId="7" fillId="2" borderId="8" xfId="0" applyNumberFormat="1" applyFont="1" applyFill="1" applyBorder="1" applyAlignment="1">
      <alignment horizontal="center" vertical="center"/>
    </xf>
    <xf numFmtId="168" fontId="9" fillId="2" borderId="6" xfId="0" applyNumberFormat="1" applyFont="1" applyFill="1" applyBorder="1" applyAlignment="1">
      <alignment horizontal="center" vertical="center"/>
    </xf>
    <xf numFmtId="168" fontId="7" fillId="2" borderId="6" xfId="0" applyNumberFormat="1" applyFont="1" applyFill="1" applyBorder="1" applyAlignment="1">
      <alignment horizontal="center" vertical="center"/>
    </xf>
    <xf numFmtId="170" fontId="7" fillId="2" borderId="0" xfId="1" applyNumberFormat="1" applyFont="1" applyFill="1" applyAlignment="1">
      <alignment horizontal="center" vertical="center"/>
    </xf>
    <xf numFmtId="3" fontId="10" fillId="0" borderId="1" xfId="0" applyNumberFormat="1" applyFont="1" applyFill="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0" xfId="0" applyFont="1" applyFill="1" applyBorder="1" applyAlignment="1">
      <alignment horizontal="center" vertical="center"/>
    </xf>
    <xf numFmtId="167" fontId="7" fillId="2" borderId="0" xfId="1" applyFont="1" applyFill="1" applyAlignment="1">
      <alignment horizontal="center" vertical="center"/>
    </xf>
    <xf numFmtId="170" fontId="7" fillId="2" borderId="0" xfId="0" applyNumberFormat="1" applyFont="1" applyFill="1" applyAlignment="1">
      <alignment horizontal="center" vertical="center"/>
    </xf>
    <xf numFmtId="0" fontId="7" fillId="2" borderId="0" xfId="0" applyFont="1" applyFill="1" applyAlignment="1">
      <alignment horizontal="left" vertical="center"/>
    </xf>
    <xf numFmtId="0" fontId="16" fillId="2" borderId="0" xfId="0" applyFont="1" applyFill="1" applyAlignment="1">
      <alignment horizontal="left" vertical="center"/>
    </xf>
    <xf numFmtId="0" fontId="7" fillId="0" borderId="0" xfId="0" applyFont="1" applyFill="1" applyAlignment="1">
      <alignment horizontal="center" vertical="center"/>
    </xf>
    <xf numFmtId="168" fontId="9" fillId="3" borderId="10" xfId="0" applyNumberFormat="1" applyFont="1" applyFill="1" applyBorder="1" applyAlignment="1">
      <alignment horizontal="center" vertical="center"/>
    </xf>
    <xf numFmtId="0" fontId="5" fillId="0" borderId="0" xfId="0" applyFont="1"/>
    <xf numFmtId="168" fontId="9" fillId="3" borderId="1" xfId="0" applyNumberFormat="1" applyFont="1" applyFill="1" applyBorder="1" applyAlignment="1">
      <alignment horizontal="center" vertical="center"/>
    </xf>
    <xf numFmtId="168" fontId="9" fillId="3" borderId="5" xfId="0" applyNumberFormat="1" applyFont="1" applyFill="1" applyBorder="1" applyAlignment="1">
      <alignment horizontal="center" vertical="center"/>
    </xf>
    <xf numFmtId="0" fontId="0" fillId="0" borderId="0" xfId="0" applyAlignment="1">
      <alignment vertical="center"/>
    </xf>
    <xf numFmtId="168" fontId="9" fillId="3" borderId="6" xfId="0" applyNumberFormat="1" applyFont="1" applyFill="1" applyBorder="1" applyAlignment="1">
      <alignment horizontal="center" vertical="center"/>
    </xf>
    <xf numFmtId="168" fontId="9" fillId="3" borderId="21" xfId="0" applyNumberFormat="1" applyFont="1" applyFill="1" applyBorder="1" applyAlignment="1">
      <alignment horizontal="center" vertical="center"/>
    </xf>
    <xf numFmtId="168" fontId="7" fillId="3" borderId="11" xfId="0" applyNumberFormat="1" applyFont="1" applyFill="1" applyBorder="1" applyAlignment="1">
      <alignment horizontal="center" vertical="center"/>
    </xf>
    <xf numFmtId="168" fontId="7" fillId="3" borderId="22" xfId="0" applyNumberFormat="1" applyFont="1" applyFill="1" applyBorder="1" applyAlignment="1">
      <alignment horizontal="center" vertical="center"/>
    </xf>
    <xf numFmtId="168" fontId="7" fillId="3" borderId="1" xfId="0" applyNumberFormat="1" applyFont="1" applyFill="1" applyBorder="1" applyAlignment="1">
      <alignment horizontal="center" vertical="center"/>
    </xf>
    <xf numFmtId="168" fontId="7" fillId="3" borderId="6" xfId="0" applyNumberFormat="1" applyFont="1" applyFill="1" applyBorder="1" applyAlignment="1">
      <alignment horizontal="center" vertical="center"/>
    </xf>
    <xf numFmtId="168" fontId="9" fillId="3" borderId="7" xfId="0" applyNumberFormat="1" applyFont="1" applyFill="1" applyBorder="1" applyAlignment="1">
      <alignment horizontal="center" vertical="center"/>
    </xf>
    <xf numFmtId="168" fontId="7" fillId="3" borderId="3" xfId="0" applyNumberFormat="1" applyFont="1" applyFill="1" applyBorder="1" applyAlignment="1">
      <alignment horizontal="center" vertical="center"/>
    </xf>
    <xf numFmtId="168" fontId="7" fillId="3" borderId="8" xfId="0" applyNumberFormat="1" applyFont="1" applyFill="1" applyBorder="1" applyAlignment="1">
      <alignment horizontal="center" vertical="center"/>
    </xf>
    <xf numFmtId="168" fontId="7" fillId="3" borderId="0" xfId="0" applyNumberFormat="1" applyFont="1" applyFill="1" applyAlignment="1">
      <alignment horizontal="center" vertical="center"/>
    </xf>
    <xf numFmtId="169" fontId="7" fillId="3" borderId="3" xfId="0" applyNumberFormat="1" applyFont="1" applyFill="1" applyBorder="1" applyAlignment="1">
      <alignment horizontal="center" vertical="center"/>
    </xf>
    <xf numFmtId="169" fontId="7" fillId="3" borderId="8" xfId="0" applyNumberFormat="1" applyFont="1" applyFill="1" applyBorder="1" applyAlignment="1">
      <alignment horizontal="center" vertical="center"/>
    </xf>
    <xf numFmtId="169" fontId="7" fillId="3" borderId="1" xfId="0" applyNumberFormat="1" applyFont="1" applyFill="1" applyBorder="1" applyAlignment="1">
      <alignment horizontal="center" vertical="center"/>
    </xf>
    <xf numFmtId="169" fontId="7" fillId="3" borderId="6" xfId="0" applyNumberFormat="1" applyFont="1" applyFill="1" applyBorder="1" applyAlignment="1">
      <alignment horizontal="center" vertical="center"/>
    </xf>
    <xf numFmtId="169" fontId="9" fillId="3" borderId="1" xfId="0" applyNumberFormat="1" applyFont="1" applyFill="1" applyBorder="1" applyAlignment="1">
      <alignment horizontal="center" vertical="center"/>
    </xf>
    <xf numFmtId="169" fontId="9" fillId="3" borderId="6" xfId="0" applyNumberFormat="1" applyFont="1" applyFill="1" applyBorder="1" applyAlignment="1">
      <alignment horizontal="center" vertical="center"/>
    </xf>
    <xf numFmtId="169" fontId="7" fillId="3" borderId="11" xfId="0" applyNumberFormat="1" applyFont="1" applyFill="1" applyBorder="1" applyAlignment="1">
      <alignment horizontal="center" vertical="center"/>
    </xf>
    <xf numFmtId="169" fontId="7" fillId="3" borderId="22" xfId="0" applyNumberFormat="1" applyFont="1" applyFill="1" applyBorder="1" applyAlignment="1">
      <alignment horizontal="center" vertical="center"/>
    </xf>
    <xf numFmtId="169" fontId="9" fillId="3" borderId="5" xfId="0" applyNumberFormat="1" applyFont="1" applyFill="1" applyBorder="1" applyAlignment="1">
      <alignment horizontal="center" vertical="center"/>
    </xf>
    <xf numFmtId="169" fontId="9" fillId="3" borderId="7" xfId="0" applyNumberFormat="1" applyFont="1" applyFill="1" applyBorder="1" applyAlignment="1">
      <alignment horizontal="center" vertical="center"/>
    </xf>
    <xf numFmtId="169" fontId="7" fillId="3" borderId="0" xfId="0" applyNumberFormat="1" applyFont="1" applyFill="1" applyAlignment="1">
      <alignment horizontal="center" vertical="center"/>
    </xf>
    <xf numFmtId="3" fontId="4" fillId="0" borderId="9" xfId="0" applyNumberFormat="1" applyFont="1" applyBorder="1" applyAlignment="1">
      <alignment vertical="center"/>
    </xf>
    <xf numFmtId="3" fontId="4" fillId="0" borderId="0" xfId="0" applyNumberFormat="1" applyFont="1" applyBorder="1" applyAlignment="1">
      <alignment vertical="center"/>
    </xf>
    <xf numFmtId="0" fontId="0" fillId="0" borderId="0" xfId="0" applyAlignment="1">
      <alignment horizontal="center" vertical="center"/>
    </xf>
    <xf numFmtId="0" fontId="11" fillId="3" borderId="0" xfId="0" applyFont="1" applyFill="1" applyAlignment="1">
      <alignment vertical="center"/>
    </xf>
    <xf numFmtId="0" fontId="0" fillId="3" borderId="0" xfId="0" applyFill="1"/>
    <xf numFmtId="0" fontId="11" fillId="3" borderId="0" xfId="0" applyFont="1" applyFill="1" applyAlignment="1">
      <alignment horizontal="left" vertical="center"/>
    </xf>
    <xf numFmtId="0" fontId="7" fillId="3" borderId="0" xfId="0" applyFont="1" applyFill="1"/>
    <xf numFmtId="3" fontId="4" fillId="0" borderId="0" xfId="0" applyNumberFormat="1" applyFont="1" applyBorder="1" applyAlignment="1">
      <alignment horizontal="center"/>
    </xf>
    <xf numFmtId="0" fontId="7" fillId="2" borderId="0" xfId="0" applyFont="1" applyFill="1" applyAlignment="1">
      <alignment horizontal="left" vertical="top"/>
    </xf>
    <xf numFmtId="169" fontId="6" fillId="0" borderId="9" xfId="14" quotePrefix="1" applyNumberFormat="1" applyFont="1" applyBorder="1" applyAlignment="1">
      <alignment horizontal="center"/>
    </xf>
    <xf numFmtId="169" fontId="4" fillId="0" borderId="9" xfId="14" applyNumberFormat="1" applyFont="1" applyBorder="1" applyAlignment="1">
      <alignment horizontal="center"/>
    </xf>
    <xf numFmtId="9" fontId="7" fillId="3" borderId="0" xfId="14" applyFont="1" applyFill="1" applyAlignment="1">
      <alignment horizontal="center" vertical="center"/>
    </xf>
    <xf numFmtId="0" fontId="33" fillId="3" borderId="0" xfId="0" applyFont="1" applyFill="1" applyAlignment="1">
      <alignment horizontal="left" vertical="center"/>
    </xf>
    <xf numFmtId="168" fontId="9" fillId="6" borderId="1" xfId="0" applyNumberFormat="1" applyFont="1" applyFill="1" applyBorder="1" applyAlignment="1">
      <alignment horizontal="center" vertical="center"/>
    </xf>
    <xf numFmtId="0" fontId="26" fillId="3" borderId="0" xfId="0" applyFont="1" applyFill="1" applyAlignment="1">
      <alignment horizontal="left" vertical="center" wrapText="1"/>
    </xf>
    <xf numFmtId="168" fontId="9" fillId="7" borderId="1" xfId="0" applyNumberFormat="1" applyFont="1" applyFill="1" applyBorder="1" applyAlignment="1">
      <alignment horizontal="center" vertical="center"/>
    </xf>
    <xf numFmtId="3" fontId="0" fillId="0" borderId="0" xfId="0" applyNumberFormat="1"/>
    <xf numFmtId="3" fontId="6" fillId="0" borderId="9" xfId="0" applyNumberFormat="1" applyFont="1" applyBorder="1" applyAlignment="1">
      <alignment horizontal="center"/>
    </xf>
    <xf numFmtId="3" fontId="4" fillId="0" borderId="0" xfId="0" applyNumberFormat="1" applyFont="1" applyFill="1" applyBorder="1" applyAlignment="1">
      <alignment vertical="center"/>
    </xf>
    <xf numFmtId="169" fontId="4" fillId="0" borderId="9" xfId="14" quotePrefix="1" applyNumberFormat="1" applyFont="1" applyBorder="1" applyAlignment="1">
      <alignment horizontal="center"/>
    </xf>
    <xf numFmtId="168" fontId="11" fillId="3" borderId="0" xfId="0" applyNumberFormat="1" applyFont="1" applyFill="1" applyAlignment="1">
      <alignment horizontal="left" vertical="center"/>
    </xf>
    <xf numFmtId="0" fontId="7" fillId="2" borderId="12"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5" xfId="0" applyFont="1" applyFill="1" applyBorder="1" applyAlignment="1">
      <alignment horizontal="center" vertical="center"/>
    </xf>
    <xf numFmtId="0" fontId="11" fillId="10" borderId="0" xfId="0" applyFont="1" applyFill="1" applyBorder="1" applyAlignment="1">
      <alignment vertical="center"/>
    </xf>
    <xf numFmtId="0" fontId="20" fillId="10" borderId="0" xfId="0" applyFont="1" applyFill="1" applyBorder="1" applyAlignment="1">
      <alignment vertical="center"/>
    </xf>
    <xf numFmtId="0" fontId="11" fillId="10" borderId="0" xfId="0" applyFont="1" applyFill="1" applyAlignment="1">
      <alignment vertical="center"/>
    </xf>
    <xf numFmtId="0" fontId="7" fillId="2" borderId="3"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1" xfId="0" applyFont="1" applyFill="1" applyBorder="1" applyAlignment="1">
      <alignment horizontal="center" vertical="center"/>
    </xf>
    <xf numFmtId="0" fontId="3" fillId="0" borderId="0" xfId="0" applyFont="1"/>
    <xf numFmtId="168" fontId="9" fillId="3" borderId="10" xfId="0" applyNumberFormat="1" applyFont="1" applyFill="1" applyBorder="1" applyAlignment="1">
      <alignment horizontal="center" vertical="center" wrapText="1"/>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2" xfId="0" applyFont="1" applyFill="1" applyBorder="1" applyAlignment="1">
      <alignment horizontal="center" vertical="center"/>
    </xf>
    <xf numFmtId="168" fontId="9" fillId="3" borderId="1" xfId="0" applyNumberFormat="1" applyFont="1" applyFill="1" applyBorder="1" applyAlignment="1">
      <alignment horizontal="center" vertical="center" wrapText="1"/>
    </xf>
    <xf numFmtId="168" fontId="9" fillId="3" borderId="0" xfId="0" applyNumberFormat="1" applyFont="1" applyFill="1" applyBorder="1" applyAlignment="1">
      <alignment horizontal="center" vertical="center"/>
    </xf>
    <xf numFmtId="169" fontId="9" fillId="3" borderId="0" xfId="0" applyNumberFormat="1" applyFont="1" applyFill="1" applyBorder="1" applyAlignment="1">
      <alignment horizontal="center" vertical="center"/>
    </xf>
    <xf numFmtId="175" fontId="7" fillId="3" borderId="0" xfId="0" applyNumberFormat="1" applyFont="1" applyFill="1" applyAlignment="1">
      <alignment horizontal="center" vertical="center"/>
    </xf>
    <xf numFmtId="176" fontId="8" fillId="2" borderId="0" xfId="0" applyNumberFormat="1" applyFont="1" applyFill="1" applyAlignment="1">
      <alignment horizontal="center"/>
    </xf>
    <xf numFmtId="168" fontId="26" fillId="3" borderId="0" xfId="0" applyNumberFormat="1" applyFont="1" applyFill="1" applyAlignment="1">
      <alignment horizontal="left" vertical="center" wrapText="1"/>
    </xf>
    <xf numFmtId="0" fontId="26" fillId="11" borderId="0" xfId="0" applyFont="1" applyFill="1" applyAlignment="1">
      <alignment horizontal="left" vertical="center" wrapText="1"/>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12" xfId="0" applyFont="1" applyFill="1" applyBorder="1" applyAlignment="1">
      <alignment horizontal="center" vertical="center"/>
    </xf>
    <xf numFmtId="3" fontId="3" fillId="0" borderId="0" xfId="0" applyNumberFormat="1" applyFont="1"/>
    <xf numFmtId="176" fontId="7" fillId="2" borderId="0" xfId="0" applyNumberFormat="1" applyFont="1" applyFill="1" applyAlignment="1">
      <alignment horizontal="center" vertical="center"/>
    </xf>
    <xf numFmtId="0" fontId="7" fillId="2" borderId="0" xfId="0" applyFont="1" applyFill="1" applyAlignment="1">
      <alignment horizontal="center" vertical="center"/>
    </xf>
    <xf numFmtId="0" fontId="7" fillId="2" borderId="12"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17" fontId="3" fillId="0" borderId="0" xfId="0" applyNumberFormat="1" applyFont="1"/>
    <xf numFmtId="170" fontId="0" fillId="0" borderId="0" xfId="1" applyNumberFormat="1" applyFont="1"/>
    <xf numFmtId="9" fontId="7" fillId="2" borderId="0" xfId="14" applyFont="1" applyFill="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2" xfId="0" applyFont="1" applyFill="1" applyBorder="1" applyAlignment="1">
      <alignment horizontal="center" vertical="center"/>
    </xf>
    <xf numFmtId="168" fontId="9" fillId="8" borderId="1" xfId="0" applyNumberFormat="1" applyFont="1" applyFill="1" applyBorder="1" applyAlignment="1">
      <alignment horizontal="center" vertical="center"/>
    </xf>
    <xf numFmtId="168" fontId="26" fillId="8" borderId="1" xfId="0" applyNumberFormat="1" applyFont="1" applyFill="1" applyBorder="1" applyAlignment="1">
      <alignment horizontal="center" vertical="center"/>
    </xf>
    <xf numFmtId="168" fontId="26" fillId="3" borderId="10" xfId="0" applyNumberFormat="1" applyFont="1" applyFill="1" applyBorder="1" applyAlignment="1">
      <alignment horizontal="center" vertical="center"/>
    </xf>
    <xf numFmtId="0" fontId="0" fillId="0" borderId="0" xfId="0" applyNumberFormat="1"/>
    <xf numFmtId="170" fontId="3" fillId="0" borderId="0" xfId="1" applyNumberFormat="1" applyFont="1"/>
    <xf numFmtId="168" fontId="9" fillId="5" borderId="10" xfId="0" applyNumberFormat="1" applyFont="1" applyFill="1" applyBorder="1" applyAlignment="1">
      <alignment horizontal="center" vertical="center"/>
    </xf>
    <xf numFmtId="17" fontId="3" fillId="0" borderId="0" xfId="1" applyNumberFormat="1" applyFont="1"/>
    <xf numFmtId="0" fontId="0" fillId="12" borderId="0" xfId="0" applyFill="1"/>
    <xf numFmtId="177" fontId="7" fillId="3" borderId="0" xfId="0" applyNumberFormat="1" applyFont="1" applyFill="1" applyAlignment="1">
      <alignment horizontal="center" vertical="center"/>
    </xf>
    <xf numFmtId="0" fontId="3" fillId="0" borderId="0" xfId="0" applyFont="1" applyAlignment="1">
      <alignment horizontal="center" vertical="center"/>
    </xf>
    <xf numFmtId="178" fontId="3" fillId="0" borderId="0" xfId="0" applyNumberFormat="1" applyFont="1"/>
    <xf numFmtId="178" fontId="0" fillId="0" borderId="0" xfId="1" applyNumberFormat="1" applyFont="1"/>
    <xf numFmtId="0" fontId="3" fillId="0" borderId="0" xfId="0" applyFont="1" applyAlignment="1">
      <alignment horizontal="center" vertical="center" wrapText="1"/>
    </xf>
    <xf numFmtId="178" fontId="3" fillId="0" borderId="0" xfId="0" applyNumberFormat="1" applyFont="1" applyAlignment="1">
      <alignment horizontal="center" vertical="center" wrapText="1"/>
    </xf>
    <xf numFmtId="170" fontId="3" fillId="0" borderId="0" xfId="1" applyNumberFormat="1" applyFont="1" applyAlignment="1">
      <alignment horizontal="center" vertical="center" wrapText="1"/>
    </xf>
    <xf numFmtId="3" fontId="0" fillId="0" borderId="0" xfId="0" applyNumberFormat="1" applyFill="1"/>
    <xf numFmtId="0" fontId="0" fillId="0" borderId="0" xfId="0" applyFill="1" applyAlignment="1">
      <alignment horizontal="left"/>
    </xf>
    <xf numFmtId="49" fontId="39" fillId="0" borderId="0" xfId="0" applyNumberFormat="1" applyFont="1" applyAlignment="1">
      <alignment horizontal="center" vertical="center" wrapText="1"/>
    </xf>
    <xf numFmtId="0" fontId="39" fillId="0" borderId="0" xfId="0" applyFont="1" applyAlignment="1">
      <alignment horizontal="center" vertical="center"/>
    </xf>
    <xf numFmtId="49" fontId="39" fillId="0" borderId="0" xfId="0" applyNumberFormat="1" applyFont="1" applyFill="1" applyBorder="1" applyAlignment="1">
      <alignment horizontal="center" vertical="center" wrapText="1"/>
    </xf>
    <xf numFmtId="0" fontId="39" fillId="0" borderId="0" xfId="0" applyFont="1" applyFill="1" applyBorder="1" applyAlignment="1">
      <alignment horizontal="center" vertical="center"/>
    </xf>
    <xf numFmtId="0" fontId="29" fillId="0" borderId="0" xfId="0" applyFont="1" applyFill="1" applyBorder="1" applyAlignment="1">
      <alignment horizontal="center" vertical="center"/>
    </xf>
    <xf numFmtId="3" fontId="39" fillId="0" borderId="0" xfId="0" applyNumberFormat="1" applyFont="1" applyFill="1" applyBorder="1" applyAlignment="1">
      <alignment horizontal="center" vertical="center"/>
    </xf>
    <xf numFmtId="3" fontId="39" fillId="0" borderId="0" xfId="0" quotePrefix="1" applyNumberFormat="1" applyFont="1" applyFill="1" applyBorder="1" applyAlignment="1">
      <alignment horizontal="center" vertical="center"/>
    </xf>
    <xf numFmtId="3" fontId="32" fillId="0" borderId="0" xfId="0" applyNumberFormat="1" applyFont="1" applyFill="1" applyBorder="1" applyAlignment="1">
      <alignment horizontal="center" vertical="center"/>
    </xf>
    <xf numFmtId="0" fontId="32" fillId="0" borderId="0" xfId="0" applyFont="1" applyFill="1" applyBorder="1" applyAlignment="1">
      <alignment horizontal="center" vertical="center"/>
    </xf>
    <xf numFmtId="49" fontId="32" fillId="0" borderId="0" xfId="0" applyNumberFormat="1" applyFont="1" applyBorder="1" applyAlignment="1">
      <alignment horizontal="center" vertical="center" wrapText="1"/>
    </xf>
    <xf numFmtId="3" fontId="40" fillId="0" borderId="0" xfId="0" applyNumberFormat="1" applyFont="1" applyFill="1" applyBorder="1" applyAlignment="1">
      <alignment horizontal="center" vertical="center"/>
    </xf>
    <xf numFmtId="0" fontId="32" fillId="0" borderId="0" xfId="0" applyFont="1" applyBorder="1" applyAlignment="1">
      <alignment horizontal="center" vertical="center"/>
    </xf>
    <xf numFmtId="3" fontId="39" fillId="0" borderId="0" xfId="0" applyNumberFormat="1" applyFont="1" applyBorder="1" applyAlignment="1">
      <alignment horizontal="center" vertical="center"/>
    </xf>
    <xf numFmtId="0" fontId="30" fillId="0" borderId="0" xfId="0" applyFont="1" applyFill="1" applyBorder="1" applyAlignment="1">
      <alignment horizontal="center" vertical="center"/>
    </xf>
    <xf numFmtId="0" fontId="41" fillId="0" borderId="0" xfId="0" applyFont="1" applyBorder="1" applyAlignment="1">
      <alignment vertical="center"/>
    </xf>
    <xf numFmtId="0" fontId="43" fillId="0" borderId="0" xfId="0" applyFont="1" applyAlignment="1">
      <alignment vertical="center"/>
    </xf>
    <xf numFmtId="0" fontId="44" fillId="0" borderId="0" xfId="0" applyFont="1" applyBorder="1" applyAlignment="1">
      <alignment vertical="center"/>
    </xf>
    <xf numFmtId="0" fontId="45" fillId="0" borderId="0" xfId="0" applyFont="1" applyBorder="1" applyAlignment="1">
      <alignment vertical="center"/>
    </xf>
    <xf numFmtId="0" fontId="46" fillId="0" borderId="0" xfId="0" applyFont="1" applyAlignment="1">
      <alignment vertical="center"/>
    </xf>
    <xf numFmtId="0" fontId="47" fillId="0" borderId="0" xfId="0" applyFont="1" applyAlignment="1">
      <alignment vertical="center"/>
    </xf>
    <xf numFmtId="0" fontId="48" fillId="0" borderId="0" xfId="0" applyFont="1" applyBorder="1" applyAlignment="1">
      <alignment vertical="center"/>
    </xf>
    <xf numFmtId="0" fontId="49" fillId="0" borderId="0" xfId="0" applyFont="1" applyBorder="1" applyAlignment="1">
      <alignment vertical="center"/>
    </xf>
    <xf numFmtId="0" fontId="0" fillId="4" borderId="0" xfId="0" applyFill="1" applyAlignment="1">
      <alignment vertical="center"/>
    </xf>
    <xf numFmtId="0" fontId="45" fillId="4" borderId="0" xfId="0" applyFont="1" applyFill="1" applyBorder="1" applyAlignment="1">
      <alignment vertical="center"/>
    </xf>
    <xf numFmtId="0" fontId="49" fillId="4" borderId="0" xfId="0" applyFont="1" applyFill="1" applyBorder="1" applyAlignment="1">
      <alignment vertical="center"/>
    </xf>
    <xf numFmtId="0" fontId="46" fillId="4" borderId="0" xfId="0" applyFont="1" applyFill="1" applyAlignment="1">
      <alignment vertical="center"/>
    </xf>
    <xf numFmtId="0" fontId="47" fillId="4" borderId="0" xfId="0" applyFont="1" applyFill="1" applyAlignment="1">
      <alignment vertical="center"/>
    </xf>
    <xf numFmtId="0" fontId="50" fillId="0" borderId="0" xfId="0" applyFont="1" applyFill="1" applyAlignment="1">
      <alignment vertical="center"/>
    </xf>
    <xf numFmtId="0" fontId="51" fillId="13" borderId="0" xfId="0" applyFont="1" applyFill="1" applyAlignment="1">
      <alignment vertical="center"/>
    </xf>
    <xf numFmtId="0" fontId="51" fillId="13" borderId="0" xfId="0" applyFont="1" applyFill="1" applyAlignment="1">
      <alignment horizontal="center" vertical="center" wrapText="1"/>
    </xf>
    <xf numFmtId="0" fontId="0" fillId="0" borderId="0" xfId="0" applyFill="1"/>
    <xf numFmtId="0" fontId="36" fillId="0" borderId="0" xfId="0" applyFont="1" applyFill="1" applyAlignment="1">
      <alignment horizontal="left" vertical="center"/>
    </xf>
    <xf numFmtId="0" fontId="38" fillId="0" borderId="0" xfId="0" applyFont="1" applyFill="1"/>
    <xf numFmtId="0" fontId="37" fillId="0" borderId="0" xfId="0" applyFont="1" applyFill="1"/>
    <xf numFmtId="169" fontId="0" fillId="0" borderId="0" xfId="0" applyNumberFormat="1" applyFill="1"/>
    <xf numFmtId="0" fontId="0" fillId="0" borderId="0" xfId="0" applyFill="1" applyAlignment="1">
      <alignment horizontal="left" indent="1"/>
    </xf>
    <xf numFmtId="0" fontId="53" fillId="0" borderId="25" xfId="0" applyFont="1" applyBorder="1" applyAlignment="1">
      <alignment vertical="center"/>
    </xf>
    <xf numFmtId="0" fontId="53" fillId="0" borderId="0" xfId="0" applyFont="1" applyAlignment="1">
      <alignment vertical="center"/>
    </xf>
    <xf numFmtId="0" fontId="54" fillId="0" borderId="0" xfId="39" applyFont="1" applyAlignment="1">
      <alignment vertical="center"/>
    </xf>
    <xf numFmtId="9" fontId="0" fillId="0" borderId="0" xfId="14" applyFont="1" applyAlignment="1">
      <alignment vertical="center"/>
    </xf>
    <xf numFmtId="170" fontId="0" fillId="0" borderId="0" xfId="0" applyNumberFormat="1"/>
    <xf numFmtId="0" fontId="53" fillId="0" borderId="0" xfId="0" applyFont="1"/>
    <xf numFmtId="0" fontId="53" fillId="0" borderId="0" xfId="0" applyFont="1" applyFill="1"/>
    <xf numFmtId="17" fontId="0" fillId="0" borderId="0" xfId="1" applyNumberFormat="1" applyFont="1"/>
    <xf numFmtId="179" fontId="0" fillId="0" borderId="0" xfId="1" applyNumberFormat="1" applyFont="1"/>
    <xf numFmtId="179" fontId="3" fillId="0" borderId="0" xfId="1" applyNumberFormat="1" applyFont="1"/>
    <xf numFmtId="3" fontId="3" fillId="0" borderId="0" xfId="0" applyNumberFormat="1" applyFont="1" applyAlignment="1">
      <alignment vertical="center"/>
    </xf>
    <xf numFmtId="169" fontId="3" fillId="0" borderId="0" xfId="0" applyNumberFormat="1" applyFont="1" applyAlignment="1">
      <alignment vertical="center"/>
    </xf>
    <xf numFmtId="0" fontId="51" fillId="0" borderId="0" xfId="0" applyFont="1" applyFill="1" applyAlignment="1">
      <alignment horizontal="right"/>
    </xf>
    <xf numFmtId="0" fontId="51" fillId="0" borderId="0" xfId="0" applyFont="1" applyFill="1" applyAlignment="1">
      <alignment horizontal="center" vertical="center" wrapText="1"/>
    </xf>
    <xf numFmtId="3" fontId="53" fillId="0" borderId="0" xfId="0" applyNumberFormat="1" applyFont="1" applyFill="1"/>
    <xf numFmtId="0" fontId="42" fillId="0" borderId="0" xfId="0" applyFont="1" applyBorder="1" applyAlignment="1">
      <alignment horizontal="center" vertical="center"/>
    </xf>
    <xf numFmtId="0" fontId="41" fillId="0" borderId="0" xfId="0" applyFont="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24"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23" xfId="0" applyFont="1" applyFill="1" applyBorder="1" applyAlignment="1">
      <alignment horizontal="center" vertical="center"/>
    </xf>
    <xf numFmtId="0" fontId="7" fillId="2" borderId="11" xfId="0" applyFont="1" applyFill="1" applyBorder="1" applyAlignment="1">
      <alignment horizontal="center" vertical="center"/>
    </xf>
    <xf numFmtId="0" fontId="11" fillId="9" borderId="0" xfId="0" applyFont="1" applyFill="1" applyAlignment="1">
      <alignment horizontal="left"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26" fillId="5" borderId="0" xfId="0" applyFont="1" applyFill="1" applyAlignment="1">
      <alignment horizontal="left" vertical="center" wrapText="1"/>
    </xf>
    <xf numFmtId="0" fontId="26" fillId="7" borderId="0" xfId="0" applyFont="1" applyFill="1" applyAlignment="1">
      <alignment horizontal="left" vertical="center" wrapText="1"/>
    </xf>
  </cellXfs>
  <cellStyles count="132">
    <cellStyle name="Euro" xfId="21" xr:uid="{00000000-0005-0000-0000-000000000000}"/>
    <cellStyle name="Euro 2" xfId="43" xr:uid="{00000000-0005-0000-0000-000001000000}"/>
    <cellStyle name="Euro 3" xfId="44" xr:uid="{00000000-0005-0000-0000-000002000000}"/>
    <cellStyle name="Euro 4" xfId="45" xr:uid="{00000000-0005-0000-0000-000003000000}"/>
    <cellStyle name="Euro 5" xfId="46" xr:uid="{00000000-0005-0000-0000-000004000000}"/>
    <cellStyle name="Euro 6" xfId="42" xr:uid="{00000000-0005-0000-0000-000005000000}"/>
    <cellStyle name="Hipervínculo" xfId="39" builtinId="8"/>
    <cellStyle name="Millares" xfId="1" builtinId="3"/>
    <cellStyle name="Millares 196" xfId="47" xr:uid="{00000000-0005-0000-0000-000008000000}"/>
    <cellStyle name="Millares 2" xfId="2" xr:uid="{00000000-0005-0000-0000-000009000000}"/>
    <cellStyle name="Millares 2 2" xfId="22" xr:uid="{00000000-0005-0000-0000-00000A000000}"/>
    <cellStyle name="Millares 2 2 2" xfId="50" xr:uid="{00000000-0005-0000-0000-00000B000000}"/>
    <cellStyle name="Millares 2 2 3" xfId="51" xr:uid="{00000000-0005-0000-0000-00000C000000}"/>
    <cellStyle name="Millares 2 2 3 2" xfId="52" xr:uid="{00000000-0005-0000-0000-00000D000000}"/>
    <cellStyle name="Millares 2 2 4" xfId="49" xr:uid="{00000000-0005-0000-0000-00000E000000}"/>
    <cellStyle name="Millares 2 3" xfId="53" xr:uid="{00000000-0005-0000-0000-00000F000000}"/>
    <cellStyle name="Millares 2 3 2" xfId="54" xr:uid="{00000000-0005-0000-0000-000010000000}"/>
    <cellStyle name="Millares 2 3 2 2" xfId="55" xr:uid="{00000000-0005-0000-0000-000011000000}"/>
    <cellStyle name="Millares 2 3 3" xfId="56" xr:uid="{00000000-0005-0000-0000-000012000000}"/>
    <cellStyle name="Millares 2 3 3 2" xfId="57" xr:uid="{00000000-0005-0000-0000-000013000000}"/>
    <cellStyle name="Millares 2 3 4" xfId="58" xr:uid="{00000000-0005-0000-0000-000014000000}"/>
    <cellStyle name="Millares 2 3 4 2" xfId="59" xr:uid="{00000000-0005-0000-0000-000015000000}"/>
    <cellStyle name="Millares 2 4" xfId="60" xr:uid="{00000000-0005-0000-0000-000016000000}"/>
    <cellStyle name="Millares 2 5" xfId="61" xr:uid="{00000000-0005-0000-0000-000017000000}"/>
    <cellStyle name="Millares 2 6" xfId="62" xr:uid="{00000000-0005-0000-0000-000018000000}"/>
    <cellStyle name="Millares 2 6 2" xfId="63" xr:uid="{00000000-0005-0000-0000-000019000000}"/>
    <cellStyle name="Millares 2 7" xfId="48" xr:uid="{00000000-0005-0000-0000-00001A000000}"/>
    <cellStyle name="Millares 3" xfId="3" xr:uid="{00000000-0005-0000-0000-00001B000000}"/>
    <cellStyle name="Millares 3 2" xfId="65" xr:uid="{00000000-0005-0000-0000-00001C000000}"/>
    <cellStyle name="Millares 3 2 2" xfId="23" xr:uid="{00000000-0005-0000-0000-00001D000000}"/>
    <cellStyle name="Millares 3 2 2 2" xfId="66" xr:uid="{00000000-0005-0000-0000-00001E000000}"/>
    <cellStyle name="Millares 3 3" xfId="67" xr:uid="{00000000-0005-0000-0000-00001F000000}"/>
    <cellStyle name="Millares 3 4" xfId="68" xr:uid="{00000000-0005-0000-0000-000020000000}"/>
    <cellStyle name="Millares 3 5" xfId="69" xr:uid="{00000000-0005-0000-0000-000021000000}"/>
    <cellStyle name="Millares 3 6" xfId="64" xr:uid="{00000000-0005-0000-0000-000022000000}"/>
    <cellStyle name="Millares 4" xfId="4" xr:uid="{00000000-0005-0000-0000-000023000000}"/>
    <cellStyle name="Millares 4 2" xfId="20" xr:uid="{00000000-0005-0000-0000-000024000000}"/>
    <cellStyle name="Millares 4 2 2" xfId="70" xr:uid="{00000000-0005-0000-0000-000025000000}"/>
    <cellStyle name="Millares 4 3" xfId="71" xr:uid="{00000000-0005-0000-0000-000026000000}"/>
    <cellStyle name="Millares 4 3 2" xfId="72" xr:uid="{00000000-0005-0000-0000-000027000000}"/>
    <cellStyle name="Millares 5" xfId="73" xr:uid="{00000000-0005-0000-0000-000028000000}"/>
    <cellStyle name="Millares 5 2" xfId="74" xr:uid="{00000000-0005-0000-0000-000029000000}"/>
    <cellStyle name="Millares 5 3" xfId="75" xr:uid="{00000000-0005-0000-0000-00002A000000}"/>
    <cellStyle name="Millares 6" xfId="76" xr:uid="{00000000-0005-0000-0000-00002B000000}"/>
    <cellStyle name="Millares 6 2" xfId="77" xr:uid="{00000000-0005-0000-0000-00002C000000}"/>
    <cellStyle name="Millares 7" xfId="41" xr:uid="{00000000-0005-0000-0000-00002D000000}"/>
    <cellStyle name="Moneda 2" xfId="5" xr:uid="{00000000-0005-0000-0000-00002E000000}"/>
    <cellStyle name="Moneda 2 2" xfId="24" xr:uid="{00000000-0005-0000-0000-00002F000000}"/>
    <cellStyle name="Moneda 2 2 2" xfId="80" xr:uid="{00000000-0005-0000-0000-000030000000}"/>
    <cellStyle name="Moneda 2 2 3" xfId="79" xr:uid="{00000000-0005-0000-0000-000031000000}"/>
    <cellStyle name="Moneda 2 3" xfId="81" xr:uid="{00000000-0005-0000-0000-000032000000}"/>
    <cellStyle name="Moneda 2 3 2" xfId="82" xr:uid="{00000000-0005-0000-0000-000033000000}"/>
    <cellStyle name="Moneda 2 4" xfId="83" xr:uid="{00000000-0005-0000-0000-000034000000}"/>
    <cellStyle name="Moneda 2 5" xfId="78" xr:uid="{00000000-0005-0000-0000-000035000000}"/>
    <cellStyle name="Moneda 3" xfId="6" xr:uid="{00000000-0005-0000-0000-000036000000}"/>
    <cellStyle name="Moneda 3 2" xfId="25" xr:uid="{00000000-0005-0000-0000-000037000000}"/>
    <cellStyle name="Moneda 3 2 2" xfId="85" xr:uid="{00000000-0005-0000-0000-000038000000}"/>
    <cellStyle name="Moneda 3 3" xfId="86" xr:uid="{00000000-0005-0000-0000-000039000000}"/>
    <cellStyle name="Moneda 3 4" xfId="84" xr:uid="{00000000-0005-0000-0000-00003A000000}"/>
    <cellStyle name="Moneda 4" xfId="7" xr:uid="{00000000-0005-0000-0000-00003B000000}"/>
    <cellStyle name="Moneda 4 2" xfId="87" xr:uid="{00000000-0005-0000-0000-00003C000000}"/>
    <cellStyle name="Moneda 5" xfId="88" xr:uid="{00000000-0005-0000-0000-00003D000000}"/>
    <cellStyle name="Moneda 6" xfId="89" xr:uid="{00000000-0005-0000-0000-00003E000000}"/>
    <cellStyle name="Normal" xfId="0" builtinId="0"/>
    <cellStyle name="Normal 10" xfId="40" xr:uid="{00000000-0005-0000-0000-000040000000}"/>
    <cellStyle name="Normal 109" xfId="26" xr:uid="{00000000-0005-0000-0000-000041000000}"/>
    <cellStyle name="Normal 126" xfId="90" xr:uid="{00000000-0005-0000-0000-000042000000}"/>
    <cellStyle name="Normal 2" xfId="8" xr:uid="{00000000-0005-0000-0000-000043000000}"/>
    <cellStyle name="Normal 2 2" xfId="9" xr:uid="{00000000-0005-0000-0000-000044000000}"/>
    <cellStyle name="Normal 2 2 10" xfId="91" xr:uid="{00000000-0005-0000-0000-000045000000}"/>
    <cellStyle name="Normal 2 2 2" xfId="28" xr:uid="{00000000-0005-0000-0000-000046000000}"/>
    <cellStyle name="Normal 2 3" xfId="27" xr:uid="{00000000-0005-0000-0000-000047000000}"/>
    <cellStyle name="Normal 2 3 2" xfId="93" xr:uid="{00000000-0005-0000-0000-000048000000}"/>
    <cellStyle name="Normal 2 3 3" xfId="94" xr:uid="{00000000-0005-0000-0000-000049000000}"/>
    <cellStyle name="Normal 2 3 4" xfId="95" xr:uid="{00000000-0005-0000-0000-00004A000000}"/>
    <cellStyle name="Normal 2 3 5" xfId="96" xr:uid="{00000000-0005-0000-0000-00004B000000}"/>
    <cellStyle name="Normal 2 3 6" xfId="97" xr:uid="{00000000-0005-0000-0000-00004C000000}"/>
    <cellStyle name="Normal 2 3 7" xfId="92" xr:uid="{00000000-0005-0000-0000-00004D000000}"/>
    <cellStyle name="Normal 2 4" xfId="98" xr:uid="{00000000-0005-0000-0000-00004E000000}"/>
    <cellStyle name="Normal 2 5" xfId="99" xr:uid="{00000000-0005-0000-0000-00004F000000}"/>
    <cellStyle name="Normal 2 6" xfId="100" xr:uid="{00000000-0005-0000-0000-000050000000}"/>
    <cellStyle name="Normal 2 7" xfId="101" xr:uid="{00000000-0005-0000-0000-000051000000}"/>
    <cellStyle name="Normal 2 8" xfId="102" xr:uid="{00000000-0005-0000-0000-000052000000}"/>
    <cellStyle name="Normal 2 9" xfId="103" xr:uid="{00000000-0005-0000-0000-000053000000}"/>
    <cellStyle name="Normal 2 9 2" xfId="104" xr:uid="{00000000-0005-0000-0000-000054000000}"/>
    <cellStyle name="Normal 3" xfId="10" xr:uid="{00000000-0005-0000-0000-000055000000}"/>
    <cellStyle name="Normal 3 2" xfId="30" xr:uid="{00000000-0005-0000-0000-000056000000}"/>
    <cellStyle name="Normal 3 2 2" xfId="107" xr:uid="{00000000-0005-0000-0000-000057000000}"/>
    <cellStyle name="Normal 3 2 3" xfId="108" xr:uid="{00000000-0005-0000-0000-000058000000}"/>
    <cellStyle name="Normal 3 2 4" xfId="106" xr:uid="{00000000-0005-0000-0000-000059000000}"/>
    <cellStyle name="Normal 3 3" xfId="29" xr:uid="{00000000-0005-0000-0000-00005A000000}"/>
    <cellStyle name="Normal 3 3 2" xfId="109" xr:uid="{00000000-0005-0000-0000-00005B000000}"/>
    <cellStyle name="Normal 3 4" xfId="110" xr:uid="{00000000-0005-0000-0000-00005C000000}"/>
    <cellStyle name="Normal 3 5" xfId="111" xr:uid="{00000000-0005-0000-0000-00005D000000}"/>
    <cellStyle name="Normal 3 6" xfId="112" xr:uid="{00000000-0005-0000-0000-00005E000000}"/>
    <cellStyle name="Normal 3 7" xfId="105" xr:uid="{00000000-0005-0000-0000-00005F000000}"/>
    <cellStyle name="Normal 4" xfId="11" xr:uid="{00000000-0005-0000-0000-000060000000}"/>
    <cellStyle name="Normal 4 2" xfId="32" xr:uid="{00000000-0005-0000-0000-000061000000}"/>
    <cellStyle name="Normal 4 2 2" xfId="114" xr:uid="{00000000-0005-0000-0000-000062000000}"/>
    <cellStyle name="Normal 4 3" xfId="31" xr:uid="{00000000-0005-0000-0000-000063000000}"/>
    <cellStyle name="Normal 4 4" xfId="113" xr:uid="{00000000-0005-0000-0000-000064000000}"/>
    <cellStyle name="Normal 5" xfId="12" xr:uid="{00000000-0005-0000-0000-000065000000}"/>
    <cellStyle name="Normal 5 2" xfId="34" xr:uid="{00000000-0005-0000-0000-000066000000}"/>
    <cellStyle name="Normal 5 2 2" xfId="116" xr:uid="{00000000-0005-0000-0000-000067000000}"/>
    <cellStyle name="Normal 5 3" xfId="33" xr:uid="{00000000-0005-0000-0000-000068000000}"/>
    <cellStyle name="Normal 5 3 2" xfId="118" xr:uid="{00000000-0005-0000-0000-000069000000}"/>
    <cellStyle name="Normal 5 3 3" xfId="117" xr:uid="{00000000-0005-0000-0000-00006A000000}"/>
    <cellStyle name="Normal 5 4" xfId="115" xr:uid="{00000000-0005-0000-0000-00006B000000}"/>
    <cellStyle name="Normal 6" xfId="13" xr:uid="{00000000-0005-0000-0000-00006C000000}"/>
    <cellStyle name="Normal 6 2" xfId="36" xr:uid="{00000000-0005-0000-0000-00006D000000}"/>
    <cellStyle name="Normal 6 2 2" xfId="120" xr:uid="{00000000-0005-0000-0000-00006E000000}"/>
    <cellStyle name="Normal 6 3" xfId="35" xr:uid="{00000000-0005-0000-0000-00006F000000}"/>
    <cellStyle name="Normal 6 4" xfId="119" xr:uid="{00000000-0005-0000-0000-000070000000}"/>
    <cellStyle name="Normal 7" xfId="37" xr:uid="{00000000-0005-0000-0000-000071000000}"/>
    <cellStyle name="Normal 7 2" xfId="121" xr:uid="{00000000-0005-0000-0000-000072000000}"/>
    <cellStyle name="Normal 8" xfId="19" xr:uid="{00000000-0005-0000-0000-000073000000}"/>
    <cellStyle name="Normal 8 2" xfId="123" xr:uid="{00000000-0005-0000-0000-000074000000}"/>
    <cellStyle name="Normal 8 3" xfId="122" xr:uid="{00000000-0005-0000-0000-000075000000}"/>
    <cellStyle name="Normal 9" xfId="18" xr:uid="{00000000-0005-0000-0000-000076000000}"/>
    <cellStyle name="Notas 2" xfId="124" xr:uid="{00000000-0005-0000-0000-000077000000}"/>
    <cellStyle name="Porcentaje" xfId="14" builtinId="5"/>
    <cellStyle name="Porcentaje 2" xfId="15" xr:uid="{00000000-0005-0000-0000-000079000000}"/>
    <cellStyle name="Porcentaje 2 2" xfId="126" xr:uid="{00000000-0005-0000-0000-00007A000000}"/>
    <cellStyle name="Porcentaje 2 3" xfId="127" xr:uid="{00000000-0005-0000-0000-00007B000000}"/>
    <cellStyle name="Porcentaje 2 4" xfId="128" xr:uid="{00000000-0005-0000-0000-00007C000000}"/>
    <cellStyle name="Porcentaje 2 5" xfId="125" xr:uid="{00000000-0005-0000-0000-00007D000000}"/>
    <cellStyle name="Porcentaje 3" xfId="16" xr:uid="{00000000-0005-0000-0000-00007E000000}"/>
    <cellStyle name="Porcentaje 3 2" xfId="129" xr:uid="{00000000-0005-0000-0000-00007F000000}"/>
    <cellStyle name="Porcentual 2" xfId="17" xr:uid="{00000000-0005-0000-0000-000080000000}"/>
    <cellStyle name="Porcentual 2 2" xfId="38" xr:uid="{00000000-0005-0000-0000-000081000000}"/>
    <cellStyle name="Porcentual 2 3" xfId="130" xr:uid="{00000000-0005-0000-0000-000082000000}"/>
    <cellStyle name="Título 1 2" xfId="131" xr:uid="{00000000-0005-0000-0000-000083000000}"/>
  </cellStyles>
  <dxfs count="214">
    <dxf>
      <numFmt numFmtId="0" formatCode="General"/>
    </dxf>
    <dxf>
      <numFmt numFmtId="170" formatCode="_(* #,##0_);_(* \(#,##0\);_(* &quot;-&quot;??_);_(@_)"/>
    </dxf>
    <dxf>
      <numFmt numFmtId="178" formatCode="yyyy\-mm\-dd;@"/>
    </dxf>
    <dxf>
      <numFmt numFmtId="179" formatCode="mmm\-yy"/>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numFmt numFmtId="3" formatCode="#,##0"/>
    </dxf>
    <dxf>
      <numFmt numFmtId="170" formatCode="_(* #,##0_);_(* \(#,##0\);_(* &quot;-&quot;??_);_(@_)"/>
    </dxf>
    <dxf>
      <font>
        <b val="0"/>
        <i val="0"/>
        <strike val="0"/>
        <condense val="0"/>
        <extend val="0"/>
        <outline val="0"/>
        <shadow val="0"/>
        <u val="none"/>
        <vertAlign val="baseline"/>
        <sz val="10"/>
        <color auto="1"/>
        <name val="Arial"/>
        <scheme val="none"/>
      </font>
      <numFmt numFmtId="179" formatCode="mmm\-yy"/>
    </dxf>
    <dxf>
      <numFmt numFmtId="179" formatCode="mmm\-yy"/>
    </dxf>
    <dxf>
      <numFmt numFmtId="0" formatCode="General"/>
    </dxf>
    <dxf>
      <font>
        <b val="0"/>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Calibri"/>
        <scheme val="minor"/>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0"/>
        <color auto="1"/>
        <name val="Calibri"/>
        <scheme val="minor"/>
      </font>
      <numFmt numFmtId="3" formatCode="#,##0"/>
      <fill>
        <patternFill patternType="none">
          <fgColor indexed="64"/>
          <bgColor indexed="65"/>
        </patternFill>
      </fill>
      <alignment horizontal="center" vertical="center" textRotation="0" wrapText="0" indent="0" justifyLastLine="0" shrinkToFit="0" readingOrder="0"/>
    </dxf>
    <dxf>
      <font>
        <b val="0"/>
        <i/>
        <strike val="0"/>
        <condense val="0"/>
        <extend val="0"/>
        <outline val="0"/>
        <shadow val="0"/>
        <u val="none"/>
        <vertAlign val="baseline"/>
        <sz val="10"/>
        <color auto="1"/>
        <name val="Calibri"/>
        <scheme val="minor"/>
      </font>
      <numFmt numFmtId="3" formatCode="#,##0"/>
      <fill>
        <patternFill patternType="none">
          <fgColor indexed="64"/>
          <bgColor auto="1"/>
        </patternFill>
      </fill>
      <alignment horizontal="center" vertical="center" textRotation="0" wrapText="0" indent="0" justifyLastLine="0" shrinkToFit="0" readingOrder="0"/>
    </dxf>
    <dxf>
      <font>
        <b val="0"/>
        <i/>
        <strike val="0"/>
        <condense val="0"/>
        <extend val="0"/>
        <outline val="0"/>
        <shadow val="0"/>
        <u val="none"/>
        <vertAlign val="baseline"/>
        <sz val="10"/>
        <color auto="1"/>
        <name val="Calibri"/>
        <scheme val="minor"/>
      </font>
      <numFmt numFmtId="3"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numFmt numFmtId="3"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numFmt numFmtId="3"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numFmt numFmtId="3"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numFmt numFmtId="3"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numFmt numFmtId="3"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numFmt numFmtId="3"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numFmt numFmtId="3"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center" vertical="center" textRotation="0" wrapText="0" indent="0" justifyLastLine="0" shrinkToFit="0" readingOrder="0"/>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30" formatCode="@"/>
      <fill>
        <patternFill patternType="none">
          <fgColor indexed="64"/>
          <bgColor auto="1"/>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Calibri"/>
        <scheme val="minor"/>
      </font>
      <numFmt numFmtId="30" formatCode="@"/>
      <alignment horizontal="center" vertical="center" textRotation="0" wrapText="1" indent="0" justifyLastLine="0" shrinkToFit="0" readingOrder="0"/>
      <border diagonalUp="0" diagonalDown="0" outline="0">
        <left style="thin">
          <color indexed="64"/>
        </left>
        <right style="thin">
          <color indexed="64"/>
        </right>
        <top/>
        <bottom/>
      </border>
    </dxf>
    <dxf>
      <font>
        <i val="0"/>
      </font>
    </dxf>
    <dxf>
      <font>
        <sz val="10"/>
      </font>
    </dxf>
    <dxf>
      <numFmt numFmtId="169" formatCode="0.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sz val="8"/>
      </font>
    </dxf>
    <dxf>
      <font>
        <i/>
        <sz val="8"/>
      </font>
    </dxf>
    <dxf>
      <font>
        <i/>
        <sz val="8"/>
      </font>
    </dxf>
    <dxf>
      <font>
        <i/>
        <sz val="8"/>
      </font>
    </dxf>
    <dxf>
      <font>
        <i/>
        <sz val="8"/>
      </font>
    </dxf>
    <dxf>
      <font>
        <i/>
        <sz val="8"/>
      </font>
    </dxf>
    <dxf>
      <font>
        <i/>
        <sz val="8"/>
      </font>
    </dxf>
    <dxf>
      <font>
        <i/>
        <sz val="8"/>
      </font>
    </dxf>
    <dxf>
      <font>
        <i/>
      </font>
    </dxf>
    <dxf>
      <font>
        <i/>
      </font>
    </dxf>
    <dxf>
      <font>
        <i/>
      </font>
    </dxf>
    <dxf>
      <font>
        <i/>
      </font>
    </dxf>
    <dxf>
      <font>
        <b val="0"/>
      </font>
    </dxf>
    <dxf>
      <font>
        <b val="0"/>
      </font>
    </dxf>
    <dxf>
      <font>
        <b val="0"/>
      </font>
    </dxf>
    <dxf>
      <font>
        <b val="0"/>
      </font>
    </dxf>
    <dxf>
      <font>
        <b val="0"/>
      </font>
    </dxf>
    <dxf>
      <font>
        <sz val="8"/>
      </font>
    </dxf>
    <dxf>
      <font>
        <sz val="8"/>
      </font>
    </dxf>
    <dxf>
      <font>
        <sz val="8"/>
      </font>
    </dxf>
    <dxf>
      <font>
        <sz val="8"/>
      </font>
    </dxf>
    <dxf>
      <alignment wrapText="0" readingOrder="0"/>
    </dxf>
    <dxf>
      <alignment wrapText="0" readingOrder="0"/>
    </dxf>
    <dxf>
      <alignment wrapText="1"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font>
        <sz val="8"/>
      </font>
    </dxf>
    <dxf>
      <font>
        <i/>
      </font>
    </dxf>
    <dxf>
      <font>
        <sz val="9"/>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theme="0" tint="-4.9989318521683403E-2"/>
      </font>
    </dxf>
    <dxf>
      <font>
        <color theme="0" tint="-4.9989318521683403E-2"/>
      </font>
    </dxf>
    <dxf>
      <fill>
        <patternFill>
          <bgColor theme="3"/>
        </patternFill>
      </fill>
    </dxf>
    <dxf>
      <fill>
        <patternFill>
          <bgColor theme="3"/>
        </patternFill>
      </fill>
    </dxf>
    <dxf>
      <fill>
        <patternFill>
          <bgColor theme="0"/>
        </patternFill>
      </fill>
    </dxf>
    <dxf>
      <numFmt numFmtId="169" formatCode="0.0%"/>
    </dxf>
    <dxf>
      <alignment horizontal="center" readingOrder="0"/>
    </dxf>
    <dxf>
      <alignment horizontal="center" readingOrder="0"/>
    </dxf>
    <dxf>
      <alignment wrapText="1" readingOrder="0"/>
    </dxf>
    <dxf>
      <alignment wrapText="1" readingOrder="0"/>
    </dxf>
    <dxf>
      <alignment vertical="center" readingOrder="0"/>
    </dxf>
    <dxf>
      <alignment vertical="center" readingOrder="0"/>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theme="0" tint="-4.9989318521683403E-2"/>
      </font>
    </dxf>
    <dxf>
      <font>
        <color theme="0" tint="-4.9989318521683403E-2"/>
      </font>
    </dxf>
    <dxf>
      <fill>
        <patternFill>
          <bgColor theme="3"/>
        </patternFill>
      </fill>
    </dxf>
    <dxf>
      <fill>
        <patternFill>
          <bgColor theme="3"/>
        </patternFill>
      </fill>
    </dxf>
    <dxf>
      <fill>
        <patternFill>
          <bgColor theme="0"/>
        </patternFill>
      </fill>
    </dxf>
    <dxf>
      <fill>
        <patternFill>
          <bgColor theme="0"/>
        </patternFill>
      </fill>
    </dxf>
    <dxf>
      <numFmt numFmtId="169" formatCode="0.0%"/>
    </dxf>
    <dxf>
      <alignment horizontal="center" readingOrder="0"/>
    </dxf>
    <dxf>
      <alignment horizontal="center" readingOrder="0"/>
    </dxf>
    <dxf>
      <alignment wrapText="1" readingOrder="0"/>
    </dxf>
    <dxf>
      <alignment wrapText="1" readingOrder="0"/>
    </dxf>
    <dxf>
      <alignment vertical="center" readingOrder="0"/>
    </dxf>
    <dxf>
      <alignment vertical="center" readingOrder="0"/>
    </dxf>
    <dxf>
      <alignment horizontal="right" readingOrder="0"/>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theme="0" tint="-4.9989318521683403E-2"/>
      </font>
    </dxf>
    <dxf>
      <fill>
        <patternFill>
          <bgColor theme="0"/>
        </patternFill>
      </fill>
    </dxf>
    <dxf>
      <fill>
        <patternFill>
          <bgColor theme="0"/>
        </patternFill>
      </fill>
    </dxf>
    <dxf>
      <fill>
        <patternFill patternType="none">
          <fgColor indexed="64"/>
          <bgColor indexed="65"/>
        </patternFill>
      </fill>
    </dxf>
    <dxf>
      <fill>
        <patternFill patternType="none">
          <fgColor indexed="64"/>
          <bgColor indexed="65"/>
        </patternFill>
      </fill>
    </dxf>
    <dxf>
      <fill>
        <patternFill patternType="solid">
          <bgColor theme="3" tint="0.59999389629810485"/>
        </patternFill>
      </fill>
    </dxf>
    <dxf>
      <numFmt numFmtId="3" formatCode="#,##0"/>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theme="0" tint="-4.9989318521683403E-2"/>
      </font>
    </dxf>
    <dxf>
      <font>
        <color theme="0" tint="-4.9989318521683403E-2"/>
      </font>
    </dxf>
    <dxf>
      <fill>
        <patternFill>
          <bgColor theme="3"/>
        </patternFill>
      </fill>
    </dxf>
    <dxf>
      <fill>
        <patternFill>
          <bgColor theme="3"/>
        </patternFill>
      </fill>
    </dxf>
    <dxf>
      <fill>
        <patternFill>
          <bgColor theme="0"/>
        </patternFill>
      </fill>
    </dxf>
    <dxf>
      <fill>
        <patternFill>
          <bgColor theme="0"/>
        </patternFill>
      </fill>
    </dxf>
    <dxf>
      <alignment wrapText="1" readingOrder="0"/>
    </dxf>
    <dxf>
      <alignment horizontal="center" readingOrder="0"/>
    </dxf>
    <dxf>
      <alignment vertical="center" readingOrder="0"/>
    </dxf>
    <dxf>
      <numFmt numFmtId="3" formatCode="#,##0"/>
    </dxf>
    <dxf>
      <numFmt numFmtId="169" formatCode="0.0%"/>
    </dxf>
    <dxf>
      <alignment horizontal="center" readingOrder="0"/>
    </dxf>
    <dxf>
      <alignment horizontal="center" readingOrder="0"/>
    </dxf>
    <dxf>
      <alignment wrapText="1" readingOrder="0"/>
    </dxf>
    <dxf>
      <alignment wrapText="1" readingOrder="0"/>
    </dxf>
    <dxf>
      <alignment vertical="center" readingOrder="0"/>
    </dxf>
    <dxf>
      <alignment vertical="center" readingOrder="0"/>
    </dxf>
    <dxf>
      <border>
        <left style="thin">
          <color theme="0"/>
        </left>
        <right style="thin">
          <color theme="0"/>
        </right>
        <top style="thin">
          <color theme="0"/>
        </top>
        <bottom style="thin">
          <color theme="0"/>
        </bottom>
      </border>
    </dxf>
    <dxf>
      <border diagonalUp="0" diagonalDown="0">
        <left/>
        <right/>
        <top/>
        <bottom/>
        <vertical/>
        <horizontal/>
      </border>
    </dxf>
    <dxf>
      <border diagonalUp="0" diagonalDown="0">
        <left/>
        <right/>
        <top/>
        <bottom/>
        <vertical/>
        <horizontal/>
      </border>
    </dxf>
    <dxf>
      <border diagonalUp="0" diagonalDown="0">
        <left/>
        <right/>
        <top/>
        <bottom/>
        <vertical/>
        <horizontal/>
      </border>
    </dxf>
    <dxf>
      <font>
        <sz val="10"/>
        <name val="Calibri"/>
        <scheme val="minor"/>
      </font>
      <border diagonalUp="0" diagonalDown="0">
        <left/>
        <right/>
        <top/>
        <bottom/>
        <vertical/>
        <horizontal/>
      </border>
    </dxf>
  </dxfs>
  <tableStyles count="5" defaultTableStyle="TableStyleMedium9" defaultPivotStyle="PivotStyleLight16">
    <tableStyle name="Estilo de segmentación de datos 1" pivot="0" table="0" count="1" xr9:uid="{00000000-0011-0000-FFFF-FFFF00000000}">
      <tableStyleElement type="wholeTable" dxfId="213"/>
    </tableStyle>
    <tableStyle name="Estilo de segmentación de datos 2" pivot="0" table="0" count="1" xr9:uid="{00000000-0011-0000-FFFF-FFFF01000000}">
      <tableStyleElement type="wholeTable" dxfId="212"/>
    </tableStyle>
    <tableStyle name="Estilo de segmentación de datos 3" pivot="0" table="0" count="1" xr9:uid="{00000000-0011-0000-FFFF-FFFF02000000}">
      <tableStyleElement type="wholeTable" dxfId="211"/>
    </tableStyle>
    <tableStyle name="Estilo de segmentación de datos 4" pivot="0" table="0" count="1" xr9:uid="{00000000-0011-0000-FFFF-FFFF03000000}">
      <tableStyleElement type="wholeTable" dxfId="210"/>
    </tableStyle>
    <tableStyle name="Estilo de segmentación de datos 5" pivot="0" table="0" count="1" xr9:uid="{00000000-0011-0000-FFFF-FFFF04000000}">
      <tableStyleElement type="wholeTable" dxfId="209"/>
    </tableStyle>
  </tableStyles>
  <colors>
    <mruColors>
      <color rgb="FF009A46"/>
      <color rgb="FFE3DE00"/>
      <color rgb="FFD0CB00"/>
      <color rgb="FFE20000"/>
    </mruColors>
  </colors>
  <extLst>
    <ext xmlns:x14="http://schemas.microsoft.com/office/spreadsheetml/2009/9/main" uri="{EB79DEF2-80B8-43e5-95BD-54CBDDF9020C}">
      <x14:slicerStyles defaultSlicerStyle="Estilo de segmentación de datos 2">
        <x14:slicerStyle name="Estilo de segmentación de datos 1"/>
        <x14:slicerStyle name="Estilo de segmentación de datos 2"/>
        <x14:slicerStyle name="Estilo de segmentación de datos 3"/>
        <x14:slicerStyle name="Estilo de segmentación de datos 4"/>
        <x14:slicerStyle name="Estilo de segmentación de datos 5"/>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13" Type="http://schemas.microsoft.com/office/2007/relationships/slicerCache" Target="slicerCaches/slicerCache5.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microsoft.com/office/2007/relationships/slicerCache" Target="slicerCaches/slicerCache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3.xml"/><Relationship Id="rId5" Type="http://schemas.openxmlformats.org/officeDocument/2006/relationships/worksheet" Target="worksheets/sheet5.xml"/><Relationship Id="rId15" Type="http://schemas.openxmlformats.org/officeDocument/2006/relationships/theme" Target="theme/theme1.xml"/><Relationship Id="rId10" Type="http://schemas.microsoft.com/office/2007/relationships/slicerCache" Target="slicerCaches/slicerCache2.xml"/><Relationship Id="rId4" Type="http://schemas.openxmlformats.org/officeDocument/2006/relationships/worksheet" Target="worksheets/sheet4.xml"/><Relationship Id="rId9" Type="http://schemas.microsoft.com/office/2007/relationships/slicerCache" Target="slicerCaches/slicerCache1.xml"/><Relationship Id="rId14" Type="http://schemas.microsoft.com/office/2011/relationships/timelineCache" Target="timelineCaches/timelineCach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pivotSource>
    <c:name>[FFCC Pax Metrop 21-01.xlsx]DASHBOARD FFCC!Tabla dinamica 8</c:name>
    <c:fmtId val="1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AR"/>
              <a:t>Pasajeros Pagos Transportados + Variación %</a:t>
            </a:r>
            <a:r>
              <a:rPr lang="es-AR" baseline="0"/>
              <a:t> respecto al mismo mes del año anterior</a:t>
            </a:r>
            <a:endParaRPr lang="es-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ivotFmts>
      <c:pivotFmt>
        <c:idx val="0"/>
        <c:spPr>
          <a:solidFill>
            <a:schemeClr val="accent3"/>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showLegendKey val="0"/>
          <c:showVal val="0"/>
          <c:showCatName val="0"/>
          <c:showSerName val="0"/>
          <c:showPercent val="0"/>
          <c:showBubbleSize val="0"/>
          <c:extLst>
            <c:ext xmlns:c15="http://schemas.microsoft.com/office/drawing/2012/chart" uri="{CE6537A1-D6FC-4f65-9D91-7224C49458BB}"/>
          </c:extLst>
        </c:dLbl>
      </c:pivotFmt>
      <c:pivotFmt>
        <c:idx val="1"/>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effectLst>
                    <a:outerShdw blurRad="50800" dist="38100" dir="5400000" algn="t" rotWithShape="0">
                      <a:prstClr val="black">
                        <a:alpha val="40000"/>
                      </a:prstClr>
                    </a:outerShdw>
                  </a:effectLst>
                  <a:latin typeface="+mn-lt"/>
                  <a:ea typeface="+mn-ea"/>
                  <a:cs typeface="+mn-cs"/>
                </a:defRPr>
              </a:pPr>
              <a:endParaRPr lang="es-AR"/>
            </a:p>
          </c:txPr>
          <c:dLblPos val="t"/>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8.7637857032576816E-2"/>
          <c:y val="0.12649824696695725"/>
          <c:w val="0.84252017909526011"/>
          <c:h val="0.52106886817756493"/>
        </c:manualLayout>
      </c:layout>
      <c:barChart>
        <c:barDir val="col"/>
        <c:grouping val="clustered"/>
        <c:varyColors val="0"/>
        <c:ser>
          <c:idx val="0"/>
          <c:order val="0"/>
          <c:tx>
            <c:strRef>
              <c:f>'DASHBOARD FFCC'!$C$65</c:f>
              <c:strCache>
                <c:ptCount val="1"/>
                <c:pt idx="0">
                  <c:v>Pasajeros Pagos</c:v>
                </c:pt>
              </c:strCache>
            </c:strRef>
          </c:tx>
          <c:spPr>
            <a:solidFill>
              <a:schemeClr val="accent3"/>
            </a:solidFill>
            <a:ln>
              <a:noFill/>
            </a:ln>
            <a:effectLst/>
          </c:spPr>
          <c:invertIfNegative val="0"/>
          <c:cat>
            <c:multiLvlStrRef>
              <c:f>'DASHBOARD FFCC'!$B$66:$B$93</c:f>
              <c:multiLvlStrCache>
                <c:ptCount val="25"/>
                <c:lvl>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pt idx="12">
                    <c:v>Enero</c:v>
                  </c:pt>
                  <c:pt idx="13">
                    <c:v>Febrero</c:v>
                  </c:pt>
                  <c:pt idx="14">
                    <c:v>Marzo</c:v>
                  </c:pt>
                  <c:pt idx="15">
                    <c:v>Abril</c:v>
                  </c:pt>
                  <c:pt idx="16">
                    <c:v>Mayo</c:v>
                  </c:pt>
                  <c:pt idx="17">
                    <c:v>Junio</c:v>
                  </c:pt>
                  <c:pt idx="18">
                    <c:v>Julio</c:v>
                  </c:pt>
                  <c:pt idx="19">
                    <c:v>Agosto</c:v>
                  </c:pt>
                  <c:pt idx="20">
                    <c:v>Septiembre</c:v>
                  </c:pt>
                  <c:pt idx="21">
                    <c:v>Octubre</c:v>
                  </c:pt>
                  <c:pt idx="22">
                    <c:v>Noviembre</c:v>
                  </c:pt>
                  <c:pt idx="23">
                    <c:v>Diciembre</c:v>
                  </c:pt>
                  <c:pt idx="24">
                    <c:v>Enero</c:v>
                  </c:pt>
                </c:lvl>
                <c:lvl>
                  <c:pt idx="0">
                    <c:v>2019</c:v>
                  </c:pt>
                  <c:pt idx="12">
                    <c:v>2020</c:v>
                  </c:pt>
                  <c:pt idx="24">
                    <c:v>2021</c:v>
                  </c:pt>
                </c:lvl>
              </c:multiLvlStrCache>
            </c:multiLvlStrRef>
          </c:cat>
          <c:val>
            <c:numRef>
              <c:f>'DASHBOARD FFCC'!$C$66:$C$93</c:f>
              <c:numCache>
                <c:formatCode>#,##0</c:formatCode>
                <c:ptCount val="25"/>
                <c:pt idx="0">
                  <c:v>32572622</c:v>
                </c:pt>
                <c:pt idx="1">
                  <c:v>31857506</c:v>
                </c:pt>
                <c:pt idx="2">
                  <c:v>35018942</c:v>
                </c:pt>
                <c:pt idx="3">
                  <c:v>34687163</c:v>
                </c:pt>
                <c:pt idx="4">
                  <c:v>37769933</c:v>
                </c:pt>
                <c:pt idx="5">
                  <c:v>34065006</c:v>
                </c:pt>
                <c:pt idx="6">
                  <c:v>37888888</c:v>
                </c:pt>
                <c:pt idx="7">
                  <c:v>39799048</c:v>
                </c:pt>
                <c:pt idx="8">
                  <c:v>39351951</c:v>
                </c:pt>
                <c:pt idx="9">
                  <c:v>40251894</c:v>
                </c:pt>
                <c:pt idx="10">
                  <c:v>37751415</c:v>
                </c:pt>
                <c:pt idx="11">
                  <c:v>35251151</c:v>
                </c:pt>
                <c:pt idx="12">
                  <c:v>33514275</c:v>
                </c:pt>
                <c:pt idx="13">
                  <c:v>32001622</c:v>
                </c:pt>
                <c:pt idx="14">
                  <c:v>19944822</c:v>
                </c:pt>
                <c:pt idx="15">
                  <c:v>2389707</c:v>
                </c:pt>
                <c:pt idx="16">
                  <c:v>3559553</c:v>
                </c:pt>
                <c:pt idx="17">
                  <c:v>3993070</c:v>
                </c:pt>
                <c:pt idx="18">
                  <c:v>3977909</c:v>
                </c:pt>
                <c:pt idx="19">
                  <c:v>4777888</c:v>
                </c:pt>
                <c:pt idx="20">
                  <c:v>5833985</c:v>
                </c:pt>
                <c:pt idx="21">
                  <c:v>7614691</c:v>
                </c:pt>
                <c:pt idx="22">
                  <c:v>11100793</c:v>
                </c:pt>
                <c:pt idx="23">
                  <c:v>12769988</c:v>
                </c:pt>
                <c:pt idx="24">
                  <c:v>12522505</c:v>
                </c:pt>
              </c:numCache>
            </c:numRef>
          </c:val>
          <c:extLst>
            <c:ext xmlns:c16="http://schemas.microsoft.com/office/drawing/2014/chart" uri="{C3380CC4-5D6E-409C-BE32-E72D297353CC}">
              <c16:uniqueId val="{00000000-FA3D-4D6A-B3B4-75CF98942BA0}"/>
            </c:ext>
          </c:extLst>
        </c:ser>
        <c:dLbls>
          <c:showLegendKey val="0"/>
          <c:showVal val="0"/>
          <c:showCatName val="0"/>
          <c:showSerName val="0"/>
          <c:showPercent val="0"/>
          <c:showBubbleSize val="0"/>
        </c:dLbls>
        <c:gapWidth val="219"/>
        <c:axId val="-1562840416"/>
        <c:axId val="-1562837152"/>
      </c:barChart>
      <c:lineChart>
        <c:grouping val="standard"/>
        <c:varyColors val="0"/>
        <c:ser>
          <c:idx val="1"/>
          <c:order val="1"/>
          <c:tx>
            <c:strRef>
              <c:f>'DASHBOARD FFCC'!$D$65</c:f>
              <c:strCache>
                <c:ptCount val="1"/>
                <c:pt idx="0">
                  <c:v>Variación %</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effectLst>
                      <a:outerShdw blurRad="50800" dist="38100" dir="5400000" algn="t" rotWithShape="0">
                        <a:prstClr val="black">
                          <a:alpha val="40000"/>
                        </a:prstClr>
                      </a:outerShdw>
                    </a:effectLst>
                    <a:latin typeface="+mn-lt"/>
                    <a:ea typeface="+mn-ea"/>
                    <a:cs typeface="+mn-cs"/>
                  </a:defRPr>
                </a:pPr>
                <a:endParaRPr lang="es-A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'DASHBOARD FFCC'!$B$66:$B$93</c:f>
              <c:multiLvlStrCache>
                <c:ptCount val="25"/>
                <c:lvl>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pt idx="12">
                    <c:v>Enero</c:v>
                  </c:pt>
                  <c:pt idx="13">
                    <c:v>Febrero</c:v>
                  </c:pt>
                  <c:pt idx="14">
                    <c:v>Marzo</c:v>
                  </c:pt>
                  <c:pt idx="15">
                    <c:v>Abril</c:v>
                  </c:pt>
                  <c:pt idx="16">
                    <c:v>Mayo</c:v>
                  </c:pt>
                  <c:pt idx="17">
                    <c:v>Junio</c:v>
                  </c:pt>
                  <c:pt idx="18">
                    <c:v>Julio</c:v>
                  </c:pt>
                  <c:pt idx="19">
                    <c:v>Agosto</c:v>
                  </c:pt>
                  <c:pt idx="20">
                    <c:v>Septiembre</c:v>
                  </c:pt>
                  <c:pt idx="21">
                    <c:v>Octubre</c:v>
                  </c:pt>
                  <c:pt idx="22">
                    <c:v>Noviembre</c:v>
                  </c:pt>
                  <c:pt idx="23">
                    <c:v>Diciembre</c:v>
                  </c:pt>
                  <c:pt idx="24">
                    <c:v>Enero</c:v>
                  </c:pt>
                </c:lvl>
                <c:lvl>
                  <c:pt idx="0">
                    <c:v>2019</c:v>
                  </c:pt>
                  <c:pt idx="12">
                    <c:v>2020</c:v>
                  </c:pt>
                  <c:pt idx="24">
                    <c:v>2021</c:v>
                  </c:pt>
                </c:lvl>
              </c:multiLvlStrCache>
            </c:multiLvlStrRef>
          </c:cat>
          <c:val>
            <c:numRef>
              <c:f>'DASHBOARD FFCC'!$D$66:$D$93</c:f>
              <c:numCache>
                <c:formatCode>0.0%</c:formatCode>
                <c:ptCount val="25"/>
                <c:pt idx="12">
                  <c:v>2.890933987445039E-2</c:v>
                </c:pt>
                <c:pt idx="13">
                  <c:v>4.5237690608925882E-3</c:v>
                </c:pt>
                <c:pt idx="14">
                  <c:v>-0.43045617997254171</c:v>
                </c:pt>
                <c:pt idx="15">
                  <c:v>-0.93110687662752933</c:v>
                </c:pt>
                <c:pt idx="16">
                  <c:v>-0.90575696811535245</c:v>
                </c:pt>
                <c:pt idx="17">
                  <c:v>-0.88278088076661432</c:v>
                </c:pt>
                <c:pt idx="18">
                  <c:v>-0.89501119695040932</c:v>
                </c:pt>
                <c:pt idx="19">
                  <c:v>-0.87994969125894673</c:v>
                </c:pt>
                <c:pt idx="20">
                  <c:v>-0.85174851940631868</c:v>
                </c:pt>
                <c:pt idx="21">
                  <c:v>-0.81082403228031952</c:v>
                </c:pt>
                <c:pt idx="22">
                  <c:v>-0.70595028027426254</c:v>
                </c:pt>
                <c:pt idx="23">
                  <c:v>-0.63774266548062497</c:v>
                </c:pt>
                <c:pt idx="24">
                  <c:v>-0.62635309879148515</c:v>
                </c:pt>
              </c:numCache>
            </c:numRef>
          </c:val>
          <c:smooth val="0"/>
          <c:extLst>
            <c:ext xmlns:c16="http://schemas.microsoft.com/office/drawing/2014/chart" uri="{C3380CC4-5D6E-409C-BE32-E72D297353CC}">
              <c16:uniqueId val="{00000001-FA3D-4D6A-B3B4-75CF98942BA0}"/>
            </c:ext>
          </c:extLst>
        </c:ser>
        <c:dLbls>
          <c:showLegendKey val="0"/>
          <c:showVal val="0"/>
          <c:showCatName val="0"/>
          <c:showSerName val="0"/>
          <c:showPercent val="0"/>
          <c:showBubbleSize val="0"/>
        </c:dLbls>
        <c:marker val="1"/>
        <c:smooth val="0"/>
        <c:axId val="-1769819344"/>
        <c:axId val="-1769820432"/>
      </c:lineChart>
      <c:catAx>
        <c:axId val="-1562840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crossAx val="-1562837152"/>
        <c:crosses val="autoZero"/>
        <c:auto val="1"/>
        <c:lblAlgn val="ctr"/>
        <c:lblOffset val="100"/>
        <c:noMultiLvlLbl val="0"/>
      </c:catAx>
      <c:valAx>
        <c:axId val="-15628371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crossAx val="-1562840416"/>
        <c:crosses val="autoZero"/>
        <c:crossBetween val="between"/>
      </c:valAx>
      <c:valAx>
        <c:axId val="-1769820432"/>
        <c:scaling>
          <c:orientation val="minMax"/>
        </c:scaling>
        <c:delete val="0"/>
        <c:axPos val="r"/>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crossAx val="-1769819344"/>
        <c:crosses val="max"/>
        <c:crossBetween val="between"/>
      </c:valAx>
      <c:catAx>
        <c:axId val="-1769819344"/>
        <c:scaling>
          <c:orientation val="minMax"/>
        </c:scaling>
        <c:delete val="1"/>
        <c:axPos val="b"/>
        <c:numFmt formatCode="General" sourceLinked="1"/>
        <c:majorTickMark val="out"/>
        <c:minorTickMark val="none"/>
        <c:tickLblPos val="nextTo"/>
        <c:crossAx val="-1769820432"/>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showDLblsOverMax val="0"/>
  </c:chart>
  <c:spPr>
    <a:solidFill>
      <a:schemeClr val="bg1"/>
    </a:solidFill>
    <a:ln w="9525" cap="flat" cmpd="sng" algn="ctr">
      <a:solidFill>
        <a:schemeClr val="bg1">
          <a:lumMod val="95000"/>
        </a:schemeClr>
      </a:solidFill>
      <a:round/>
    </a:ln>
    <a:effectLst>
      <a:outerShdw blurRad="50800" dist="38100" dir="2700000" algn="tl" rotWithShape="0">
        <a:prstClr val="black">
          <a:alpha val="40000"/>
        </a:prstClr>
      </a:outerShdw>
    </a:effectLst>
  </c:spPr>
  <c:txPr>
    <a:bodyPr/>
    <a:lstStyle/>
    <a:p>
      <a:pPr>
        <a:defRPr/>
      </a:pPr>
      <a:endParaRPr lang="es-AR"/>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pivotSource>
    <c:name>[FFCC Pax Metrop 21-01.xlsx]DASHBOARD FFCC!Tabla dinámica2</c:name>
    <c:fmtId val="4"/>
  </c:pivotSource>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AR" sz="1200"/>
              <a:t>Cada línea como porcentaje del total de la red</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ivotFmts>
      <c:pivotFmt>
        <c:idx val="0"/>
        <c:spPr>
          <a:solidFill>
            <a:schemeClr val="accent1"/>
          </a:solidFill>
          <a:ln w="19050">
            <a:solidFill>
              <a:schemeClr val="lt1"/>
            </a:solidFill>
          </a:ln>
          <a:effectLst/>
        </c:spPr>
        <c:marker>
          <c:symbol val="none"/>
        </c:marker>
        <c:dLbl>
          <c:idx val="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s-AR"/>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1"/>
        <c:spPr>
          <a:solidFill>
            <a:schemeClr val="accent1"/>
          </a:solidFill>
          <a:ln w="19050">
            <a:solidFill>
              <a:schemeClr val="lt1"/>
            </a:solidFill>
          </a:ln>
          <a:effectLst/>
        </c:spPr>
        <c:marker>
          <c:symbol val="none"/>
        </c:marker>
        <c:dLbl>
          <c:idx val="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s-AR"/>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pivotFmt>
      <c:pivotFmt>
        <c:idx val="4"/>
        <c:spPr>
          <a:solidFill>
            <a:schemeClr val="accent1"/>
          </a:solidFill>
          <a:ln w="19050">
            <a:solidFill>
              <a:schemeClr val="lt1"/>
            </a:solidFill>
          </a:ln>
          <a:effectLst/>
        </c:spPr>
      </c:pivotFmt>
      <c:pivotFmt>
        <c:idx val="5"/>
        <c:spPr>
          <a:solidFill>
            <a:schemeClr val="accent1"/>
          </a:solidFill>
          <a:ln w="19050">
            <a:solidFill>
              <a:schemeClr val="lt1"/>
            </a:solidFill>
          </a:ln>
          <a:effectLst/>
        </c:spPr>
      </c:pivotFmt>
      <c:pivotFmt>
        <c:idx val="6"/>
        <c:spPr>
          <a:solidFill>
            <a:schemeClr val="accent1"/>
          </a:solidFill>
          <a:ln w="19050">
            <a:solidFill>
              <a:schemeClr val="lt1"/>
            </a:solidFill>
          </a:ln>
          <a:effectLst/>
        </c:spPr>
      </c:pivotFmt>
      <c:pivotFmt>
        <c:idx val="7"/>
        <c:spPr>
          <a:solidFill>
            <a:schemeClr val="accent1"/>
          </a:solidFill>
          <a:ln w="19050">
            <a:solidFill>
              <a:schemeClr val="lt1"/>
            </a:solidFill>
          </a:ln>
          <a:effectLst/>
        </c:spPr>
      </c:pivotFmt>
      <c:pivotFmt>
        <c:idx val="8"/>
        <c:spPr>
          <a:solidFill>
            <a:schemeClr val="accent1"/>
          </a:solidFill>
          <a:ln w="19050">
            <a:solidFill>
              <a:schemeClr val="lt1"/>
            </a:solidFill>
          </a:ln>
          <a:effectLst/>
        </c:spPr>
      </c:pivotFmt>
      <c:pivotFmt>
        <c:idx val="9"/>
        <c:spPr>
          <a:solidFill>
            <a:schemeClr val="accent1"/>
          </a:solidFill>
          <a:ln w="19050">
            <a:solidFill>
              <a:schemeClr val="lt1"/>
            </a:solidFill>
          </a:ln>
          <a:effectLst/>
        </c:spPr>
      </c:pivotFmt>
      <c:pivotFmt>
        <c:idx val="10"/>
        <c:spPr>
          <a:solidFill>
            <a:schemeClr val="accent1"/>
          </a:solidFill>
          <a:ln w="19050">
            <a:solidFill>
              <a:schemeClr val="lt1"/>
            </a:solidFill>
          </a:ln>
          <a:effectLst/>
        </c:spPr>
        <c:marker>
          <c:symbol val="none"/>
        </c:marker>
        <c:dLbl>
          <c:idx val="0"/>
          <c:numFmt formatCode="0.00%" sourceLinked="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800" b="0" i="0" u="none" strike="noStrike" kern="1200" baseline="0">
                  <a:solidFill>
                    <a:schemeClr val="dk1">
                      <a:lumMod val="65000"/>
                      <a:lumOff val="35000"/>
                    </a:schemeClr>
                  </a:solidFill>
                  <a:latin typeface="+mn-lt"/>
                  <a:ea typeface="+mn-ea"/>
                  <a:cs typeface="+mn-cs"/>
                </a:defRPr>
              </a:pPr>
              <a:endParaRPr lang="es-AR"/>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11"/>
        <c:spPr>
          <a:solidFill>
            <a:schemeClr val="accent1"/>
          </a:solidFill>
          <a:ln w="19050">
            <a:solidFill>
              <a:schemeClr val="lt1"/>
            </a:solidFill>
          </a:ln>
          <a:effectLst/>
        </c:spPr>
      </c:pivotFmt>
      <c:pivotFmt>
        <c:idx val="12"/>
        <c:spPr>
          <a:solidFill>
            <a:schemeClr val="accent1"/>
          </a:solidFill>
          <a:ln w="19050">
            <a:solidFill>
              <a:schemeClr val="lt1"/>
            </a:solidFill>
          </a:ln>
          <a:effectLst/>
        </c:spPr>
      </c:pivotFmt>
      <c:pivotFmt>
        <c:idx val="13"/>
        <c:spPr>
          <a:solidFill>
            <a:schemeClr val="accent1"/>
          </a:solidFill>
          <a:ln w="19050">
            <a:solidFill>
              <a:schemeClr val="lt1"/>
            </a:solidFill>
          </a:ln>
          <a:effectLst/>
        </c:spPr>
      </c:pivotFmt>
      <c:pivotFmt>
        <c:idx val="14"/>
        <c:spPr>
          <a:solidFill>
            <a:schemeClr val="accent1"/>
          </a:solidFill>
          <a:ln w="19050">
            <a:solidFill>
              <a:schemeClr val="lt1"/>
            </a:solidFill>
          </a:ln>
          <a:effectLst/>
        </c:spPr>
      </c:pivotFmt>
      <c:pivotFmt>
        <c:idx val="15"/>
        <c:spPr>
          <a:solidFill>
            <a:schemeClr val="accent1"/>
          </a:solidFill>
          <a:ln w="19050">
            <a:solidFill>
              <a:schemeClr val="lt1"/>
            </a:solidFill>
          </a:ln>
          <a:effectLst/>
        </c:spPr>
        <c:dLbl>
          <c:idx val="0"/>
          <c:layout>
            <c:manualLayout>
              <c:x val="-0.17371654635903341"/>
              <c:y val="1.9271691038620174E-2"/>
            </c:manualLayout>
          </c:layout>
          <c:numFmt formatCode="0.00%" sourceLinked="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800" b="0" i="0" u="none" strike="noStrike" kern="1200" baseline="0">
                  <a:solidFill>
                    <a:schemeClr val="dk1">
                      <a:lumMod val="65000"/>
                      <a:lumOff val="35000"/>
                    </a:schemeClr>
                  </a:solidFill>
                  <a:latin typeface="+mn-lt"/>
                  <a:ea typeface="+mn-ea"/>
                  <a:cs typeface="+mn-cs"/>
                </a:defRPr>
              </a:pPr>
              <a:endParaRPr lang="es-AR"/>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16"/>
        <c:spPr>
          <a:solidFill>
            <a:schemeClr val="accent1"/>
          </a:solidFill>
          <a:ln w="19050">
            <a:solidFill>
              <a:schemeClr val="lt1"/>
            </a:solidFill>
          </a:ln>
          <a:effectLst/>
        </c:spPr>
      </c:pivotFmt>
      <c:pivotFmt>
        <c:idx val="17"/>
        <c:spPr>
          <a:solidFill>
            <a:schemeClr val="accent1"/>
          </a:solidFill>
          <a:ln w="19050">
            <a:solidFill>
              <a:schemeClr val="lt1"/>
            </a:solidFill>
          </a:ln>
          <a:effectLst/>
        </c:spPr>
        <c:dLbl>
          <c:idx val="0"/>
          <c:layout>
            <c:manualLayout>
              <c:x val="-3.1253118403377474E-2"/>
              <c:y val="-4.1388526434195723E-2"/>
            </c:manualLayout>
          </c:layout>
          <c:numFmt formatCode="0.00%" sourceLinked="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800" b="0" i="0" u="none" strike="noStrike" kern="1200" baseline="0">
                  <a:solidFill>
                    <a:schemeClr val="dk1">
                      <a:lumMod val="65000"/>
                      <a:lumOff val="35000"/>
                    </a:schemeClr>
                  </a:solidFill>
                  <a:latin typeface="+mn-lt"/>
                  <a:ea typeface="+mn-ea"/>
                  <a:cs typeface="+mn-cs"/>
                </a:defRPr>
              </a:pPr>
              <a:endParaRPr lang="es-AR"/>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18"/>
        <c:spPr>
          <a:solidFill>
            <a:schemeClr val="accent1"/>
          </a:solidFill>
          <a:ln w="19050">
            <a:solidFill>
              <a:schemeClr val="lt1"/>
            </a:solidFill>
          </a:ln>
          <a:effectLst/>
        </c:spPr>
        <c:dLbl>
          <c:idx val="0"/>
          <c:layout>
            <c:manualLayout>
              <c:x val="4.7132397443278275E-2"/>
              <c:y val="4.9828871391076113E-2"/>
            </c:manualLayout>
          </c:layout>
          <c:numFmt formatCode="0.00%" sourceLinked="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800" b="0" i="0" u="none" strike="noStrike" kern="1200" baseline="0">
                  <a:solidFill>
                    <a:schemeClr val="dk1">
                      <a:lumMod val="65000"/>
                      <a:lumOff val="35000"/>
                    </a:schemeClr>
                  </a:solidFill>
                  <a:latin typeface="+mn-lt"/>
                  <a:ea typeface="+mn-ea"/>
                  <a:cs typeface="+mn-cs"/>
                </a:defRPr>
              </a:pPr>
              <a:endParaRPr lang="es-AR"/>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s>
    <c:plotArea>
      <c:layout/>
      <c:pieChart>
        <c:varyColors val="1"/>
        <c:ser>
          <c:idx val="0"/>
          <c:order val="0"/>
          <c:tx>
            <c:strRef>
              <c:f>'DASHBOARD FFCC'!$C$22</c:f>
              <c:strCache>
                <c:ptCount val="1"/>
                <c:pt idx="0">
                  <c:v>Total</c:v>
                </c:pt>
              </c:strCache>
            </c:strRef>
          </c:tx>
          <c:explosion val="2"/>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55B-475B-95FA-CD28E5D04C0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55B-475B-95FA-CD28E5D04C0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55B-475B-95FA-CD28E5D04C0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55B-475B-95FA-CD28E5D04C0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E55B-475B-95FA-CD28E5D04C0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E55B-475B-95FA-CD28E5D04C0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E55B-475B-95FA-CD28E5D04C03}"/>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E55B-475B-95FA-CD28E5D04C03}"/>
              </c:ext>
            </c:extLst>
          </c:dPt>
          <c:dLbls>
            <c:dLbl>
              <c:idx val="4"/>
              <c:layout>
                <c:manualLayout>
                  <c:x val="-0.17371654635903341"/>
                  <c:y val="1.927169103862017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E55B-475B-95FA-CD28E5D04C03}"/>
                </c:ext>
              </c:extLst>
            </c:dLbl>
            <c:dLbl>
              <c:idx val="6"/>
              <c:layout>
                <c:manualLayout>
                  <c:x val="-3.1253118403377474E-2"/>
                  <c:y val="-4.138852643419572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E55B-475B-95FA-CD28E5D04C03}"/>
                </c:ext>
              </c:extLst>
            </c:dLbl>
            <c:dLbl>
              <c:idx val="7"/>
              <c:layout>
                <c:manualLayout>
                  <c:x val="4.7132397443278275E-2"/>
                  <c:y val="4.982887139107611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E55B-475B-95FA-CD28E5D04C03}"/>
                </c:ext>
              </c:extLst>
            </c:dLbl>
            <c:numFmt formatCode="0.00%" sourceLinked="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800" b="0" i="0" u="none" strike="noStrike" kern="1200" baseline="0">
                    <a:solidFill>
                      <a:schemeClr val="dk1">
                        <a:lumMod val="65000"/>
                        <a:lumOff val="35000"/>
                      </a:schemeClr>
                    </a:solidFill>
                    <a:latin typeface="+mn-lt"/>
                    <a:ea typeface="+mn-ea"/>
                    <a:cs typeface="+mn-cs"/>
                  </a:defRPr>
                </a:pPr>
                <a:endParaRPr lang="es-AR"/>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'DASHBOARD FFCC'!$B$23:$B$30</c:f>
              <c:strCache>
                <c:ptCount val="8"/>
                <c:pt idx="0">
                  <c:v>Mitre </c:v>
                </c:pt>
                <c:pt idx="1">
                  <c:v>Sarmiento </c:v>
                </c:pt>
                <c:pt idx="2">
                  <c:v>Urquiza </c:v>
                </c:pt>
                <c:pt idx="3">
                  <c:v>Roca </c:v>
                </c:pt>
                <c:pt idx="4">
                  <c:v>San Martín </c:v>
                </c:pt>
                <c:pt idx="5">
                  <c:v>Belgrano Norte </c:v>
                </c:pt>
                <c:pt idx="6">
                  <c:v>Belgrano Sur </c:v>
                </c:pt>
                <c:pt idx="7">
                  <c:v>Tren de la Costa </c:v>
                </c:pt>
              </c:strCache>
            </c:strRef>
          </c:cat>
          <c:val>
            <c:numRef>
              <c:f>'DASHBOARD FFCC'!$C$23:$C$30</c:f>
              <c:numCache>
                <c:formatCode>#,##0</c:formatCode>
                <c:ptCount val="8"/>
                <c:pt idx="0">
                  <c:v>981156</c:v>
                </c:pt>
                <c:pt idx="1">
                  <c:v>2654377</c:v>
                </c:pt>
                <c:pt idx="2">
                  <c:v>699131</c:v>
                </c:pt>
                <c:pt idx="3">
                  <c:v>5701534</c:v>
                </c:pt>
                <c:pt idx="4">
                  <c:v>896351</c:v>
                </c:pt>
                <c:pt idx="5">
                  <c:v>990414</c:v>
                </c:pt>
                <c:pt idx="6">
                  <c:v>593261</c:v>
                </c:pt>
                <c:pt idx="7">
                  <c:v>6281</c:v>
                </c:pt>
              </c:numCache>
            </c:numRef>
          </c:val>
          <c:extLst>
            <c:ext xmlns:c16="http://schemas.microsoft.com/office/drawing/2014/chart" uri="{C3380CC4-5D6E-409C-BE32-E72D297353CC}">
              <c16:uniqueId val="{00000010-E55B-475B-95FA-CD28E5D04C03}"/>
            </c:ext>
          </c:extLst>
        </c:ser>
        <c:dLbls>
          <c:showLegendKey val="0"/>
          <c:showVal val="0"/>
          <c:showCatName val="0"/>
          <c:showSerName val="0"/>
          <c:showPercent val="0"/>
          <c:showBubbleSize val="0"/>
          <c:showLeaderLines val="1"/>
        </c:dLbls>
        <c:firstSliceAng val="50"/>
      </c:pieChart>
      <c:spPr>
        <a:noFill/>
        <a:ln>
          <a:noFill/>
        </a:ln>
        <a:effectLst/>
      </c:spPr>
    </c:plotArea>
    <c:plotVisOnly val="1"/>
    <c:dispBlanksAs val="gap"/>
    <c:showDLblsOverMax val="0"/>
  </c:chart>
  <c:spPr>
    <a:solidFill>
      <a:schemeClr val="bg1"/>
    </a:solidFill>
    <a:ln w="9525" cap="flat" cmpd="sng" algn="ctr">
      <a:solidFill>
        <a:schemeClr val="bg1">
          <a:lumMod val="95000"/>
        </a:schemeClr>
      </a:solidFill>
      <a:round/>
    </a:ln>
    <a:effectLst>
      <a:outerShdw blurRad="50800" dist="38100" dir="2700000" algn="tl" rotWithShape="0">
        <a:prstClr val="black">
          <a:alpha val="40000"/>
        </a:prstClr>
      </a:outerShdw>
    </a:effectLst>
  </c:spPr>
  <c:txPr>
    <a:bodyPr/>
    <a:lstStyle/>
    <a:p>
      <a:pPr>
        <a:defRPr/>
      </a:pPr>
      <a:endParaRPr lang="es-AR"/>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pivotSource>
    <c:name>[FFCC Pax Metrop 21-01.xlsx]DASHBOARD FFCC!Tabla dinámica2</c:name>
    <c:fmtId val="6"/>
  </c:pivotSource>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'DASHBOARD FFCC'!$C$22</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 FFCC'!$B$23:$B$30</c:f>
              <c:strCache>
                <c:ptCount val="8"/>
                <c:pt idx="0">
                  <c:v>Mitre </c:v>
                </c:pt>
                <c:pt idx="1">
                  <c:v>Sarmiento </c:v>
                </c:pt>
                <c:pt idx="2">
                  <c:v>Urquiza </c:v>
                </c:pt>
                <c:pt idx="3">
                  <c:v>Roca </c:v>
                </c:pt>
                <c:pt idx="4">
                  <c:v>San Martín </c:v>
                </c:pt>
                <c:pt idx="5">
                  <c:v>Belgrano Norte </c:v>
                </c:pt>
                <c:pt idx="6">
                  <c:v>Belgrano Sur </c:v>
                </c:pt>
                <c:pt idx="7">
                  <c:v>Tren de la Costa </c:v>
                </c:pt>
              </c:strCache>
            </c:strRef>
          </c:cat>
          <c:val>
            <c:numRef>
              <c:f>'DASHBOARD FFCC'!$C$23:$C$30</c:f>
              <c:numCache>
                <c:formatCode>#,##0</c:formatCode>
                <c:ptCount val="8"/>
                <c:pt idx="0">
                  <c:v>981156</c:v>
                </c:pt>
                <c:pt idx="1">
                  <c:v>2654377</c:v>
                </c:pt>
                <c:pt idx="2">
                  <c:v>699131</c:v>
                </c:pt>
                <c:pt idx="3">
                  <c:v>5701534</c:v>
                </c:pt>
                <c:pt idx="4">
                  <c:v>896351</c:v>
                </c:pt>
                <c:pt idx="5">
                  <c:v>990414</c:v>
                </c:pt>
                <c:pt idx="6">
                  <c:v>593261</c:v>
                </c:pt>
                <c:pt idx="7">
                  <c:v>6281</c:v>
                </c:pt>
              </c:numCache>
            </c:numRef>
          </c:val>
          <c:extLst>
            <c:ext xmlns:c16="http://schemas.microsoft.com/office/drawing/2014/chart" uri="{C3380CC4-5D6E-409C-BE32-E72D297353CC}">
              <c16:uniqueId val="{00000000-86C4-4661-9132-E5F46578D3F8}"/>
            </c:ext>
          </c:extLst>
        </c:ser>
        <c:dLbls>
          <c:dLblPos val="outEnd"/>
          <c:showLegendKey val="0"/>
          <c:showVal val="1"/>
          <c:showCatName val="0"/>
          <c:showSerName val="0"/>
          <c:showPercent val="0"/>
          <c:showBubbleSize val="0"/>
        </c:dLbls>
        <c:gapWidth val="182"/>
        <c:axId val="-1770332528"/>
        <c:axId val="-1665648864"/>
      </c:barChart>
      <c:catAx>
        <c:axId val="-177033252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crossAx val="-1665648864"/>
        <c:crosses val="autoZero"/>
        <c:auto val="1"/>
        <c:lblAlgn val="ctr"/>
        <c:lblOffset val="100"/>
        <c:noMultiLvlLbl val="0"/>
      </c:catAx>
      <c:valAx>
        <c:axId val="-1665648864"/>
        <c:scaling>
          <c:orientation val="minMax"/>
        </c:scaling>
        <c:delete val="1"/>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7703325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bg1">
          <a:lumMod val="95000"/>
        </a:schemeClr>
      </a:solidFill>
      <a:round/>
    </a:ln>
    <a:effectLst>
      <a:outerShdw blurRad="50800" dist="38100" dir="2700000" algn="tl" rotWithShape="0">
        <a:prstClr val="black">
          <a:alpha val="40000"/>
        </a:prstClr>
      </a:outerShdw>
    </a:effectLst>
  </c:spPr>
  <c:txPr>
    <a:bodyPr/>
    <a:lstStyle/>
    <a:p>
      <a:pPr>
        <a:defRPr/>
      </a:pPr>
      <a:endParaRPr lang="es-AR"/>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pivotSource>
    <c:name>[FFCC Pax Metrop 21-01.xlsx]DASHBOARD FFCC!Tabla dinámica1</c:name>
    <c:fmtId val="24"/>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AR"/>
              <a:t>Pasajeros Pagos (PAX) por Año</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showLegendKey val="0"/>
          <c:showVal val="0"/>
          <c:showCatName val="0"/>
          <c:showSerName val="0"/>
          <c:showPercent val="0"/>
          <c:showBubbleSize val="0"/>
          <c:extLst>
            <c:ext xmlns:c15="http://schemas.microsoft.com/office/drawing/2012/chart" uri="{CE6537A1-D6FC-4f65-9D91-7224C49458BB}"/>
          </c:extLst>
        </c:dLbl>
      </c:pivotFmt>
      <c:pivotFmt>
        <c:idx val="1"/>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t"/>
          <c:showLegendKey val="0"/>
          <c:showVal val="1"/>
          <c:showCatName val="0"/>
          <c:showSerName val="0"/>
          <c:showPercent val="0"/>
          <c:showBubbleSize val="0"/>
          <c:extLst>
            <c:ext xmlns:c15="http://schemas.microsoft.com/office/drawing/2012/chart" uri="{CE6537A1-D6FC-4f65-9D91-7224C49458BB}"/>
          </c:extLst>
        </c:dLbl>
      </c:pivotFmt>
      <c:pivotFmt>
        <c:idx val="2"/>
        <c:spPr>
          <a:ln w="28575" cap="rnd">
            <a:solidFill>
              <a:schemeClr val="accent1"/>
            </a:solidFill>
            <a:round/>
          </a:ln>
          <a:effectLst/>
        </c:spPr>
        <c:marker>
          <c:symbol val="none"/>
        </c:marker>
        <c:dLbl>
          <c:idx val="0"/>
          <c:layout>
            <c:manualLayout>
              <c:x val="-5.0267454261731126E-2"/>
              <c:y val="-0.12745463009216221"/>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r"/>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14002280381687626"/>
          <c:y val="0.1759258755136569"/>
          <c:w val="0.75529236477019324"/>
          <c:h val="0.63391951006124247"/>
        </c:manualLayout>
      </c:layout>
      <c:barChart>
        <c:barDir val="col"/>
        <c:grouping val="clustered"/>
        <c:varyColors val="0"/>
        <c:ser>
          <c:idx val="0"/>
          <c:order val="0"/>
          <c:tx>
            <c:strRef>
              <c:f>'DASHBOARD FFCC'!$L$84</c:f>
              <c:strCache>
                <c:ptCount val="1"/>
                <c:pt idx="0">
                  <c:v>PAX.</c:v>
                </c:pt>
              </c:strCache>
            </c:strRef>
          </c:tx>
          <c:spPr>
            <a:solidFill>
              <a:schemeClr val="accent1"/>
            </a:solidFill>
            <a:ln>
              <a:noFill/>
            </a:ln>
            <a:effectLst/>
          </c:spPr>
          <c:invertIfNegative val="0"/>
          <c:cat>
            <c:strRef>
              <c:f>'DASHBOARD FFCC'!$K$85:$K$87</c:f>
              <c:strCache>
                <c:ptCount val="3"/>
                <c:pt idx="0">
                  <c:v>2019</c:v>
                </c:pt>
                <c:pt idx="1">
                  <c:v>2020</c:v>
                </c:pt>
                <c:pt idx="2">
                  <c:v>2021</c:v>
                </c:pt>
              </c:strCache>
            </c:strRef>
          </c:cat>
          <c:val>
            <c:numRef>
              <c:f>'DASHBOARD FFCC'!$L$85:$L$87</c:f>
              <c:numCache>
                <c:formatCode>#,##0</c:formatCode>
                <c:ptCount val="3"/>
                <c:pt idx="0">
                  <c:v>436265519</c:v>
                </c:pt>
                <c:pt idx="1">
                  <c:v>141478303</c:v>
                </c:pt>
                <c:pt idx="2">
                  <c:v>12522505</c:v>
                </c:pt>
              </c:numCache>
            </c:numRef>
          </c:val>
          <c:extLst>
            <c:ext xmlns:c16="http://schemas.microsoft.com/office/drawing/2014/chart" uri="{C3380CC4-5D6E-409C-BE32-E72D297353CC}">
              <c16:uniqueId val="{00000000-4A32-41F8-9C81-E5F8780B8050}"/>
            </c:ext>
          </c:extLst>
        </c:ser>
        <c:dLbls>
          <c:showLegendKey val="0"/>
          <c:showVal val="0"/>
          <c:showCatName val="0"/>
          <c:showSerName val="0"/>
          <c:showPercent val="0"/>
          <c:showBubbleSize val="0"/>
        </c:dLbls>
        <c:gapWidth val="219"/>
        <c:axId val="-1555709232"/>
        <c:axId val="-1555721200"/>
      </c:barChart>
      <c:lineChart>
        <c:grouping val="standard"/>
        <c:varyColors val="0"/>
        <c:ser>
          <c:idx val="1"/>
          <c:order val="1"/>
          <c:tx>
            <c:strRef>
              <c:f>'DASHBOARD FFCC'!$M$84</c:f>
              <c:strCache>
                <c:ptCount val="1"/>
                <c:pt idx="0">
                  <c:v>Variación %</c:v>
                </c:pt>
              </c:strCache>
            </c:strRef>
          </c:tx>
          <c:spPr>
            <a:ln w="28575" cap="rnd">
              <a:solidFill>
                <a:schemeClr val="accent2"/>
              </a:solidFill>
              <a:round/>
            </a:ln>
            <a:effectLst/>
          </c:spPr>
          <c:marker>
            <c:symbol val="none"/>
          </c:marker>
          <c:dPt>
            <c:idx val="1"/>
            <c:marker>
              <c:symbol val="none"/>
            </c:marker>
            <c:bubble3D val="0"/>
            <c:extLst>
              <c:ext xmlns:c16="http://schemas.microsoft.com/office/drawing/2014/chart" uri="{C3380CC4-5D6E-409C-BE32-E72D297353CC}">
                <c16:uniqueId val="{00000001-4A32-41F8-9C81-E5F8780B8050}"/>
              </c:ext>
            </c:extLst>
          </c:dPt>
          <c:dLbls>
            <c:dLbl>
              <c:idx val="1"/>
              <c:layout>
                <c:manualLayout>
                  <c:x val="-5.0267454261731126E-2"/>
                  <c:y val="-0.12745463009216221"/>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A32-41F8-9C81-E5F8780B805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 FFCC'!$K$85:$K$87</c:f>
              <c:strCache>
                <c:ptCount val="3"/>
                <c:pt idx="0">
                  <c:v>2019</c:v>
                </c:pt>
                <c:pt idx="1">
                  <c:v>2020</c:v>
                </c:pt>
                <c:pt idx="2">
                  <c:v>2021</c:v>
                </c:pt>
              </c:strCache>
            </c:strRef>
          </c:cat>
          <c:val>
            <c:numRef>
              <c:f>'DASHBOARD FFCC'!$M$85:$M$87</c:f>
              <c:numCache>
                <c:formatCode>0.0%</c:formatCode>
                <c:ptCount val="3"/>
                <c:pt idx="1">
                  <c:v>-0.67570597070267202</c:v>
                </c:pt>
                <c:pt idx="2">
                  <c:v>-0.91148815942469996</c:v>
                </c:pt>
              </c:numCache>
            </c:numRef>
          </c:val>
          <c:smooth val="0"/>
          <c:extLst>
            <c:ext xmlns:c16="http://schemas.microsoft.com/office/drawing/2014/chart" uri="{C3380CC4-5D6E-409C-BE32-E72D297353CC}">
              <c16:uniqueId val="{00000002-4A32-41F8-9C81-E5F8780B8050}"/>
            </c:ext>
          </c:extLst>
        </c:ser>
        <c:dLbls>
          <c:showLegendKey val="0"/>
          <c:showVal val="0"/>
          <c:showCatName val="0"/>
          <c:showSerName val="0"/>
          <c:showPercent val="0"/>
          <c:showBubbleSize val="0"/>
        </c:dLbls>
        <c:marker val="1"/>
        <c:smooth val="0"/>
        <c:axId val="-1555707600"/>
        <c:axId val="-1555717392"/>
      </c:lineChart>
      <c:catAx>
        <c:axId val="-1555709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crossAx val="-1555721200"/>
        <c:crosses val="autoZero"/>
        <c:auto val="1"/>
        <c:lblAlgn val="ctr"/>
        <c:lblOffset val="100"/>
        <c:noMultiLvlLbl val="0"/>
      </c:catAx>
      <c:valAx>
        <c:axId val="-15557212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crossAx val="-1555709232"/>
        <c:crosses val="autoZero"/>
        <c:crossBetween val="between"/>
      </c:valAx>
      <c:valAx>
        <c:axId val="-1555717392"/>
        <c:scaling>
          <c:orientation val="minMax"/>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crossAx val="-1555707600"/>
        <c:crosses val="max"/>
        <c:crossBetween val="between"/>
      </c:valAx>
      <c:catAx>
        <c:axId val="-1555707600"/>
        <c:scaling>
          <c:orientation val="minMax"/>
        </c:scaling>
        <c:delete val="1"/>
        <c:axPos val="b"/>
        <c:numFmt formatCode="General" sourceLinked="1"/>
        <c:majorTickMark val="out"/>
        <c:minorTickMark val="none"/>
        <c:tickLblPos val="nextTo"/>
        <c:crossAx val="-1555717392"/>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dir="2700000" algn="tl" rotWithShape="0">
        <a:prstClr val="black">
          <a:alpha val="40000"/>
        </a:prstClr>
      </a:outerShdw>
    </a:effectLst>
  </c:spPr>
  <c:txPr>
    <a:bodyPr/>
    <a:lstStyle/>
    <a:p>
      <a:pPr>
        <a:defRPr/>
      </a:pPr>
      <a:endParaRPr lang="es-AR"/>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180974</xdr:colOff>
      <xdr:row>33</xdr:row>
      <xdr:rowOff>152400</xdr:rowOff>
    </xdr:from>
    <xdr:to>
      <xdr:col>15</xdr:col>
      <xdr:colOff>238125</xdr:colOff>
      <xdr:row>39</xdr:row>
      <xdr:rowOff>47625</xdr:rowOff>
    </xdr:to>
    <mc:AlternateContent xmlns:mc="http://schemas.openxmlformats.org/markup-compatibility/2006" xmlns:a14="http://schemas.microsoft.com/office/drawing/2010/main">
      <mc:Choice Requires="a14">
        <xdr:graphicFrame macro="">
          <xdr:nvGraphicFramePr>
            <xdr:cNvPr id="2" name="Año">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microsoft.com/office/drawing/2010/slicer">
              <sle:slicer xmlns:sle="http://schemas.microsoft.com/office/drawing/2010/slicer" name="Año"/>
            </a:graphicData>
          </a:graphic>
        </xdr:graphicFrame>
      </mc:Choice>
      <mc:Fallback xmlns="">
        <xdr:sp macro="" textlink="">
          <xdr:nvSpPr>
            <xdr:cNvPr id="0" name=""/>
            <xdr:cNvSpPr>
              <a:spLocks noTextEdit="1"/>
            </xdr:cNvSpPr>
          </xdr:nvSpPr>
          <xdr:spPr>
            <a:xfrm>
              <a:off x="180974" y="5657850"/>
              <a:ext cx="11258551" cy="866775"/>
            </a:xfrm>
            <a:prstGeom prst="rect">
              <a:avLst/>
            </a:prstGeom>
            <a:solidFill>
              <a:prstClr val="white"/>
            </a:solidFill>
            <a:ln w="1">
              <a:solidFill>
                <a:prstClr val="green"/>
              </a:solidFill>
            </a:ln>
          </xdr:spPr>
          <xdr:txBody>
            <a:bodyPr vertOverflow="clip" horzOverflow="clip"/>
            <a:lstStyle/>
            <a:p>
              <a:r>
                <a:rPr lang="es-AR"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0</xdr:col>
      <xdr:colOff>180974</xdr:colOff>
      <xdr:row>40</xdr:row>
      <xdr:rowOff>28575</xdr:rowOff>
    </xdr:from>
    <xdr:to>
      <xdr:col>4</xdr:col>
      <xdr:colOff>9074</xdr:colOff>
      <xdr:row>51</xdr:row>
      <xdr:rowOff>133350</xdr:rowOff>
    </xdr:to>
    <mc:AlternateContent xmlns:mc="http://schemas.openxmlformats.org/markup-compatibility/2006" xmlns:a14="http://schemas.microsoft.com/office/drawing/2010/main">
      <mc:Choice Requires="a14">
        <xdr:graphicFrame macro="">
          <xdr:nvGraphicFramePr>
            <xdr:cNvPr id="3" name="Mes">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microsoft.com/office/drawing/2010/slicer">
              <sle:slicer xmlns:sle="http://schemas.microsoft.com/office/drawing/2010/slicer" name="Mes"/>
            </a:graphicData>
          </a:graphic>
        </xdr:graphicFrame>
      </mc:Choice>
      <mc:Fallback xmlns="">
        <xdr:sp macro="" textlink="">
          <xdr:nvSpPr>
            <xdr:cNvPr id="0" name=""/>
            <xdr:cNvSpPr>
              <a:spLocks noTextEdit="1"/>
            </xdr:cNvSpPr>
          </xdr:nvSpPr>
          <xdr:spPr>
            <a:xfrm>
              <a:off x="180974" y="6667500"/>
              <a:ext cx="2685600" cy="1885950"/>
            </a:xfrm>
            <a:prstGeom prst="rect">
              <a:avLst/>
            </a:prstGeom>
            <a:solidFill>
              <a:prstClr val="white"/>
            </a:solidFill>
            <a:ln w="1">
              <a:solidFill>
                <a:prstClr val="green"/>
              </a:solidFill>
            </a:ln>
          </xdr:spPr>
          <xdr:txBody>
            <a:bodyPr vertOverflow="clip" horzOverflow="clip"/>
            <a:lstStyle/>
            <a:p>
              <a:r>
                <a:rPr lang="es-AR"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0</xdr:col>
      <xdr:colOff>180974</xdr:colOff>
      <xdr:row>52</xdr:row>
      <xdr:rowOff>114300</xdr:rowOff>
    </xdr:from>
    <xdr:to>
      <xdr:col>4</xdr:col>
      <xdr:colOff>9074</xdr:colOff>
      <xdr:row>61</xdr:row>
      <xdr:rowOff>60975</xdr:rowOff>
    </xdr:to>
    <mc:AlternateContent xmlns:mc="http://schemas.openxmlformats.org/markup-compatibility/2006" xmlns:a14="http://schemas.microsoft.com/office/drawing/2010/main">
      <mc:Choice Requires="a14">
        <xdr:graphicFrame macro="">
          <xdr:nvGraphicFramePr>
            <xdr:cNvPr id="6" name="Línea">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microsoft.com/office/drawing/2010/slicer">
              <sle:slicer xmlns:sle="http://schemas.microsoft.com/office/drawing/2010/slicer" name="Línea"/>
            </a:graphicData>
          </a:graphic>
        </xdr:graphicFrame>
      </mc:Choice>
      <mc:Fallback xmlns="">
        <xdr:sp macro="" textlink="">
          <xdr:nvSpPr>
            <xdr:cNvPr id="0" name=""/>
            <xdr:cNvSpPr>
              <a:spLocks noTextEdit="1"/>
            </xdr:cNvSpPr>
          </xdr:nvSpPr>
          <xdr:spPr>
            <a:xfrm>
              <a:off x="180974" y="8696325"/>
              <a:ext cx="2685600" cy="1404000"/>
            </a:xfrm>
            <a:prstGeom prst="rect">
              <a:avLst/>
            </a:prstGeom>
            <a:solidFill>
              <a:prstClr val="white"/>
            </a:solidFill>
            <a:ln w="1">
              <a:solidFill>
                <a:prstClr val="green"/>
              </a:solidFill>
            </a:ln>
          </xdr:spPr>
          <xdr:txBody>
            <a:bodyPr vertOverflow="clip" horzOverflow="clip"/>
            <a:lstStyle/>
            <a:p>
              <a:r>
                <a:rPr lang="es-AR"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xdr:from>
      <xdr:col>4</xdr:col>
      <xdr:colOff>142876</xdr:colOff>
      <xdr:row>40</xdr:row>
      <xdr:rowOff>42862</xdr:rowOff>
    </xdr:from>
    <xdr:to>
      <xdr:col>15</xdr:col>
      <xdr:colOff>314325</xdr:colOff>
      <xdr:row>61</xdr:row>
      <xdr:rowOff>76200</xdr:rowOff>
    </xdr:to>
    <xdr:graphicFrame macro="">
      <xdr:nvGraphicFramePr>
        <xdr:cNvPr id="8" name="Gráfico 7">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495300</xdr:colOff>
      <xdr:row>10</xdr:row>
      <xdr:rowOff>76200</xdr:rowOff>
    </xdr:from>
    <xdr:to>
      <xdr:col>15</xdr:col>
      <xdr:colOff>253425</xdr:colOff>
      <xdr:row>30</xdr:row>
      <xdr:rowOff>9525</xdr:rowOff>
    </xdr:to>
    <xdr:graphicFrame macro="">
      <xdr:nvGraphicFramePr>
        <xdr:cNvPr id="9" name="Gráfico 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142874</xdr:colOff>
      <xdr:row>20</xdr:row>
      <xdr:rowOff>1</xdr:rowOff>
    </xdr:from>
    <xdr:to>
      <xdr:col>10</xdr:col>
      <xdr:colOff>361949</xdr:colOff>
      <xdr:row>30</xdr:row>
      <xdr:rowOff>18826</xdr:rowOff>
    </xdr:to>
    <xdr:graphicFrame macro="">
      <xdr:nvGraphicFramePr>
        <xdr:cNvPr id="10" name="Gráfico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0</xdr:colOff>
      <xdr:row>10</xdr:row>
      <xdr:rowOff>85725</xdr:rowOff>
    </xdr:from>
    <xdr:to>
      <xdr:col>10</xdr:col>
      <xdr:colOff>352426</xdr:colOff>
      <xdr:row>19</xdr:row>
      <xdr:rowOff>19050</xdr:rowOff>
    </xdr:to>
    <mc:AlternateContent xmlns:mc="http://schemas.openxmlformats.org/markup-compatibility/2006" xmlns:tsle="http://schemas.microsoft.com/office/drawing/2012/timeslicer">
      <mc:Choice Requires="tsle">
        <xdr:graphicFrame macro="">
          <xdr:nvGraphicFramePr>
            <xdr:cNvPr id="11" name="Período">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microsoft.com/office/drawing/2012/timeslicer">
              <tsle:timeslicer name="Período"/>
            </a:graphicData>
          </a:graphic>
        </xdr:graphicFrame>
      </mc:Choice>
      <mc:Fallback xmlns="">
        <xdr:sp macro="" textlink="">
          <xdr:nvSpPr>
            <xdr:cNvPr id="0" name=""/>
            <xdr:cNvSpPr>
              <a:spLocks noTextEdit="1"/>
            </xdr:cNvSpPr>
          </xdr:nvSpPr>
          <xdr:spPr>
            <a:xfrm>
              <a:off x="180974" y="1866900"/>
              <a:ext cx="8677275" cy="1371600"/>
            </a:xfrm>
            <a:prstGeom prst="rect">
              <a:avLst/>
            </a:prstGeom>
            <a:solidFill>
              <a:prstClr val="white"/>
            </a:solidFill>
            <a:ln w="1">
              <a:solidFill>
                <a:prstClr val="green"/>
              </a:solidFill>
            </a:ln>
          </xdr:spPr>
          <xdr:txBody>
            <a:bodyPr vertOverflow="clip" horzOverflow="clip"/>
            <a:lstStyle/>
            <a:p>
              <a:r>
                <a:rPr lang="es-AR" sz="1100"/>
                <a:t>Escala de tiempo: funciona en Excel 2013 o versiones posteriores. No la mueva ni cambie su tamaño.</a:t>
              </a:r>
            </a:p>
          </xdr:txBody>
        </xdr:sp>
      </mc:Fallback>
    </mc:AlternateContent>
    <xdr:clientData/>
  </xdr:twoCellAnchor>
  <xdr:twoCellAnchor>
    <xdr:from>
      <xdr:col>0</xdr:col>
      <xdr:colOff>104775</xdr:colOff>
      <xdr:row>0</xdr:row>
      <xdr:rowOff>9525</xdr:rowOff>
    </xdr:from>
    <xdr:to>
      <xdr:col>15</xdr:col>
      <xdr:colOff>200025</xdr:colOff>
      <xdr:row>8</xdr:row>
      <xdr:rowOff>47625</xdr:rowOff>
    </xdr:to>
    <xdr:sp macro="" textlink="">
      <xdr:nvSpPr>
        <xdr:cNvPr id="7" name="CuadroTexto 6">
          <a:extLst>
            <a:ext uri="{FF2B5EF4-FFF2-40B4-BE49-F238E27FC236}">
              <a16:creationId xmlns:a16="http://schemas.microsoft.com/office/drawing/2014/main" id="{00000000-0008-0000-0000-000007000000}"/>
            </a:ext>
          </a:extLst>
        </xdr:cNvPr>
        <xdr:cNvSpPr txBox="1"/>
      </xdr:nvSpPr>
      <xdr:spPr>
        <a:xfrm>
          <a:off x="104775" y="9525"/>
          <a:ext cx="11239500" cy="1333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3600">
              <a:solidFill>
                <a:schemeClr val="tx2"/>
              </a:solidFill>
              <a:latin typeface="Franklin Gothic Demi Cond" panose="020B0706030402020204" pitchFamily="34" charset="0"/>
            </a:rPr>
            <a:t>RED FERROVIARIA DE PASAJEROS DEL AMBA</a:t>
          </a:r>
        </a:p>
        <a:p>
          <a:r>
            <a:rPr lang="es-AR" sz="3200">
              <a:solidFill>
                <a:schemeClr val="accent1"/>
              </a:solidFill>
              <a:latin typeface="Franklin Gothic Demi Cond" panose="020B0706030402020204" pitchFamily="34" charset="0"/>
            </a:rPr>
            <a:t>ESTADÍSTICAS DE PASAJEROS PAGOS</a:t>
          </a:r>
        </a:p>
        <a:p>
          <a:r>
            <a:rPr lang="es-AR" sz="1200">
              <a:solidFill>
                <a:schemeClr val="bg1">
                  <a:lumMod val="65000"/>
                </a:schemeClr>
              </a:solidFill>
              <a:latin typeface="Franklin Gothic Demi Cond" panose="020B0706030402020204" pitchFamily="34" charset="0"/>
            </a:rPr>
            <a:t>COMISIÓN NACIONAL DE REGULACIÓN DEL TRANSPORTE</a:t>
          </a:r>
          <a:r>
            <a:rPr lang="es-AR" sz="1200" baseline="0">
              <a:solidFill>
                <a:schemeClr val="bg1">
                  <a:lumMod val="65000"/>
                </a:schemeClr>
              </a:solidFill>
              <a:latin typeface="Franklin Gothic Demi Cond" panose="020B0706030402020204" pitchFamily="34" charset="0"/>
            </a:rPr>
            <a:t> - </a:t>
          </a:r>
          <a:r>
            <a:rPr lang="es-AR" sz="1200">
              <a:solidFill>
                <a:schemeClr val="bg1">
                  <a:lumMod val="65000"/>
                </a:schemeClr>
              </a:solidFill>
              <a:latin typeface="Franklin Gothic Demi Cond" panose="020B0706030402020204" pitchFamily="34" charset="0"/>
            </a:rPr>
            <a:t>ARGENTINA</a:t>
          </a:r>
        </a:p>
      </xdr:txBody>
    </xdr:sp>
    <xdr:clientData/>
  </xdr:twoCellAnchor>
  <xdr:twoCellAnchor>
    <xdr:from>
      <xdr:col>8</xdr:col>
      <xdr:colOff>304800</xdr:colOff>
      <xdr:row>64</xdr:row>
      <xdr:rowOff>4762</xdr:rowOff>
    </xdr:from>
    <xdr:to>
      <xdr:col>15</xdr:col>
      <xdr:colOff>371475</xdr:colOff>
      <xdr:row>79</xdr:row>
      <xdr:rowOff>157162</xdr:rowOff>
    </xdr:to>
    <xdr:graphicFrame macro="">
      <xdr:nvGraphicFramePr>
        <xdr:cNvPr id="5" name="Gráfico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5</xdr:row>
      <xdr:rowOff>1</xdr:rowOff>
    </xdr:from>
    <xdr:to>
      <xdr:col>0</xdr:col>
      <xdr:colOff>1624200</xdr:colOff>
      <xdr:row>19</xdr:row>
      <xdr:rowOff>12580</xdr:rowOff>
    </xdr:to>
    <mc:AlternateContent xmlns:mc="http://schemas.openxmlformats.org/markup-compatibility/2006" xmlns:a14="http://schemas.microsoft.com/office/drawing/2010/main">
      <mc:Choice Requires="a14">
        <xdr:graphicFrame macro="">
          <xdr:nvGraphicFramePr>
            <xdr:cNvPr id="2" name="Línea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microsoft.com/office/drawing/2010/slicer">
              <sle:slicer xmlns:sle="http://schemas.microsoft.com/office/drawing/2010/slicer" name="Línea 1"/>
            </a:graphicData>
          </a:graphic>
        </xdr:graphicFrame>
      </mc:Choice>
      <mc:Fallback xmlns="">
        <xdr:sp macro="" textlink="">
          <xdr:nvSpPr>
            <xdr:cNvPr id="0" name=""/>
            <xdr:cNvSpPr>
              <a:spLocks noTextEdit="1"/>
            </xdr:cNvSpPr>
          </xdr:nvSpPr>
          <xdr:spPr>
            <a:xfrm>
              <a:off x="76200" y="1323976"/>
              <a:ext cx="1548000" cy="2400299"/>
            </a:xfrm>
            <a:prstGeom prst="rect">
              <a:avLst/>
            </a:prstGeom>
            <a:solidFill>
              <a:prstClr val="white"/>
            </a:solidFill>
            <a:ln w="1">
              <a:solidFill>
                <a:prstClr val="green"/>
              </a:solidFill>
            </a:ln>
          </xdr:spPr>
          <xdr:txBody>
            <a:bodyPr vertOverflow="clip" horzOverflow="clip"/>
            <a:lstStyle/>
            <a:p>
              <a:r>
                <a:rPr lang="es-AR"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0</xdr:col>
      <xdr:colOff>76200</xdr:colOff>
      <xdr:row>20</xdr:row>
      <xdr:rowOff>57150</xdr:rowOff>
    </xdr:from>
    <xdr:to>
      <xdr:col>0</xdr:col>
      <xdr:colOff>1624200</xdr:colOff>
      <xdr:row>31</xdr:row>
      <xdr:rowOff>69910</xdr:rowOff>
    </xdr:to>
    <mc:AlternateContent xmlns:mc="http://schemas.openxmlformats.org/markup-compatibility/2006" xmlns:a14="http://schemas.microsoft.com/office/drawing/2010/main">
      <mc:Choice Requires="a14">
        <xdr:graphicFrame macro="">
          <xdr:nvGraphicFramePr>
            <xdr:cNvPr id="3" name="Mes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microsoft.com/office/drawing/2010/slicer">
              <sle:slicer xmlns:sle="http://schemas.microsoft.com/office/drawing/2010/slicer" name="Mes 2"/>
            </a:graphicData>
          </a:graphic>
        </xdr:graphicFrame>
      </mc:Choice>
      <mc:Fallback xmlns="">
        <xdr:sp macro="" textlink="">
          <xdr:nvSpPr>
            <xdr:cNvPr id="0" name=""/>
            <xdr:cNvSpPr>
              <a:spLocks noTextEdit="1"/>
            </xdr:cNvSpPr>
          </xdr:nvSpPr>
          <xdr:spPr>
            <a:xfrm>
              <a:off x="76200" y="3810000"/>
              <a:ext cx="1548000" cy="1895475"/>
            </a:xfrm>
            <a:prstGeom prst="rect">
              <a:avLst/>
            </a:prstGeom>
            <a:solidFill>
              <a:prstClr val="white"/>
            </a:solidFill>
            <a:ln w="1">
              <a:solidFill>
                <a:prstClr val="green"/>
              </a:solidFill>
            </a:ln>
          </xdr:spPr>
          <xdr:txBody>
            <a:bodyPr vertOverflow="clip" horzOverflow="clip"/>
            <a:lstStyle/>
            <a:p>
              <a:r>
                <a:rPr lang="es-AR"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rtin" refreshedDate="44244.588444675923" createdVersion="5" refreshedVersion="6" minRefreshableVersion="3" recordCount="337" xr:uid="{00000000-000A-0000-FFFF-FFFF0E000000}">
  <cacheSource type="worksheet">
    <worksheetSource name="Pasajeros3"/>
  </cacheSource>
  <cacheFields count="10">
    <cacheField name="Año" numFmtId="0">
      <sharedItems containsSemiMixedTypes="0" containsString="0" containsNumber="1" containsInteger="1" minValue="1993" maxValue="2021"/>
    </cacheField>
    <cacheField name="Período" numFmtId="178">
      <sharedItems containsSemiMixedTypes="0" containsNonDate="0" containsDate="1" containsString="0" minDate="1993-01-01T00:00:00" maxDate="2021-01-02T00:00:00" count="337">
        <d v="1993-01-01T00:00:00"/>
        <d v="1993-02-01T00:00:00"/>
        <d v="1993-03-01T00:00:00"/>
        <d v="1993-04-01T00:00:00"/>
        <d v="1993-05-01T00:00:00"/>
        <d v="1993-06-01T00:00:00"/>
        <d v="1993-07-01T00:00:00"/>
        <d v="1993-08-01T00:00:00"/>
        <d v="1993-09-01T00:00:00"/>
        <d v="1993-10-01T00:00:00"/>
        <d v="1993-11-01T00:00:00"/>
        <d v="1993-12-01T00:00:00"/>
        <d v="1994-01-01T00:00:00"/>
        <d v="1994-02-01T00:00:00"/>
        <d v="1994-03-01T00:00:00"/>
        <d v="1994-04-01T00:00:00"/>
        <d v="1994-05-01T00:00:00"/>
        <d v="1994-06-01T00:00:00"/>
        <d v="1994-07-01T00:00:00"/>
        <d v="1994-08-01T00:00:00"/>
        <d v="1994-09-01T00:00:00"/>
        <d v="1994-10-01T00:00:00"/>
        <d v="1994-11-01T00:00:00"/>
        <d v="1994-12-01T00:00:00"/>
        <d v="1995-01-01T00:00:00"/>
        <d v="1995-02-01T00:00:00"/>
        <d v="1995-03-01T00:00:00"/>
        <d v="1995-04-01T00:00:00"/>
        <d v="1995-05-01T00:00:00"/>
        <d v="1995-06-01T00:00:00"/>
        <d v="1995-07-01T00:00:00"/>
        <d v="1995-08-01T00:00:00"/>
        <d v="1995-09-01T00:00:00"/>
        <d v="1995-10-01T00:00:00"/>
        <d v="1995-11-01T00:00:00"/>
        <d v="1995-12-01T00:00:00"/>
        <d v="1996-01-01T00:00:00"/>
        <d v="1996-02-01T00:00:00"/>
        <d v="1996-03-01T00:00:00"/>
        <d v="1996-04-01T00:00:00"/>
        <d v="1996-05-01T00:00:00"/>
        <d v="1996-06-01T00:00:00"/>
        <d v="1996-07-01T00:00:00"/>
        <d v="1996-08-01T00:00:00"/>
        <d v="1996-09-01T00:00:00"/>
        <d v="1996-10-01T00:00:00"/>
        <d v="1996-11-01T00:00:00"/>
        <d v="1996-12-01T00:00:00"/>
        <d v="1997-01-01T00:00:00"/>
        <d v="1997-02-01T00:00:00"/>
        <d v="1997-03-01T00:00:00"/>
        <d v="1997-04-01T00:00:00"/>
        <d v="1997-05-01T00:00:00"/>
        <d v="1997-06-01T00:00:00"/>
        <d v="1997-07-01T00:00:00"/>
        <d v="1997-08-01T00:00:00"/>
        <d v="1997-09-01T00:00:00"/>
        <d v="1997-10-01T00:00:00"/>
        <d v="1997-11-01T00:00:00"/>
        <d v="1997-12-01T00:00:00"/>
        <d v="1998-01-01T00:00:00"/>
        <d v="1998-02-01T00:00:00"/>
        <d v="1998-03-01T00:00:00"/>
        <d v="1998-04-01T00:00:00"/>
        <d v="1998-05-01T00:00:00"/>
        <d v="1998-06-01T00:00:00"/>
        <d v="1998-07-01T00:00:00"/>
        <d v="1998-08-01T00:00:00"/>
        <d v="1998-09-01T00:00:00"/>
        <d v="1998-10-01T00:00:00"/>
        <d v="1998-11-01T00:00:00"/>
        <d v="1998-12-01T00:00:00"/>
        <d v="1999-01-01T00:00:00"/>
        <d v="1999-02-01T00:00:00"/>
        <d v="1999-03-01T00:00:00"/>
        <d v="1999-04-01T00:00:00"/>
        <d v="1999-05-01T00:00:00"/>
        <d v="1999-06-01T00:00:00"/>
        <d v="1999-07-01T00:00:00"/>
        <d v="1999-08-01T00:00:00"/>
        <d v="1999-09-01T00:00:00"/>
        <d v="1999-10-01T00:00:00"/>
        <d v="1999-11-01T00:00:00"/>
        <d v="1999-12-01T00:00:00"/>
        <d v="2000-01-01T00:00:00"/>
        <d v="2000-02-01T00:00:00"/>
        <d v="2000-03-01T00:00:00"/>
        <d v="2000-04-01T00:00:00"/>
        <d v="2000-05-01T00:00:00"/>
        <d v="2000-06-01T00:00:00"/>
        <d v="2000-07-01T00:00:00"/>
        <d v="2000-08-01T00:00:00"/>
        <d v="2000-09-01T00:00:00"/>
        <d v="2000-10-01T00:00:00"/>
        <d v="2000-11-01T00:00:00"/>
        <d v="2000-12-01T00:00:00"/>
        <d v="2001-01-01T00:00:00"/>
        <d v="2001-02-01T00:00:00"/>
        <d v="2001-03-01T00:00:00"/>
        <d v="2001-04-01T00:00:00"/>
        <d v="2001-05-01T00:00:00"/>
        <d v="2001-06-01T00:00:00"/>
        <d v="2001-07-01T00:00:00"/>
        <d v="2001-08-01T00:00:00"/>
        <d v="2001-09-01T00:00:00"/>
        <d v="2001-10-01T00:00:00"/>
        <d v="2001-11-01T00:00:00"/>
        <d v="2001-12-01T00:00:00"/>
        <d v="2002-01-01T00:00:00"/>
        <d v="2002-02-01T00:00:00"/>
        <d v="2002-03-01T00:00:00"/>
        <d v="2002-04-01T00:00:00"/>
        <d v="2002-05-01T00:00:00"/>
        <d v="2002-06-01T00:00:00"/>
        <d v="2002-07-01T00:00:00"/>
        <d v="2002-08-01T00:00:00"/>
        <d v="2002-09-01T00:00:00"/>
        <d v="2002-10-01T00:00:00"/>
        <d v="2002-11-01T00:00:00"/>
        <d v="2002-12-01T00:00:00"/>
        <d v="2003-01-01T00:00:00"/>
        <d v="2003-02-01T00:00:00"/>
        <d v="2003-03-01T00:00:00"/>
        <d v="2003-04-01T00:00:00"/>
        <d v="2003-05-01T00:00:00"/>
        <d v="2003-06-01T00:00:00"/>
        <d v="2003-07-01T00:00:00"/>
        <d v="2003-08-01T00:00:00"/>
        <d v="2003-09-01T00:00:00"/>
        <d v="2003-10-01T00:00:00"/>
        <d v="2003-11-01T00:00:00"/>
        <d v="2003-12-01T00:00:00"/>
        <d v="2004-01-01T00:00:00"/>
        <d v="2004-02-01T00:00:00"/>
        <d v="2004-03-01T00:00:00"/>
        <d v="2004-04-01T00:00:00"/>
        <d v="2004-05-01T00:00:00"/>
        <d v="2004-06-01T00:00:00"/>
        <d v="2004-07-01T00:00:00"/>
        <d v="2004-08-01T00:00:00"/>
        <d v="2004-09-01T00:00:00"/>
        <d v="2004-10-01T00:00:00"/>
        <d v="2004-11-01T00:00:00"/>
        <d v="2004-12-01T00:00:00"/>
        <d v="2005-01-01T00:00:00"/>
        <d v="2005-02-01T00:00:00"/>
        <d v="2005-03-01T00:00:00"/>
        <d v="2005-04-01T00:00:00"/>
        <d v="2005-05-01T00:00:00"/>
        <d v="2005-06-01T00:00:00"/>
        <d v="2005-07-01T00:00:00"/>
        <d v="2005-08-01T00:00:00"/>
        <d v="2005-09-01T00:00:00"/>
        <d v="2005-10-01T00:00:00"/>
        <d v="2005-11-01T00:00:00"/>
        <d v="2005-12-01T00:00:00"/>
        <d v="2006-01-01T00:00:00"/>
        <d v="2006-02-01T00:00:00"/>
        <d v="2006-03-01T00:00:00"/>
        <d v="2006-04-01T00:00:00"/>
        <d v="2006-05-01T00:00:00"/>
        <d v="2006-06-01T00:00:00"/>
        <d v="2006-07-01T00:00:00"/>
        <d v="2006-08-01T00:00:00"/>
        <d v="2006-09-01T00:00:00"/>
        <d v="2006-10-01T00:00:00"/>
        <d v="2006-11-01T00:00:00"/>
        <d v="2006-12-01T00:00:00"/>
        <d v="2007-01-01T00:00:00"/>
        <d v="2007-02-01T00:00:00"/>
        <d v="2007-03-01T00:00:00"/>
        <d v="2007-04-01T00:00:00"/>
        <d v="2007-05-01T00:00:00"/>
        <d v="2007-06-01T00:00:00"/>
        <d v="2007-07-01T00:00:00"/>
        <d v="2007-08-01T00:00:00"/>
        <d v="2007-09-01T00:00:00"/>
        <d v="2007-10-01T00:00:00"/>
        <d v="2007-11-01T00:00:00"/>
        <d v="2007-12-01T00:00:00"/>
        <d v="2008-01-01T00:00:00"/>
        <d v="2008-02-01T00:00:00"/>
        <d v="2008-03-01T00:00:00"/>
        <d v="2008-04-01T00:00:00"/>
        <d v="2008-05-01T00:00:00"/>
        <d v="2008-06-01T00:00:00"/>
        <d v="2008-07-01T00:00:00"/>
        <d v="2008-08-01T00:00:00"/>
        <d v="2008-09-01T00:00:00"/>
        <d v="2008-10-01T00:00:00"/>
        <d v="2008-11-01T00:00:00"/>
        <d v="2008-12-01T00:00:00"/>
        <d v="2009-01-01T00:00:00"/>
        <d v="2009-02-01T00:00:00"/>
        <d v="2009-03-01T00:00:00"/>
        <d v="2009-04-01T00:00:00"/>
        <d v="2009-05-01T00:00:00"/>
        <d v="2009-06-01T00:00:00"/>
        <d v="2009-07-01T00:00:00"/>
        <d v="2009-08-01T00:00:00"/>
        <d v="2009-09-01T00:00:00"/>
        <d v="2009-10-01T00:00:00"/>
        <d v="2009-11-01T00:00:00"/>
        <d v="2009-12-01T00:00:00"/>
        <d v="2010-01-01T00:00:00"/>
        <d v="2010-02-01T00:00:00"/>
        <d v="2010-03-01T00:00:00"/>
        <d v="2010-04-01T00:00:00"/>
        <d v="2010-05-01T00:00:00"/>
        <d v="2010-06-01T00:00:00"/>
        <d v="2010-07-01T00:00:00"/>
        <d v="2010-08-01T00:00:00"/>
        <d v="2010-09-01T00:00:00"/>
        <d v="2010-10-01T00:00:00"/>
        <d v="2010-11-01T00:00:00"/>
        <d v="2010-12-01T00:00:00"/>
        <d v="2011-01-01T00:00:00"/>
        <d v="2011-02-01T00:00:00"/>
        <d v="2011-03-01T00:00:00"/>
        <d v="2011-04-01T00:00:00"/>
        <d v="2011-05-01T00:00:00"/>
        <d v="2011-06-01T00:00:00"/>
        <d v="2011-07-01T00:00:00"/>
        <d v="2011-08-01T00:00:00"/>
        <d v="2011-09-01T00:00:00"/>
        <d v="2011-10-01T00:00:00"/>
        <d v="2011-11-01T00:00:00"/>
        <d v="2011-12-01T00:00:00"/>
        <d v="2012-01-01T00:00:00"/>
        <d v="2012-02-01T00:00:00"/>
        <d v="2012-03-01T00:00:00"/>
        <d v="2012-04-01T00:00:00"/>
        <d v="2012-05-01T00:00:00"/>
        <d v="2012-06-01T00:00:00"/>
        <d v="2012-07-01T00:00:00"/>
        <d v="2012-08-01T00:00:00"/>
        <d v="2012-09-01T00:00:00"/>
        <d v="2012-10-01T00:00:00"/>
        <d v="2012-11-01T00:00:00"/>
        <d v="2012-12-01T00:00:00"/>
        <d v="2013-01-01T00:00:00"/>
        <d v="2013-02-01T00:00:00"/>
        <d v="2013-03-01T00:00:00"/>
        <d v="2013-04-01T00:00:00"/>
        <d v="2013-05-01T00:00:00"/>
        <d v="2013-06-01T00:00:00"/>
        <d v="2013-07-01T00:00:00"/>
        <d v="2013-08-01T00:00:00"/>
        <d v="2013-09-01T00:00:00"/>
        <d v="2013-10-01T00:00:00"/>
        <d v="2013-11-01T00:00:00"/>
        <d v="2013-12-01T00:00:00"/>
        <d v="2014-01-01T00:00:00"/>
        <d v="2014-02-01T00:00:00"/>
        <d v="2014-03-01T00:00:00"/>
        <d v="2014-04-01T00:00:00"/>
        <d v="2014-05-01T00:00:00"/>
        <d v="2014-06-01T00:00:00"/>
        <d v="2014-07-01T00:00:00"/>
        <d v="2014-08-01T00:00:00"/>
        <d v="2014-09-01T00:00:00"/>
        <d v="2014-10-01T00:00:00"/>
        <d v="2014-11-01T00:00:00"/>
        <d v="2014-12-01T00:00:00"/>
        <d v="2015-01-01T00:00:00"/>
        <d v="2015-02-01T00:00:00"/>
        <d v="2015-03-01T00:00:00"/>
        <d v="2015-04-01T00:00:00"/>
        <d v="2015-05-01T00:00:00"/>
        <d v="2015-06-01T00:00:00"/>
        <d v="2015-07-01T00:00:00"/>
        <d v="2015-08-01T00:00:00"/>
        <d v="2015-09-01T00:00:00"/>
        <d v="2015-10-01T00:00:00"/>
        <d v="2015-11-01T00:00:00"/>
        <d v="2015-12-01T00:00:00"/>
        <d v="2016-01-01T00:00:00"/>
        <d v="2016-02-01T00:00:00"/>
        <d v="2016-03-01T00:00:00"/>
        <d v="2016-04-01T00:00:00"/>
        <d v="2016-05-01T00:00:00"/>
        <d v="2016-06-01T00:00:00"/>
        <d v="2016-07-01T00:00:00"/>
        <d v="2016-08-01T00:00:00"/>
        <d v="2016-09-01T00:00:00"/>
        <d v="2016-10-01T00:00:00"/>
        <d v="2016-11-01T00:00:00"/>
        <d v="2016-12-01T00:00:00"/>
        <d v="2017-01-01T00:00:00"/>
        <d v="2017-02-01T00:00:00"/>
        <d v="2017-03-01T00:00:00"/>
        <d v="2017-04-01T00:00:00"/>
        <d v="2017-05-01T00:00:00"/>
        <d v="2017-06-01T00:00:00"/>
        <d v="2017-07-01T00:00:00"/>
        <d v="2017-08-01T00:00:00"/>
        <d v="2017-09-01T00:00:00"/>
        <d v="2017-10-01T00:00:00"/>
        <d v="2017-11-01T00:00:00"/>
        <d v="2017-12-01T00:00:00"/>
        <d v="2018-01-01T00:00:00"/>
        <d v="2018-02-01T00:00:00"/>
        <d v="2018-03-01T00:00:00"/>
        <d v="2018-04-01T00:00:00"/>
        <d v="2018-05-01T00:00:00"/>
        <d v="2018-06-01T00:00:00"/>
        <d v="2018-07-01T00:00:00"/>
        <d v="2018-08-01T00:00:00"/>
        <d v="2018-09-01T00:00:00"/>
        <d v="2018-10-01T00:00:00"/>
        <d v="2018-11-01T00:00:00"/>
        <d v="2018-12-01T00:00:00"/>
        <d v="2019-01-01T00:00:00"/>
        <d v="2019-02-01T00:00:00"/>
        <d v="2019-03-01T00:00:00"/>
        <d v="2019-04-01T00:00:00"/>
        <d v="2019-05-01T00:00:00"/>
        <d v="2019-06-01T00:00:00"/>
        <d v="2019-07-01T00:00:00"/>
        <d v="2019-08-01T00:00:00"/>
        <d v="2019-09-01T00:00:00"/>
        <d v="2019-10-01T00:00:00"/>
        <d v="2019-11-01T00:00:00"/>
        <d v="2019-12-01T00:00:00"/>
        <d v="2020-01-01T00:00:00"/>
        <d v="2020-02-01T00:00:00"/>
        <d v="2020-03-01T00:00:00"/>
        <d v="2020-04-01T00:00:00"/>
        <d v="2020-05-01T00:00:00"/>
        <d v="2020-06-01T00:00:00"/>
        <d v="2020-07-01T00:00:00"/>
        <d v="2020-08-01T00:00:00"/>
        <d v="2020-09-01T00:00:00"/>
        <d v="2020-10-01T00:00:00"/>
        <d v="2020-11-01T00:00:00"/>
        <d v="2020-12-01T00:00:00"/>
        <d v="2021-01-01T00:00:00"/>
      </sharedItems>
    </cacheField>
    <cacheField name="Mitre" numFmtId="170">
      <sharedItems containsSemiMixedTypes="0" containsString="0" containsNumber="1" minValue="105646" maxValue="7630230"/>
    </cacheField>
    <cacheField name="Sarmiento" numFmtId="170">
      <sharedItems containsSemiMixedTypes="0" containsString="0" containsNumber="1" minValue="70827" maxValue="10632323"/>
    </cacheField>
    <cacheField name="Urquiza" numFmtId="170">
      <sharedItems containsSemiMixedTypes="0" containsString="0" containsNumber="1" containsInteger="1" minValue="183826" maxValue="2748095"/>
    </cacheField>
    <cacheField name="Roca" numFmtId="170">
      <sharedItems containsSemiMixedTypes="0" containsString="0" containsNumber="1" minValue="1391984" maxValue="16515707"/>
    </cacheField>
    <cacheField name="San Martín" numFmtId="170">
      <sharedItems containsSemiMixedTypes="0" containsString="0" containsNumber="1" containsInteger="1" minValue="89746" maxValue="4830620"/>
    </cacheField>
    <cacheField name="Belgrano Norte" numFmtId="170">
      <sharedItems containsSemiMixedTypes="0" containsString="0" containsNumber="1" containsInteger="1" minValue="309163" maxValue="4103226"/>
    </cacheField>
    <cacheField name="Belgrano Sur" numFmtId="170">
      <sharedItems containsSemiMixedTypes="0" containsString="0" containsNumber="1" minValue="103000" maxValue="1588432"/>
    </cacheField>
    <cacheField name="Tren de la Costa" numFmtId="0">
      <sharedItems containsString="0" containsBlank="1" containsNumber="1" containsInteger="1" minValue="326" maxValue="477709"/>
    </cacheField>
  </cacheFields>
  <extLst>
    <ext xmlns:x14="http://schemas.microsoft.com/office/spreadsheetml/2009/9/main" uri="{725AE2AE-9491-48be-B2B4-4EB974FC3084}">
      <x14:pivotCacheDefinition pivotCacheId="5"/>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rtin" refreshedDate="44244.588712152778" createdVersion="5" refreshedVersion="6" minRefreshableVersion="3" recordCount="2669" xr:uid="{00000000-000A-0000-FFFF-FFFF1D000000}">
  <cacheSource type="worksheet">
    <worksheetSource name="Pasajeros"/>
  </cacheSource>
  <cacheFields count="5">
    <cacheField name="Año" numFmtId="0">
      <sharedItems containsSemiMixedTypes="0" containsString="0" containsNumber="1" containsInteger="1" minValue="1993" maxValue="2021" count="29">
        <n v="1993"/>
        <n v="1994"/>
        <n v="1995"/>
        <n v="1996"/>
        <n v="1997"/>
        <n v="1998"/>
        <n v="1999"/>
        <n v="2000"/>
        <n v="2001"/>
        <n v="2002"/>
        <n v="2003"/>
        <n v="2004"/>
        <n v="2005"/>
        <n v="2006"/>
        <n v="2007"/>
        <n v="2008"/>
        <n v="2009"/>
        <n v="2010"/>
        <n v="2011"/>
        <n v="2012"/>
        <n v="2013"/>
        <n v="2014"/>
        <n v="2015"/>
        <n v="2016"/>
        <n v="2017"/>
        <n v="2018"/>
        <n v="2019"/>
        <n v="2020"/>
        <n v="2021"/>
      </sharedItems>
    </cacheField>
    <cacheField name="Mes" numFmtId="0">
      <sharedItems count="12">
        <s v="Enero"/>
        <s v="Febrero"/>
        <s v="Marzo"/>
        <s v="Abril"/>
        <s v="Mayo"/>
        <s v="Junio"/>
        <s v="Julio"/>
        <s v="Agosto"/>
        <s v="Septiembre"/>
        <s v="Octubre"/>
        <s v="Noviembre"/>
        <s v="Diciembre"/>
      </sharedItems>
    </cacheField>
    <cacheField name="Línea" numFmtId="0">
      <sharedItems count="8">
        <s v="Mitre"/>
        <s v="Sarmiento"/>
        <s v="Urquiza"/>
        <s v="Roca"/>
        <s v="San Martin"/>
        <s v="Belgrano Norte"/>
        <s v="Belgrano Sur"/>
        <s v="Tren de la Costa"/>
      </sharedItems>
    </cacheField>
    <cacheField name="PAX" numFmtId="0">
      <sharedItems containsSemiMixedTypes="0" containsString="0" containsNumber="1" minValue="0" maxValue="16515707"/>
    </cacheField>
    <cacheField name="PAX DIA HABIL" numFmtId="3">
      <sharedItems containsString="0" containsBlank="1" containsNumber="1" minValue="2867.4898785425103" maxValue="605192.63466471236"/>
    </cacheField>
  </cacheFields>
  <extLst>
    <ext xmlns:x14="http://schemas.microsoft.com/office/spreadsheetml/2009/9/main" uri="{725AE2AE-9491-48be-B2B4-4EB974FC3084}">
      <x14:pivotCacheDefinition pivotCacheId="4"/>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37">
  <r>
    <n v="1993"/>
    <x v="0"/>
    <n v="2386000"/>
    <n v="4567000"/>
    <n v="1124305"/>
    <n v="4416000"/>
    <n v="1671000"/>
    <n v="1047000"/>
    <n v="240000"/>
    <m/>
  </r>
  <r>
    <n v="1993"/>
    <x v="1"/>
    <n v="2361000"/>
    <n v="4425000"/>
    <n v="1098852"/>
    <n v="4424000"/>
    <n v="1608000"/>
    <n v="942000"/>
    <n v="186000"/>
    <m/>
  </r>
  <r>
    <n v="1993"/>
    <x v="2"/>
    <n v="2865000"/>
    <n v="5399000"/>
    <n v="1394122"/>
    <n v="5406000"/>
    <n v="1876000"/>
    <n v="1200000"/>
    <n v="196000"/>
    <m/>
  </r>
  <r>
    <n v="1993"/>
    <x v="3"/>
    <n v="2815000"/>
    <n v="5181000"/>
    <n v="1342097"/>
    <n v="5356000"/>
    <n v="1850000"/>
    <n v="1068000"/>
    <n v="176000"/>
    <m/>
  </r>
  <r>
    <n v="1993"/>
    <x v="4"/>
    <n v="2950000"/>
    <n v="5329000"/>
    <n v="1469583"/>
    <n v="5499000"/>
    <n v="1833000"/>
    <n v="1076000"/>
    <n v="155000"/>
    <m/>
  </r>
  <r>
    <n v="1993"/>
    <x v="5"/>
    <n v="2807000"/>
    <n v="5091000"/>
    <n v="1451832"/>
    <n v="5464000"/>
    <n v="1727000"/>
    <n v="936000"/>
    <n v="103000"/>
    <m/>
  </r>
  <r>
    <n v="1993"/>
    <x v="6"/>
    <n v="2852000"/>
    <n v="5151000"/>
    <n v="1447037"/>
    <n v="5740000"/>
    <n v="1841000"/>
    <n v="931000"/>
    <n v="125000"/>
    <m/>
  </r>
  <r>
    <n v="1993"/>
    <x v="7"/>
    <n v="2960000"/>
    <n v="4989000"/>
    <n v="1484606"/>
    <n v="5589000"/>
    <n v="1704000"/>
    <n v="940000"/>
    <n v="153000"/>
    <m/>
  </r>
  <r>
    <n v="1993"/>
    <x v="8"/>
    <n v="3084000"/>
    <n v="5230000"/>
    <n v="1489358"/>
    <n v="5738000"/>
    <n v="1789000"/>
    <n v="894000"/>
    <n v="159000"/>
    <m/>
  </r>
  <r>
    <n v="1993"/>
    <x v="9"/>
    <n v="3032000"/>
    <n v="5144000"/>
    <n v="1472973"/>
    <n v="5619000"/>
    <n v="1883000"/>
    <n v="898000"/>
    <n v="173000"/>
    <m/>
  </r>
  <r>
    <n v="1993"/>
    <x v="10"/>
    <n v="3197000"/>
    <n v="5033000"/>
    <n v="1545210"/>
    <n v="5847000"/>
    <n v="1907000"/>
    <n v="963000"/>
    <n v="177000"/>
    <m/>
  </r>
  <r>
    <n v="1993"/>
    <x v="11"/>
    <n v="3104000"/>
    <n v="4929000"/>
    <n v="1467000"/>
    <n v="5810000"/>
    <n v="1990000"/>
    <n v="911000"/>
    <n v="179000"/>
    <m/>
  </r>
  <r>
    <n v="1994"/>
    <x v="12"/>
    <n v="2560000"/>
    <n v="4409000"/>
    <n v="1421948"/>
    <n v="5019000"/>
    <n v="1801000"/>
    <n v="787000"/>
    <n v="163000"/>
    <m/>
  </r>
  <r>
    <n v="1994"/>
    <x v="13"/>
    <n v="2548000"/>
    <n v="4175000"/>
    <n v="1410871"/>
    <n v="4903000"/>
    <n v="1689000"/>
    <n v="758000"/>
    <n v="160000"/>
    <m/>
  </r>
  <r>
    <n v="1994"/>
    <x v="14"/>
    <n v="3135000"/>
    <n v="4911000"/>
    <n v="1860469"/>
    <n v="5866000"/>
    <n v="1889000"/>
    <n v="838000"/>
    <n v="187000"/>
    <m/>
  </r>
  <r>
    <n v="1994"/>
    <x v="15"/>
    <n v="3202000"/>
    <n v="4312000"/>
    <n v="1855763"/>
    <n v="5701000"/>
    <n v="2279587"/>
    <n v="1012418"/>
    <n v="153000"/>
    <m/>
  </r>
  <r>
    <n v="1994"/>
    <x v="16"/>
    <n v="3449000"/>
    <n v="4962000"/>
    <n v="2014071"/>
    <n v="6015000"/>
    <n v="2559180"/>
    <n v="1286836"/>
    <n v="309487"/>
    <m/>
  </r>
  <r>
    <n v="1994"/>
    <x v="17"/>
    <n v="3073000"/>
    <n v="5015000"/>
    <n v="1860835"/>
    <n v="6572000"/>
    <n v="2401524"/>
    <n v="1205453"/>
    <n v="327033"/>
    <m/>
  </r>
  <r>
    <n v="1994"/>
    <x v="18"/>
    <n v="3028000"/>
    <n v="5380000"/>
    <n v="1905932"/>
    <n v="6940000"/>
    <n v="2545734"/>
    <n v="1281583"/>
    <n v="355966"/>
    <m/>
  </r>
  <r>
    <n v="1994"/>
    <x v="19"/>
    <n v="3467000"/>
    <n v="5646000"/>
    <n v="2020992"/>
    <n v="7411000"/>
    <n v="2622995"/>
    <n v="1404474"/>
    <n v="399244"/>
    <m/>
  </r>
  <r>
    <n v="1994"/>
    <x v="20"/>
    <n v="3400000"/>
    <n v="5703000"/>
    <n v="2062514"/>
    <n v="7089000"/>
    <n v="2734424"/>
    <n v="1497732"/>
    <n v="459238"/>
    <m/>
  </r>
  <r>
    <n v="1994"/>
    <x v="21"/>
    <n v="3381000"/>
    <n v="5565000"/>
    <n v="2025142"/>
    <n v="7025000"/>
    <n v="2823740"/>
    <n v="1504318"/>
    <n v="501679"/>
    <m/>
  </r>
  <r>
    <n v="1994"/>
    <x v="22"/>
    <n v="3642000"/>
    <n v="5765000"/>
    <n v="2053683"/>
    <n v="7015000"/>
    <n v="2960398"/>
    <n v="1654867"/>
    <n v="537832"/>
    <m/>
  </r>
  <r>
    <n v="1994"/>
    <x v="23"/>
    <n v="3410555"/>
    <n v="5428518"/>
    <n v="1950182"/>
    <n v="6216433"/>
    <n v="3020243"/>
    <n v="1707417"/>
    <n v="542717"/>
    <m/>
  </r>
  <r>
    <n v="1995"/>
    <x v="24"/>
    <n v="2950935"/>
    <n v="4967303"/>
    <n v="1674456"/>
    <n v="7267406"/>
    <n v="2775965"/>
    <n v="1592041"/>
    <n v="524058"/>
    <m/>
  </r>
  <r>
    <n v="1995"/>
    <x v="25"/>
    <n v="3094000"/>
    <n v="5001000"/>
    <n v="1585308"/>
    <n v="7708852"/>
    <n v="2631800"/>
    <n v="1704652"/>
    <n v="517637"/>
    <m/>
  </r>
  <r>
    <n v="1995"/>
    <x v="26"/>
    <n v="3865000"/>
    <n v="6172000"/>
    <n v="2022825"/>
    <n v="9543009"/>
    <n v="3113384"/>
    <n v="2089906"/>
    <n v="619088"/>
    <m/>
  </r>
  <r>
    <n v="1995"/>
    <x v="27"/>
    <n v="3578600"/>
    <n v="5617700"/>
    <n v="1834075"/>
    <n v="9222463"/>
    <n v="2927030"/>
    <n v="1939863"/>
    <n v="583334"/>
    <n v="83253"/>
  </r>
  <r>
    <n v="1995"/>
    <x v="28"/>
    <n v="3522864"/>
    <n v="5678288"/>
    <n v="1993905"/>
    <n v="10075270"/>
    <n v="3164025"/>
    <n v="2161911"/>
    <n v="691945"/>
    <n v="413373"/>
  </r>
  <r>
    <n v="1995"/>
    <x v="29"/>
    <n v="4453158"/>
    <n v="6993125"/>
    <n v="1909823"/>
    <n v="9698591"/>
    <n v="3037620"/>
    <n v="2068389"/>
    <n v="647230"/>
    <n v="317113"/>
  </r>
  <r>
    <n v="1995"/>
    <x v="30"/>
    <n v="4873620"/>
    <n v="7430675"/>
    <n v="1975298"/>
    <n v="10039195"/>
    <n v="3216213"/>
    <n v="2208705"/>
    <n v="706911"/>
    <n v="477709"/>
  </r>
  <r>
    <n v="1995"/>
    <x v="31"/>
    <n v="5270977"/>
    <n v="7956325"/>
    <n v="2058381"/>
    <n v="10501869"/>
    <n v="3342648"/>
    <n v="2228724"/>
    <n v="749306"/>
    <n v="385556"/>
  </r>
  <r>
    <n v="1995"/>
    <x v="32"/>
    <n v="5306000"/>
    <n v="7842006"/>
    <n v="2020096"/>
    <n v="10429950"/>
    <n v="3346096"/>
    <n v="2250585"/>
    <n v="767250"/>
    <n v="317998"/>
  </r>
  <r>
    <n v="1995"/>
    <x v="33"/>
    <n v="5548596"/>
    <n v="8138861"/>
    <n v="2056987"/>
    <n v="10774411"/>
    <n v="3468548"/>
    <n v="2364294"/>
    <n v="815173"/>
    <n v="323168"/>
  </r>
  <r>
    <n v="1995"/>
    <x v="34"/>
    <n v="5668117"/>
    <n v="8126440"/>
    <n v="2069713"/>
    <n v="10765313"/>
    <n v="3531496"/>
    <n v="2395061"/>
    <n v="836875"/>
    <n v="269613"/>
  </r>
  <r>
    <n v="1995"/>
    <x v="35"/>
    <n v="5353074"/>
    <n v="7953831"/>
    <n v="1950065"/>
    <n v="10432260"/>
    <n v="3479172"/>
    <n v="2369409"/>
    <n v="862875"/>
    <n v="311439"/>
  </r>
  <r>
    <n v="1996"/>
    <x v="36"/>
    <n v="4683988"/>
    <n v="7249137"/>
    <n v="1756451"/>
    <n v="9623519"/>
    <n v="3273578"/>
    <n v="2211499"/>
    <n v="915153"/>
    <n v="398932"/>
  </r>
  <r>
    <n v="1996"/>
    <x v="37"/>
    <n v="4770892"/>
    <n v="7109808"/>
    <n v="1714310"/>
    <n v="9899750"/>
    <n v="3254595"/>
    <n v="2141866"/>
    <n v="861571"/>
    <n v="361248"/>
  </r>
  <r>
    <n v="1996"/>
    <x v="38"/>
    <n v="5679833"/>
    <n v="8261614"/>
    <n v="2101703"/>
    <n v="11523414"/>
    <n v="3691977"/>
    <n v="2449814"/>
    <n v="985867"/>
    <n v="284252"/>
  </r>
  <r>
    <n v="1996"/>
    <x v="39"/>
    <n v="5738490"/>
    <n v="8266297"/>
    <n v="2092622"/>
    <n v="11420120"/>
    <n v="3633276"/>
    <n v="2412980"/>
    <n v="948931"/>
    <n v="261273"/>
  </r>
  <r>
    <n v="1996"/>
    <x v="40"/>
    <n v="6166159"/>
    <n v="8702096"/>
    <n v="2238768"/>
    <n v="11984641"/>
    <n v="3843901"/>
    <n v="2563830"/>
    <n v="986758"/>
    <n v="262682"/>
  </r>
  <r>
    <n v="1996"/>
    <x v="41"/>
    <n v="5469692"/>
    <n v="7838259"/>
    <n v="2015496"/>
    <n v="10978641"/>
    <n v="3466775"/>
    <n v="2274508"/>
    <n v="868079"/>
    <n v="249700"/>
  </r>
  <r>
    <n v="1996"/>
    <x v="42"/>
    <n v="5942268"/>
    <n v="8530745"/>
    <n v="2138553"/>
    <n v="11484478"/>
    <n v="3729097"/>
    <n v="2359297"/>
    <n v="903278"/>
    <n v="409083"/>
  </r>
  <r>
    <n v="1996"/>
    <x v="43"/>
    <n v="6034344"/>
    <n v="8388748"/>
    <n v="2135500"/>
    <n v="11545721"/>
    <n v="3697205"/>
    <n v="2369912"/>
    <n v="907936"/>
    <n v="288838"/>
  </r>
  <r>
    <n v="1996"/>
    <x v="44"/>
    <n v="5797556"/>
    <n v="8047327"/>
    <n v="2067569"/>
    <n v="11182650"/>
    <n v="3506561"/>
    <n v="2275384"/>
    <n v="867901"/>
    <n v="200420"/>
  </r>
  <r>
    <n v="1996"/>
    <x v="45"/>
    <n v="6826135"/>
    <n v="9355185"/>
    <n v="2285393"/>
    <n v="12647925"/>
    <n v="3979322"/>
    <n v="2642526"/>
    <n v="1047456"/>
    <n v="234078"/>
  </r>
  <r>
    <n v="1996"/>
    <x v="46"/>
    <n v="6558448"/>
    <n v="8935611"/>
    <n v="2150149"/>
    <n v="12117087"/>
    <n v="3796177"/>
    <n v="2570410"/>
    <n v="1029439"/>
    <n v="221860"/>
  </r>
  <r>
    <n v="1996"/>
    <x v="47"/>
    <n v="6143962"/>
    <n v="8652145"/>
    <n v="2025862"/>
    <n v="11617742"/>
    <n v="3640702"/>
    <n v="2516801"/>
    <n v="1026246"/>
    <n v="198064"/>
  </r>
  <r>
    <n v="1997"/>
    <x v="48"/>
    <n v="5437294"/>
    <n v="7828854"/>
    <n v="1775382"/>
    <n v="10482127"/>
    <n v="3381744"/>
    <n v="2332169"/>
    <n v="995359"/>
    <n v="241301"/>
  </r>
  <r>
    <n v="1997"/>
    <x v="49"/>
    <n v="5470048"/>
    <n v="7598417"/>
    <n v="1743659"/>
    <n v="10402854"/>
    <n v="3285894"/>
    <n v="2245521"/>
    <n v="944453"/>
    <n v="260928"/>
  </r>
  <r>
    <n v="1997"/>
    <x v="50"/>
    <n v="6537537"/>
    <n v="9018187"/>
    <n v="2062718"/>
    <n v="12307885"/>
    <n v="3825681"/>
    <n v="2620373"/>
    <n v="1085670"/>
    <n v="281296"/>
  </r>
  <r>
    <n v="1997"/>
    <x v="51"/>
    <n v="7200800"/>
    <n v="9694064"/>
    <n v="2225281"/>
    <n v="12858450"/>
    <n v="3984178"/>
    <n v="2684928"/>
    <n v="1093933"/>
    <n v="273670"/>
  </r>
  <r>
    <n v="1997"/>
    <x v="52"/>
    <n v="7126818"/>
    <n v="9664144"/>
    <n v="2206866"/>
    <n v="12719639"/>
    <n v="3971970"/>
    <n v="2709658"/>
    <n v="1088673"/>
    <n v="297626"/>
  </r>
  <r>
    <n v="1997"/>
    <x v="53"/>
    <n v="6357319"/>
    <n v="8859038"/>
    <n v="2030768"/>
    <n v="11785455"/>
    <n v="3664181"/>
    <n v="2498044"/>
    <n v="1006924"/>
    <n v="241864"/>
  </r>
  <r>
    <n v="1997"/>
    <x v="54"/>
    <n v="7037629"/>
    <n v="9805819"/>
    <n v="2172125"/>
    <n v="12690618"/>
    <n v="4058143"/>
    <n v="2778309"/>
    <n v="1118030"/>
    <n v="420183"/>
  </r>
  <r>
    <n v="1997"/>
    <x v="55"/>
    <n v="6718358"/>
    <n v="9376971"/>
    <n v="2093920"/>
    <n v="12393799"/>
    <n v="3921899"/>
    <n v="2740555"/>
    <n v="1100851"/>
    <n v="264742"/>
  </r>
  <r>
    <n v="1997"/>
    <x v="56"/>
    <n v="7315140"/>
    <n v="9998059"/>
    <n v="2214798"/>
    <n v="12944912"/>
    <n v="4109066"/>
    <n v="2898644"/>
    <n v="1164757"/>
    <n v="236939"/>
  </r>
  <r>
    <n v="1997"/>
    <x v="57"/>
    <n v="7576028"/>
    <n v="10487254"/>
    <n v="2279527"/>
    <n v="13351075"/>
    <n v="4251848"/>
    <n v="3018420"/>
    <n v="1210174"/>
    <n v="207088"/>
  </r>
  <r>
    <n v="1997"/>
    <x v="58"/>
    <n v="6997877"/>
    <n v="9575842"/>
    <n v="2107131"/>
    <n v="12527265"/>
    <n v="4068760"/>
    <n v="2848327"/>
    <n v="1140331"/>
    <n v="230709"/>
  </r>
  <r>
    <n v="1997"/>
    <x v="59"/>
    <n v="6803864"/>
    <n v="9631264"/>
    <n v="2041778"/>
    <n v="12571850"/>
    <n v="4104584"/>
    <n v="2910562"/>
    <n v="1160210"/>
    <n v="205272"/>
  </r>
  <r>
    <n v="1998"/>
    <x v="60"/>
    <n v="6065250"/>
    <n v="8620726"/>
    <n v="1850124"/>
    <n v="11408974"/>
    <n v="3793276"/>
    <n v="2788098"/>
    <n v="1253883"/>
    <n v="314287"/>
  </r>
  <r>
    <n v="1998"/>
    <x v="61"/>
    <n v="5925237"/>
    <n v="7846709"/>
    <n v="1744018"/>
    <n v="11116423"/>
    <n v="3640729"/>
    <n v="2674341"/>
    <n v="1181137"/>
    <n v="255656"/>
  </r>
  <r>
    <n v="1998"/>
    <x v="62"/>
    <n v="7308380"/>
    <n v="9551083"/>
    <n v="2207020"/>
    <n v="13345964"/>
    <n v="4330767"/>
    <n v="3122766"/>
    <n v="1397634"/>
    <n v="195541"/>
  </r>
  <r>
    <n v="1998"/>
    <x v="63"/>
    <n v="7142304"/>
    <n v="9626243"/>
    <n v="2165884"/>
    <n v="12890158"/>
    <n v="4212233"/>
    <n v="2976998"/>
    <n v="1318655"/>
    <n v="198246"/>
  </r>
  <r>
    <n v="1998"/>
    <x v="64"/>
    <n v="7083804"/>
    <n v="9839801"/>
    <n v="2162868"/>
    <n v="12869064"/>
    <n v="4218885"/>
    <n v="2996302"/>
    <n v="1352495"/>
    <n v="198135"/>
  </r>
  <r>
    <n v="1998"/>
    <x v="65"/>
    <n v="6831504"/>
    <n v="9561893"/>
    <n v="2107174"/>
    <n v="12448291"/>
    <n v="4054104"/>
    <n v="2907586"/>
    <n v="1291323"/>
    <n v="145134"/>
  </r>
  <r>
    <n v="1998"/>
    <x v="66"/>
    <n v="7303532"/>
    <n v="10036119"/>
    <n v="2209616"/>
    <n v="13020256"/>
    <n v="4355910"/>
    <n v="3086452"/>
    <n v="1376451"/>
    <n v="347192"/>
  </r>
  <r>
    <n v="1998"/>
    <x v="67"/>
    <n v="7288592"/>
    <n v="9957742"/>
    <n v="2195379"/>
    <n v="13296808"/>
    <n v="4416168"/>
    <n v="3109760"/>
    <n v="1416904"/>
    <n v="239417"/>
  </r>
  <r>
    <n v="1998"/>
    <x v="68"/>
    <n v="7282320"/>
    <n v="9668064"/>
    <n v="2244157"/>
    <n v="13095013"/>
    <n v="4350940"/>
    <n v="3056765"/>
    <n v="1412854"/>
    <n v="163121"/>
  </r>
  <r>
    <n v="1998"/>
    <x v="69"/>
    <n v="7630230"/>
    <n v="9982165"/>
    <n v="2308005"/>
    <n v="13444908"/>
    <n v="4472096"/>
    <n v="3155434"/>
    <n v="1449968"/>
    <n v="217091"/>
  </r>
  <r>
    <n v="1998"/>
    <x v="70"/>
    <n v="7268182"/>
    <n v="9399498"/>
    <n v="2233725"/>
    <n v="12748293"/>
    <n v="4309756"/>
    <n v="3019617"/>
    <n v="1395642"/>
    <n v="159950"/>
  </r>
  <r>
    <n v="1998"/>
    <x v="71"/>
    <n v="6952158"/>
    <n v="9128776"/>
    <n v="2153340"/>
    <n v="12397911"/>
    <n v="4210686"/>
    <n v="3037682"/>
    <n v="1372860"/>
    <n v="146341"/>
  </r>
  <r>
    <n v="1999"/>
    <x v="72"/>
    <n v="5921603"/>
    <n v="7891446"/>
    <n v="1824811"/>
    <n v="10915436"/>
    <n v="3748084"/>
    <n v="2767032"/>
    <n v="1277138"/>
    <n v="195230"/>
  </r>
  <r>
    <n v="1999"/>
    <x v="73"/>
    <n v="5924419"/>
    <n v="7682019"/>
    <n v="1778667"/>
    <n v="10834866"/>
    <n v="3666180"/>
    <n v="2640919"/>
    <n v="1164461"/>
    <n v="180012"/>
  </r>
  <r>
    <n v="1999"/>
    <x v="74"/>
    <n v="7431868"/>
    <n v="9517757"/>
    <n v="2275315"/>
    <n v="13216135"/>
    <n v="4473798"/>
    <n v="3170236"/>
    <n v="1374396"/>
    <n v="145114"/>
  </r>
  <r>
    <n v="1999"/>
    <x v="75"/>
    <n v="7113718"/>
    <n v="9451952"/>
    <n v="2215773"/>
    <n v="12787909"/>
    <n v="4237542"/>
    <n v="3007962"/>
    <n v="1288348"/>
    <n v="129700"/>
  </r>
  <r>
    <n v="1999"/>
    <x v="76"/>
    <n v="7160955"/>
    <n v="9644492"/>
    <n v="2233891"/>
    <n v="13362479"/>
    <n v="4325454"/>
    <n v="3074982"/>
    <n v="1355453"/>
    <n v="145773"/>
  </r>
  <r>
    <n v="1999"/>
    <x v="77"/>
    <n v="6862637"/>
    <n v="9291261"/>
    <n v="2183762"/>
    <n v="13038956"/>
    <n v="4152760"/>
    <n v="2959915"/>
    <n v="1271437"/>
    <n v="128812"/>
  </r>
  <r>
    <n v="1999"/>
    <x v="78"/>
    <n v="6900187"/>
    <n v="9572639"/>
    <n v="2205510"/>
    <n v="13142948"/>
    <n v="4351738"/>
    <n v="3075203"/>
    <n v="1294210"/>
    <n v="203491"/>
  </r>
  <r>
    <n v="1999"/>
    <x v="79"/>
    <n v="6982995"/>
    <n v="9607562"/>
    <n v="2188074"/>
    <n v="13568853"/>
    <n v="4322775"/>
    <n v="3049060"/>
    <n v="1327302"/>
    <n v="127946"/>
  </r>
  <r>
    <n v="1999"/>
    <x v="80"/>
    <n v="7392283"/>
    <n v="9763839"/>
    <n v="2286892"/>
    <n v="13789532"/>
    <n v="4418310"/>
    <n v="3118919"/>
    <n v="1367962"/>
    <n v="110119"/>
  </r>
  <r>
    <n v="1999"/>
    <x v="81"/>
    <n v="7277601"/>
    <n v="9940421"/>
    <n v="2237256"/>
    <n v="13726872"/>
    <n v="4377213"/>
    <n v="3163061"/>
    <n v="1458498"/>
    <n v="130494"/>
  </r>
  <r>
    <n v="1999"/>
    <x v="82"/>
    <n v="7518477"/>
    <n v="9889156"/>
    <n v="2251198"/>
    <n v="13708149"/>
    <n v="4381801"/>
    <n v="3174894"/>
    <n v="1431122"/>
    <n v="119430"/>
  </r>
  <r>
    <n v="1999"/>
    <x v="83"/>
    <n v="6969716"/>
    <n v="9420254"/>
    <n v="2136822"/>
    <n v="13252541"/>
    <n v="4291105"/>
    <n v="3122813"/>
    <n v="1452500"/>
    <n v="113137"/>
  </r>
  <r>
    <n v="2000"/>
    <x v="84"/>
    <n v="5929720"/>
    <n v="8127879"/>
    <n v="1773711"/>
    <n v="11301431"/>
    <n v="3729839"/>
    <n v="2764691"/>
    <n v="1282555"/>
    <n v="145000"/>
  </r>
  <r>
    <n v="2000"/>
    <x v="85"/>
    <n v="6151227"/>
    <n v="8282177"/>
    <n v="1851305"/>
    <n v="11727784"/>
    <n v="3769542"/>
    <n v="2769459"/>
    <n v="1269759"/>
    <n v="144200"/>
  </r>
  <r>
    <n v="2000"/>
    <x v="86"/>
    <n v="7474277"/>
    <n v="9964135"/>
    <n v="2302217"/>
    <n v="13978857"/>
    <n v="4444030"/>
    <n v="3252766"/>
    <n v="1457331"/>
    <n v="125885"/>
  </r>
  <r>
    <n v="2000"/>
    <x v="87"/>
    <n v="6776013"/>
    <n v="9231826"/>
    <n v="2083071"/>
    <n v="13002580"/>
    <n v="4152873"/>
    <n v="3004704"/>
    <n v="1334677"/>
    <n v="143946"/>
  </r>
  <r>
    <n v="2000"/>
    <x v="88"/>
    <n v="6865277"/>
    <n v="9446815"/>
    <n v="2170179"/>
    <n v="13141289"/>
    <n v="4156162"/>
    <n v="3035658"/>
    <n v="1342196"/>
    <n v="133911"/>
  </r>
  <r>
    <n v="2000"/>
    <x v="89"/>
    <n v="6615927"/>
    <n v="9150847"/>
    <n v="2100767"/>
    <n v="12737101"/>
    <n v="3972913"/>
    <n v="2982536"/>
    <n v="1302675"/>
    <n v="118998"/>
  </r>
  <r>
    <n v="2000"/>
    <x v="90"/>
    <n v="6828412"/>
    <n v="9532307"/>
    <n v="2129057"/>
    <n v="13023830"/>
    <n v="4173349"/>
    <n v="3059210"/>
    <n v="1386020"/>
    <n v="207660"/>
  </r>
  <r>
    <n v="2000"/>
    <x v="91"/>
    <n v="7268806"/>
    <n v="9937337"/>
    <n v="2243192"/>
    <n v="13655966"/>
    <n v="4392189"/>
    <n v="3190730"/>
    <n v="1411897"/>
    <n v="163034"/>
  </r>
  <r>
    <n v="2000"/>
    <x v="92"/>
    <n v="7180180"/>
    <n v="9827414"/>
    <n v="2207403"/>
    <n v="13538068"/>
    <n v="4315889"/>
    <n v="3142871"/>
    <n v="1393523"/>
    <n v="160088"/>
  </r>
  <r>
    <n v="2000"/>
    <x v="93"/>
    <n v="7209607"/>
    <n v="9809469"/>
    <n v="2219518"/>
    <n v="13586361"/>
    <n v="4358426"/>
    <n v="3185682"/>
    <n v="1430022"/>
    <n v="155260"/>
  </r>
  <r>
    <n v="2000"/>
    <x v="94"/>
    <n v="7017920"/>
    <n v="9296472"/>
    <n v="2109360"/>
    <n v="12996655"/>
    <n v="4142516"/>
    <n v="3031641"/>
    <n v="1354826"/>
    <n v="160664"/>
  </r>
  <r>
    <n v="2000"/>
    <x v="95"/>
    <n v="6414143"/>
    <n v="8911451"/>
    <n v="1925647"/>
    <n v="12351436"/>
    <n v="3984058"/>
    <n v="3132563"/>
    <n v="1377869"/>
    <n v="140278"/>
  </r>
  <r>
    <n v="2001"/>
    <x v="96"/>
    <n v="5763749"/>
    <n v="7969889"/>
    <n v="1716204"/>
    <n v="10890789"/>
    <n v="3649290"/>
    <n v="2793453"/>
    <n v="1265486"/>
    <n v="162895"/>
  </r>
  <r>
    <n v="2001"/>
    <x v="97"/>
    <n v="5784833"/>
    <n v="7673281"/>
    <n v="1685270"/>
    <n v="10886221"/>
    <n v="3557471"/>
    <n v="2683349"/>
    <n v="1224994"/>
    <n v="169073"/>
  </r>
  <r>
    <n v="2001"/>
    <x v="98"/>
    <n v="6771654"/>
    <n v="9045461"/>
    <n v="2049836"/>
    <n v="12688838"/>
    <n v="4091446"/>
    <n v="3061377"/>
    <n v="1345742"/>
    <n v="147537"/>
  </r>
  <r>
    <n v="2001"/>
    <x v="99"/>
    <n v="6337013"/>
    <n v="8474631"/>
    <n v="1959563"/>
    <n v="12312758"/>
    <n v="3953034"/>
    <n v="2995373"/>
    <n v="1276999"/>
    <n v="166900"/>
  </r>
  <r>
    <n v="2001"/>
    <x v="100"/>
    <n v="6589197"/>
    <n v="9095061"/>
    <n v="2087585"/>
    <n v="12609764"/>
    <n v="4020660"/>
    <n v="3030819"/>
    <n v="1116879"/>
    <n v="150783"/>
  </r>
  <r>
    <n v="2001"/>
    <x v="101"/>
    <n v="6237491"/>
    <n v="8619857"/>
    <n v="1940640"/>
    <n v="12029594"/>
    <n v="3866699"/>
    <n v="2838320"/>
    <n v="1236131"/>
    <n v="132506"/>
  </r>
  <r>
    <n v="2001"/>
    <x v="102"/>
    <n v="6231929"/>
    <n v="8385952"/>
    <n v="1885704"/>
    <n v="11474605"/>
    <n v="3713842"/>
    <n v="2753530"/>
    <n v="1237063"/>
    <n v="162495"/>
  </r>
  <r>
    <n v="2001"/>
    <x v="103"/>
    <n v="6687900"/>
    <n v="8886717"/>
    <n v="2002909"/>
    <n v="12085683"/>
    <n v="3955348"/>
    <n v="2861294"/>
    <n v="1252700"/>
    <n v="153604"/>
  </r>
  <r>
    <n v="2001"/>
    <x v="104"/>
    <n v="6322493"/>
    <n v="8497310"/>
    <n v="1887744"/>
    <n v="11738787"/>
    <n v="3749129"/>
    <n v="2842603"/>
    <n v="1192692"/>
    <n v="153617"/>
  </r>
  <r>
    <n v="2001"/>
    <x v="105"/>
    <n v="6424079"/>
    <n v="8786549"/>
    <n v="1944135"/>
    <n v="11880070"/>
    <n v="3840977"/>
    <n v="2909438"/>
    <n v="1172221"/>
    <n v="141774"/>
  </r>
  <r>
    <n v="2001"/>
    <x v="106"/>
    <n v="6417480"/>
    <n v="8430941"/>
    <n v="1914942"/>
    <n v="11441886"/>
    <n v="3768814"/>
    <n v="2903859"/>
    <n v="1149100"/>
    <n v="155587"/>
  </r>
  <r>
    <n v="2001"/>
    <x v="107"/>
    <n v="4980911"/>
    <n v="6473373"/>
    <n v="1497551"/>
    <n v="9042244"/>
    <n v="3011235"/>
    <n v="2428909"/>
    <n v="924417"/>
    <n v="127707"/>
  </r>
  <r>
    <n v="2002"/>
    <x v="108"/>
    <n v="4813277"/>
    <n v="6295427"/>
    <n v="1441180"/>
    <n v="8587532"/>
    <n v="2889281"/>
    <n v="2238034"/>
    <n v="882981"/>
    <n v="118532"/>
  </r>
  <r>
    <n v="2002"/>
    <x v="109"/>
    <n v="4713223"/>
    <n v="5965281"/>
    <n v="1428659"/>
    <n v="8346796"/>
    <n v="2800494"/>
    <n v="2043897"/>
    <n v="777006"/>
    <n v="125167"/>
  </r>
  <r>
    <n v="2002"/>
    <x v="110"/>
    <n v="5253359"/>
    <n v="6756098"/>
    <n v="1654880"/>
    <n v="9305212"/>
    <n v="3086456"/>
    <n v="2254666"/>
    <n v="817179"/>
    <n v="118058"/>
  </r>
  <r>
    <n v="2002"/>
    <x v="111"/>
    <n v="5342743"/>
    <n v="6899868"/>
    <n v="1728778"/>
    <n v="9299625"/>
    <n v="3032133"/>
    <n v="2269902"/>
    <n v="770111"/>
    <n v="107339"/>
  </r>
  <r>
    <n v="2002"/>
    <x v="112"/>
    <n v="5650057.9999999981"/>
    <n v="7431614"/>
    <n v="1830054"/>
    <n v="9614283"/>
    <n v="3249807"/>
    <n v="2430737"/>
    <n v="793811"/>
    <n v="107610"/>
  </r>
  <r>
    <n v="2002"/>
    <x v="113"/>
    <n v="5209624"/>
    <n v="7125236"/>
    <n v="1716737"/>
    <n v="8986773"/>
    <n v="2904295"/>
    <n v="2298956"/>
    <n v="735067"/>
    <n v="108386"/>
  </r>
  <r>
    <n v="2002"/>
    <x v="114"/>
    <n v="5705310"/>
    <n v="7693289"/>
    <n v="1891268"/>
    <n v="9493566"/>
    <n v="3032944"/>
    <n v="2463125"/>
    <n v="761858"/>
    <n v="170753"/>
  </r>
  <r>
    <n v="2002"/>
    <x v="115"/>
    <n v="5749609"/>
    <n v="7892984"/>
    <n v="2003103"/>
    <n v="9000808"/>
    <n v="2811872"/>
    <n v="2561210"/>
    <n v="736076"/>
    <n v="143420"/>
  </r>
  <r>
    <n v="2002"/>
    <x v="116"/>
    <n v="5770524"/>
    <n v="7946806"/>
    <n v="2021993"/>
    <n v="8338739"/>
    <n v="2403590"/>
    <n v="2571807"/>
    <n v="684457"/>
    <n v="122393"/>
  </r>
  <r>
    <n v="2002"/>
    <x v="117"/>
    <n v="6011819"/>
    <n v="8389941"/>
    <n v="2127026"/>
    <n v="8685493"/>
    <n v="2536435"/>
    <n v="2744745"/>
    <n v="712959"/>
    <n v="118247"/>
  </r>
  <r>
    <n v="2002"/>
    <x v="118"/>
    <n v="5860307"/>
    <n v="7977408"/>
    <n v="2053384"/>
    <n v="9516522"/>
    <n v="2783928"/>
    <n v="2728382"/>
    <n v="733062"/>
    <n v="113887"/>
  </r>
  <r>
    <n v="2002"/>
    <x v="119"/>
    <n v="5593804"/>
    <n v="7840825"/>
    <n v="1958287"/>
    <n v="9001660"/>
    <n v="2740521"/>
    <n v="2717546"/>
    <n v="932425"/>
    <n v="112420"/>
  </r>
  <r>
    <n v="2003"/>
    <x v="120"/>
    <n v="4894728"/>
    <n v="6763729"/>
    <n v="1724588"/>
    <n v="7168657"/>
    <n v="2403064"/>
    <n v="2495563"/>
    <n v="889699"/>
    <n v="146371"/>
  </r>
  <r>
    <n v="2003"/>
    <x v="121"/>
    <n v="4818441"/>
    <n v="6536149"/>
    <n v="1673434"/>
    <n v="7085118"/>
    <n v="2384153"/>
    <n v="2355248"/>
    <n v="781343"/>
    <n v="130303"/>
  </r>
  <r>
    <n v="2003"/>
    <x v="122"/>
    <n v="5544541"/>
    <n v="7536991"/>
    <n v="2028073"/>
    <n v="8287095"/>
    <n v="2698470"/>
    <n v="2737309"/>
    <n v="860263"/>
    <n v="144113"/>
  </r>
  <r>
    <n v="2003"/>
    <x v="123"/>
    <n v="5886983"/>
    <n v="8314109"/>
    <n v="2218138"/>
    <n v="9195245"/>
    <n v="2817015"/>
    <n v="2856897"/>
    <n v="833390"/>
    <n v="122303"/>
  </r>
  <r>
    <n v="2003"/>
    <x v="124"/>
    <n v="5990290"/>
    <n v="8516986"/>
    <n v="2460456"/>
    <n v="9357320"/>
    <n v="2175645"/>
    <n v="2941131"/>
    <n v="864204"/>
    <n v="123245"/>
  </r>
  <r>
    <n v="2003"/>
    <x v="125"/>
    <n v="5684819"/>
    <n v="8165532"/>
    <n v="2315712"/>
    <n v="9166482"/>
    <n v="2170423"/>
    <n v="2832450"/>
    <n v="819343"/>
    <n v="114471"/>
  </r>
  <r>
    <n v="2003"/>
    <x v="126"/>
    <n v="5980491"/>
    <n v="8286685"/>
    <n v="2429706"/>
    <n v="9782306"/>
    <n v="2374462"/>
    <n v="3020079"/>
    <n v="886061"/>
    <n v="172890"/>
  </r>
  <r>
    <n v="2003"/>
    <x v="127"/>
    <n v="5831138"/>
    <n v="8132412"/>
    <n v="2440657"/>
    <n v="9687610"/>
    <n v="2431021"/>
    <n v="3007434"/>
    <n v="788429"/>
    <n v="149404"/>
  </r>
  <r>
    <n v="2003"/>
    <x v="128"/>
    <n v="6130942"/>
    <n v="8765868"/>
    <n v="2489743"/>
    <n v="10136012"/>
    <n v="2607293"/>
    <n v="3067921"/>
    <n v="855895"/>
    <n v="121593"/>
  </r>
  <r>
    <n v="2003"/>
    <x v="129"/>
    <n v="6310795"/>
    <n v="9081309"/>
    <n v="2489743"/>
    <n v="10498516"/>
    <n v="2720150"/>
    <n v="3235112"/>
    <n v="968547"/>
    <n v="139471"/>
  </r>
  <r>
    <n v="2003"/>
    <x v="130"/>
    <n v="5862973"/>
    <n v="8472660"/>
    <n v="2316729"/>
    <n v="9792653"/>
    <n v="2543919"/>
    <n v="3105546"/>
    <n v="924258"/>
    <n v="123221"/>
  </r>
  <r>
    <n v="2003"/>
    <x v="131"/>
    <n v="5813627"/>
    <n v="8673949"/>
    <n v="2229652"/>
    <n v="9634872"/>
    <n v="2544699"/>
    <n v="3145428"/>
    <n v="945227"/>
    <n v="129987"/>
  </r>
  <r>
    <n v="2004"/>
    <x v="132"/>
    <n v="4919117"/>
    <n v="7411228"/>
    <n v="1919256"/>
    <n v="8228260"/>
    <n v="2258756"/>
    <n v="2812852"/>
    <n v="891344"/>
    <n v="187192"/>
  </r>
  <r>
    <n v="2004"/>
    <x v="133"/>
    <n v="5274725.9999999991"/>
    <n v="7536812"/>
    <n v="2056643"/>
    <n v="8518435"/>
    <n v="2145374"/>
    <n v="2838253"/>
    <n v="895096"/>
    <n v="162407"/>
  </r>
  <r>
    <n v="2004"/>
    <x v="134"/>
    <n v="6213866"/>
    <n v="9108708"/>
    <n v="2601365"/>
    <n v="10357619"/>
    <n v="2448958"/>
    <n v="3340073"/>
    <n v="988158"/>
    <n v="146899"/>
  </r>
  <r>
    <n v="2004"/>
    <x v="135"/>
    <n v="5388238"/>
    <n v="8501436"/>
    <n v="2351655"/>
    <n v="9401326"/>
    <n v="2276291"/>
    <n v="3091722"/>
    <n v="843994"/>
    <n v="144611"/>
  </r>
  <r>
    <n v="2004"/>
    <x v="136"/>
    <n v="5699963"/>
    <n v="8835873"/>
    <n v="2407464"/>
    <n v="9561948"/>
    <n v="2573917"/>
    <n v="3207115"/>
    <n v="921729"/>
    <n v="123108"/>
  </r>
  <r>
    <n v="2004"/>
    <x v="137"/>
    <n v="5758257"/>
    <n v="8875186"/>
    <n v="2423344"/>
    <n v="7604167"/>
    <n v="2662510"/>
    <n v="3204644"/>
    <n v="934802"/>
    <n v="123546"/>
  </r>
  <r>
    <n v="2004"/>
    <x v="138"/>
    <n v="5672766"/>
    <n v="8898477"/>
    <n v="2396607"/>
    <n v="8991430"/>
    <n v="2848940"/>
    <n v="3280315"/>
    <n v="1006023"/>
    <n v="198665"/>
  </r>
  <r>
    <n v="2004"/>
    <x v="139"/>
    <n v="5824438"/>
    <n v="9072883"/>
    <n v="2398379"/>
    <n v="9168848"/>
    <n v="2813381"/>
    <n v="3261614"/>
    <n v="963261"/>
    <n v="148995"/>
  </r>
  <r>
    <n v="2004"/>
    <x v="140"/>
    <n v="6317519.9999999991"/>
    <n v="9196866.9999999981"/>
    <n v="2524274"/>
    <n v="9836767"/>
    <n v="2960427"/>
    <n v="3378708"/>
    <n v="1046858"/>
    <n v="143445"/>
  </r>
  <r>
    <n v="2004"/>
    <x v="141"/>
    <n v="6246101"/>
    <n v="9363744"/>
    <n v="2451881"/>
    <n v="9749225"/>
    <n v="2834916"/>
    <n v="3404069"/>
    <n v="1033077"/>
    <n v="144251"/>
  </r>
  <r>
    <n v="2004"/>
    <x v="142"/>
    <n v="6258509"/>
    <n v="9169134.0000000019"/>
    <n v="2463153"/>
    <n v="9982725"/>
    <n v="2912999"/>
    <n v="3381125"/>
    <n v="1014548"/>
    <n v="136407"/>
  </r>
  <r>
    <n v="2004"/>
    <x v="143"/>
    <n v="6156588.0000000019"/>
    <n v="9093280"/>
    <n v="2313088"/>
    <n v="9778162"/>
    <n v="2899339"/>
    <n v="3468423"/>
    <n v="1069925"/>
    <n v="138051"/>
  </r>
  <r>
    <n v="2005"/>
    <x v="144"/>
    <n v="5049902"/>
    <n v="7570081"/>
    <n v="1952323"/>
    <n v="8042747"/>
    <n v="2278554"/>
    <n v="2953060"/>
    <n v="942237"/>
    <n v="155636"/>
  </r>
  <r>
    <n v="2005"/>
    <x v="145"/>
    <n v="5286834"/>
    <n v="7803765"/>
    <n v="1882149"/>
    <n v="8330992.9999999991"/>
    <n v="2373176"/>
    <n v="2942512"/>
    <n v="929242.99999999988"/>
    <n v="161761"/>
  </r>
  <r>
    <n v="2005"/>
    <x v="146"/>
    <n v="6161201"/>
    <n v="9206776"/>
    <n v="2390188"/>
    <n v="9993731.0000000019"/>
    <n v="2729398"/>
    <n v="3414936"/>
    <n v="1029353.0000000001"/>
    <n v="159722"/>
  </r>
  <r>
    <n v="2005"/>
    <x v="147"/>
    <n v="6201874"/>
    <n v="9490187"/>
    <n v="2435015"/>
    <n v="10371099"/>
    <n v="2895038"/>
    <n v="3451944"/>
    <n v="1009330.0000000001"/>
    <n v="87198"/>
  </r>
  <r>
    <n v="2005"/>
    <x v="148"/>
    <n v="6206230"/>
    <n v="9443526"/>
    <n v="2435432"/>
    <n v="10238916.000000002"/>
    <n v="3035335"/>
    <n v="3500307"/>
    <n v="1020892"/>
    <n v="124345"/>
  </r>
  <r>
    <n v="2005"/>
    <x v="149"/>
    <n v="5892332"/>
    <n v="9198428"/>
    <n v="2344103"/>
    <n v="9864991.9999999981"/>
    <n v="2918876"/>
    <n v="3139442"/>
    <n v="956457.00000000012"/>
    <n v="116710"/>
  </r>
  <r>
    <n v="2005"/>
    <x v="150"/>
    <n v="5912280"/>
    <n v="9128732"/>
    <n v="2329190"/>
    <n v="9688302.0000000037"/>
    <n v="3037288"/>
    <n v="3385940"/>
    <n v="988396"/>
    <n v="186541"/>
  </r>
  <r>
    <n v="2005"/>
    <x v="151"/>
    <n v="5986551"/>
    <n v="9226791.9999999981"/>
    <n v="2367519"/>
    <n v="9812224.0000000019"/>
    <n v="2911759"/>
    <n v="3330422"/>
    <n v="956196.00000000012"/>
    <n v="135588"/>
  </r>
  <r>
    <n v="2005"/>
    <x v="152"/>
    <n v="6187032.9999999981"/>
    <n v="9729132.9999999981"/>
    <n v="2466438"/>
    <n v="10292171"/>
    <n v="2983692"/>
    <n v="3536352"/>
    <n v="1005131"/>
    <n v="139440"/>
  </r>
  <r>
    <n v="2005"/>
    <x v="153"/>
    <n v="6136628.9999999991"/>
    <n v="9663218.9999999981"/>
    <n v="2343597"/>
    <n v="10139254"/>
    <n v="3137864"/>
    <n v="3598066"/>
    <n v="1042728"/>
    <n v="160678"/>
  </r>
  <r>
    <n v="2005"/>
    <x v="154"/>
    <n v="6250513"/>
    <n v="9251864"/>
    <n v="2430162"/>
    <n v="10330751"/>
    <n v="3251551"/>
    <n v="3638198"/>
    <n v="1026561"/>
    <n v="124853"/>
  </r>
  <r>
    <n v="2005"/>
    <x v="155"/>
    <n v="6164672.0000000009"/>
    <n v="9596620"/>
    <n v="2328605"/>
    <n v="10065030"/>
    <n v="3359828"/>
    <n v="3662540"/>
    <n v="1066952"/>
    <n v="134464"/>
  </r>
  <r>
    <n v="2006"/>
    <x v="156"/>
    <n v="5316522"/>
    <n v="8251419"/>
    <n v="1955921"/>
    <n v="8618224.0000000019"/>
    <n v="2947345"/>
    <n v="3222234"/>
    <n v="960446"/>
    <n v="156954"/>
  </r>
  <r>
    <n v="2006"/>
    <x v="157"/>
    <n v="5341251"/>
    <n v="8045490"/>
    <n v="1922086"/>
    <n v="8552948"/>
    <n v="2882497"/>
    <n v="3162376"/>
    <n v="924917"/>
    <n v="132046"/>
  </r>
  <r>
    <n v="2006"/>
    <x v="158"/>
    <n v="6402655"/>
    <n v="9625357"/>
    <n v="2348374"/>
    <n v="10345578"/>
    <n v="3383667"/>
    <n v="3717572"/>
    <n v="1015724"/>
    <n v="141381"/>
  </r>
  <r>
    <n v="2006"/>
    <x v="159"/>
    <n v="6076479"/>
    <n v="9358203"/>
    <n v="2283212"/>
    <n v="9767008"/>
    <n v="3379500"/>
    <n v="3668178"/>
    <n v="1001786"/>
    <n v="144049"/>
  </r>
  <r>
    <n v="2006"/>
    <x v="160"/>
    <n v="6423773"/>
    <n v="9927889"/>
    <n v="2388459"/>
    <n v="10140810"/>
    <n v="3509156"/>
    <n v="3757346"/>
    <n v="1005170"/>
    <n v="105346"/>
  </r>
  <r>
    <n v="2006"/>
    <x v="161"/>
    <n v="6061814"/>
    <n v="9383175"/>
    <n v="2304790"/>
    <n v="9659951"/>
    <n v="3297581"/>
    <n v="3585361"/>
    <n v="924038"/>
    <n v="82388"/>
  </r>
  <r>
    <n v="2006"/>
    <x v="162"/>
    <n v="6367448"/>
    <n v="9891196"/>
    <n v="2355680"/>
    <n v="10045443"/>
    <n v="3538108"/>
    <n v="3749079"/>
    <n v="992612"/>
    <n v="134422"/>
  </r>
  <r>
    <n v="2006"/>
    <x v="163"/>
    <n v="6662302.9999999963"/>
    <n v="10177689.000000004"/>
    <n v="2467055"/>
    <n v="10369304"/>
    <n v="3589483"/>
    <n v="3835448"/>
    <n v="1036703"/>
    <n v="121256"/>
  </r>
  <r>
    <n v="2006"/>
    <x v="164"/>
    <n v="6829105"/>
    <n v="10233409"/>
    <n v="2456902"/>
    <n v="10269229"/>
    <n v="3646165"/>
    <n v="3849205"/>
    <n v="1032174"/>
    <n v="152092"/>
  </r>
  <r>
    <n v="2006"/>
    <x v="165"/>
    <n v="6769874"/>
    <n v="10113605"/>
    <n v="2410720"/>
    <n v="10267235"/>
    <n v="3676694"/>
    <n v="3844061"/>
    <n v="1051639"/>
    <n v="134958"/>
  </r>
  <r>
    <n v="2006"/>
    <x v="166"/>
    <n v="6950006.0000000009"/>
    <n v="10183778.000000002"/>
    <n v="2462256"/>
    <n v="10648420"/>
    <n v="3771668"/>
    <n v="3949696"/>
    <n v="1078128"/>
    <n v="128073"/>
  </r>
  <r>
    <n v="2006"/>
    <x v="167"/>
    <n v="6273975"/>
    <n v="9360485"/>
    <n v="2117426"/>
    <n v="9625737"/>
    <n v="3582863"/>
    <n v="3774948"/>
    <n v="1052135"/>
    <n v="115850"/>
  </r>
  <r>
    <n v="2007"/>
    <x v="168"/>
    <n v="5803023"/>
    <n v="8687592"/>
    <n v="1928594"/>
    <n v="8825845"/>
    <n v="3343019"/>
    <n v="3425127"/>
    <n v="1024785"/>
    <n v="171908"/>
  </r>
  <r>
    <n v="2007"/>
    <x v="169"/>
    <n v="6648403"/>
    <n v="9306650"/>
    <n v="1881586"/>
    <n v="8414275"/>
    <n v="3208022"/>
    <n v="3314914"/>
    <n v="915412"/>
    <n v="145144"/>
  </r>
  <r>
    <n v="2007"/>
    <x v="170"/>
    <n v="5630727"/>
    <n v="8213069"/>
    <n v="2340304"/>
    <n v="9778986"/>
    <n v="3779196"/>
    <n v="3912530"/>
    <n v="997729"/>
    <n v="143703"/>
  </r>
  <r>
    <n v="2007"/>
    <x v="171"/>
    <n v="6076330"/>
    <n v="8973874"/>
    <n v="2124903"/>
    <n v="8637086"/>
    <n v="3663724"/>
    <n v="3603009"/>
    <n v="804584"/>
    <n v="128412"/>
  </r>
  <r>
    <n v="2007"/>
    <x v="172"/>
    <n v="6554967"/>
    <n v="9794248"/>
    <n v="1972184"/>
    <n v="8362703"/>
    <n v="3955280"/>
    <n v="3855917"/>
    <n v="831649"/>
    <n v="111391"/>
  </r>
  <r>
    <n v="2007"/>
    <x v="173"/>
    <n v="6193452"/>
    <n v="9712253"/>
    <n v="1869624"/>
    <n v="7854101.4980136622"/>
    <n v="3915411"/>
    <n v="3774397"/>
    <n v="818672.99999999988"/>
    <n v="92960"/>
  </r>
  <r>
    <n v="2007"/>
    <x v="174"/>
    <n v="6249410.9999999991"/>
    <n v="9907508.9999999963"/>
    <n v="1890826"/>
    <n v="7711789.9999999991"/>
    <n v="3993845"/>
    <n v="3825865"/>
    <n v="696538"/>
    <n v="139121"/>
  </r>
  <r>
    <n v="2007"/>
    <x v="175"/>
    <n v="6437595"/>
    <n v="10303911"/>
    <n v="2191572"/>
    <n v="7672336"/>
    <n v="4098253"/>
    <n v="3917805"/>
    <n v="847379"/>
    <n v="101960"/>
  </r>
  <r>
    <n v="2007"/>
    <x v="176"/>
    <n v="6443965"/>
    <n v="10133392"/>
    <n v="2151193"/>
    <n v="6897941"/>
    <n v="4022442"/>
    <n v="3944561"/>
    <n v="845397"/>
    <n v="97999"/>
  </r>
  <r>
    <n v="2007"/>
    <x v="177"/>
    <n v="6774531.9999999981"/>
    <n v="10574297.999999994"/>
    <n v="2260443"/>
    <n v="8222994"/>
    <n v="4168061"/>
    <n v="4080318"/>
    <n v="898604"/>
    <n v="99510"/>
  </r>
  <r>
    <n v="2007"/>
    <x v="178"/>
    <n v="6807416.9999999991"/>
    <n v="10515755.000000004"/>
    <n v="2280685"/>
    <n v="9318536"/>
    <n v="4329137"/>
    <n v="4065213"/>
    <n v="907082"/>
    <n v="96444"/>
  </r>
  <r>
    <n v="2007"/>
    <x v="179"/>
    <n v="6199628"/>
    <n v="9844898"/>
    <n v="1969005"/>
    <n v="9477531"/>
    <n v="4171286"/>
    <n v="3931144"/>
    <n v="930726"/>
    <n v="107161"/>
  </r>
  <r>
    <n v="2008"/>
    <x v="180"/>
    <n v="5666139"/>
    <n v="8935596"/>
    <n v="1811949"/>
    <n v="9245094"/>
    <n v="3802232"/>
    <n v="3478924"/>
    <n v="841869"/>
    <n v="135274"/>
  </r>
  <r>
    <n v="2008"/>
    <x v="181"/>
    <n v="5651775"/>
    <n v="8752125"/>
    <n v="1843001"/>
    <n v="9462767"/>
    <n v="3954969"/>
    <n v="3546134"/>
    <n v="784378"/>
    <n v="116363"/>
  </r>
  <r>
    <n v="2008"/>
    <x v="182"/>
    <n v="5901422"/>
    <n v="9404127"/>
    <n v="1951356"/>
    <n v="9578097"/>
    <n v="4012706"/>
    <n v="3684966"/>
    <n v="839116"/>
    <n v="106872"/>
  </r>
  <r>
    <n v="2008"/>
    <x v="183"/>
    <n v="6271338"/>
    <n v="10196405"/>
    <n v="2172701"/>
    <n v="10539704"/>
    <n v="4248461"/>
    <n v="4018022"/>
    <n v="865951"/>
    <n v="88772"/>
  </r>
  <r>
    <n v="2008"/>
    <x v="184"/>
    <n v="6347941"/>
    <n v="10319218"/>
    <n v="2154014"/>
    <n v="10714403"/>
    <n v="4297695"/>
    <n v="4103226"/>
    <n v="958628"/>
    <n v="63343"/>
  </r>
  <r>
    <n v="2008"/>
    <x v="185"/>
    <n v="5820681"/>
    <n v="9573648"/>
    <n v="1955397"/>
    <n v="9946398"/>
    <n v="3969842"/>
    <n v="3756421"/>
    <n v="925745"/>
    <n v="63020"/>
  </r>
  <r>
    <n v="2008"/>
    <x v="186"/>
    <n v="6398111"/>
    <n v="10276864"/>
    <n v="2116004"/>
    <n v="10574909"/>
    <n v="4346303"/>
    <n v="3994742"/>
    <n v="1006163"/>
    <n v="99915"/>
  </r>
  <r>
    <n v="2008"/>
    <x v="187"/>
    <n v="6354677.0000000019"/>
    <n v="10282917"/>
    <n v="2049892"/>
    <n v="10937187"/>
    <n v="4383676"/>
    <n v="3916002"/>
    <n v="1030180"/>
    <n v="33075"/>
  </r>
  <r>
    <n v="2008"/>
    <x v="188"/>
    <n v="6321444.0000000019"/>
    <n v="10050844"/>
    <n v="2116845"/>
    <n v="11204838"/>
    <n v="4223222"/>
    <n v="3853541"/>
    <n v="1013444"/>
    <n v="52901"/>
  </r>
  <r>
    <n v="2008"/>
    <x v="189"/>
    <n v="6499963"/>
    <n v="10632323"/>
    <n v="2131891"/>
    <n v="11558622"/>
    <n v="4261813"/>
    <n v="3894691"/>
    <n v="1067348"/>
    <n v="76404"/>
  </r>
  <r>
    <n v="2008"/>
    <x v="190"/>
    <n v="6106330"/>
    <n v="9887457"/>
    <n v="1985841"/>
    <n v="11100774"/>
    <n v="4026153"/>
    <n v="3877406"/>
    <n v="995006"/>
    <n v="74779"/>
  </r>
  <r>
    <n v="2008"/>
    <x v="191"/>
    <n v="5867236"/>
    <n v="9852453"/>
    <n v="1923232"/>
    <n v="10852392"/>
    <n v="4037606"/>
    <n v="3706125"/>
    <n v="1014228"/>
    <n v="71870"/>
  </r>
  <r>
    <n v="2009"/>
    <x v="192"/>
    <n v="5290971.9999999981"/>
    <n v="8515131"/>
    <n v="1675807"/>
    <n v="9912489"/>
    <n v="3687717"/>
    <n v="3446272"/>
    <n v="936258"/>
    <n v="87271"/>
  </r>
  <r>
    <n v="2009"/>
    <x v="193"/>
    <n v="5096238"/>
    <n v="8109670.0000000009"/>
    <n v="1650030"/>
    <n v="9832742"/>
    <n v="3542214"/>
    <n v="3335661"/>
    <n v="855882"/>
    <n v="56585"/>
  </r>
  <r>
    <n v="2009"/>
    <x v="194"/>
    <n v="5803181.9999999981"/>
    <n v="9442877"/>
    <n v="1924542"/>
    <n v="11107884"/>
    <n v="4071305"/>
    <n v="3740838"/>
    <n v="934048"/>
    <n v="65699"/>
  </r>
  <r>
    <n v="2009"/>
    <x v="195"/>
    <n v="5478948"/>
    <n v="9292705"/>
    <n v="1907574"/>
    <n v="10741865"/>
    <n v="3914454"/>
    <n v="3738888"/>
    <n v="933843"/>
    <n v="56505"/>
  </r>
  <r>
    <n v="2009"/>
    <x v="196"/>
    <n v="5219405"/>
    <n v="9314560"/>
    <n v="1901341"/>
    <n v="11051423"/>
    <n v="3998022"/>
    <n v="3820060"/>
    <n v="949602"/>
    <n v="54392"/>
  </r>
  <r>
    <n v="2009"/>
    <x v="197"/>
    <n v="5144045.0000000009"/>
    <n v="8860516"/>
    <n v="1956970"/>
    <n v="11112407"/>
    <n v="4048157"/>
    <n v="3618769"/>
    <n v="954584"/>
    <n v="46604"/>
  </r>
  <r>
    <n v="2009"/>
    <x v="198"/>
    <n v="4422253.9999999991"/>
    <n v="8454527.0000000019"/>
    <n v="1781370"/>
    <n v="10241362"/>
    <n v="3837623"/>
    <n v="3360934"/>
    <n v="975145"/>
    <n v="53277"/>
  </r>
  <r>
    <n v="2009"/>
    <x v="199"/>
    <n v="5047032.0000000009"/>
    <n v="9035384"/>
    <n v="1883628"/>
    <n v="11307315"/>
    <n v="4116542"/>
    <n v="3676095"/>
    <n v="1042116"/>
    <n v="62937"/>
  </r>
  <r>
    <n v="2009"/>
    <x v="200"/>
    <n v="5755369.9999999981"/>
    <n v="9193374"/>
    <n v="2056035"/>
    <n v="11711649"/>
    <n v="4219446"/>
    <n v="3736818"/>
    <n v="1034052"/>
    <n v="65603"/>
  </r>
  <r>
    <n v="2009"/>
    <x v="201"/>
    <n v="5925522.9999999981"/>
    <n v="9578645.0000000019"/>
    <n v="2074530"/>
    <n v="12065523"/>
    <n v="4340504"/>
    <n v="3841400"/>
    <n v="1100999"/>
    <n v="82330"/>
  </r>
  <r>
    <n v="2009"/>
    <x v="202"/>
    <n v="5746437"/>
    <n v="9357038"/>
    <n v="1934412"/>
    <n v="11532488"/>
    <n v="4206380"/>
    <n v="3660805"/>
    <n v="1035399"/>
    <n v="77143"/>
  </r>
  <r>
    <n v="2009"/>
    <x v="203"/>
    <n v="5566681"/>
    <n v="9079424"/>
    <n v="1893111"/>
    <n v="11325858"/>
    <n v="4197321"/>
    <n v="3692668"/>
    <n v="1114446"/>
    <n v="62583"/>
  </r>
  <r>
    <n v="2010"/>
    <x v="204"/>
    <n v="4626177"/>
    <n v="7806726"/>
    <n v="1571478"/>
    <n v="9424139"/>
    <n v="3648316"/>
    <n v="3177700"/>
    <n v="996507"/>
    <n v="81846"/>
  </r>
  <r>
    <n v="2010"/>
    <x v="205"/>
    <n v="4641681.0000000009"/>
    <n v="7660482.0000000028"/>
    <n v="1626299"/>
    <n v="9605478"/>
    <n v="3621984"/>
    <n v="3145207"/>
    <n v="945330"/>
    <n v="66030"/>
  </r>
  <r>
    <n v="2010"/>
    <x v="206"/>
    <n v="5565074.9999999991"/>
    <n v="9288969.0000000019"/>
    <n v="2062257"/>
    <n v="11890984"/>
    <n v="4396410"/>
    <n v="3778972"/>
    <n v="1137599"/>
    <n v="76789"/>
  </r>
  <r>
    <n v="2010"/>
    <x v="207"/>
    <n v="5378611"/>
    <n v="8784227"/>
    <n v="2014745"/>
    <n v="11741167"/>
    <n v="4264434"/>
    <n v="3729558"/>
    <n v="1058752"/>
    <n v="75040"/>
  </r>
  <r>
    <n v="2010"/>
    <x v="208"/>
    <n v="5023289.0000000009"/>
    <n v="7038357"/>
    <n v="1953100"/>
    <n v="11438231"/>
    <n v="4177111"/>
    <n v="3617182"/>
    <n v="1026933"/>
    <n v="58399"/>
  </r>
  <r>
    <n v="2010"/>
    <x v="209"/>
    <n v="5048472.0000000009"/>
    <n v="8415756.9999999981"/>
    <n v="2041106"/>
    <n v="11292715"/>
    <n v="4175120"/>
    <n v="3643660"/>
    <n v="1022871"/>
    <n v="52634"/>
  </r>
  <r>
    <n v="2010"/>
    <x v="210"/>
    <n v="4974870.0000000009"/>
    <n v="8419106.9999999981"/>
    <n v="1964553"/>
    <n v="11084519"/>
    <n v="4189383"/>
    <n v="3571177"/>
    <n v="1019093"/>
    <n v="87276"/>
  </r>
  <r>
    <n v="2010"/>
    <x v="211"/>
    <n v="5226159"/>
    <n v="8957835.9999999963"/>
    <n v="2041238"/>
    <n v="11840150"/>
    <n v="4334652"/>
    <n v="3728330"/>
    <n v="1072123"/>
    <n v="74888"/>
  </r>
  <r>
    <n v="2010"/>
    <x v="212"/>
    <n v="5372316.0000000009"/>
    <n v="9122752"/>
    <n v="2129651"/>
    <n v="12233724"/>
    <n v="4328149"/>
    <n v="3760527"/>
    <n v="1092199"/>
    <n v="75923"/>
  </r>
  <r>
    <n v="2010"/>
    <x v="213"/>
    <n v="5372316.0000000009"/>
    <n v="8450702"/>
    <n v="1851992"/>
    <n v="11445671"/>
    <n v="4221068"/>
    <n v="3602809"/>
    <n v="1114636"/>
    <n v="92685"/>
  </r>
  <r>
    <n v="2010"/>
    <x v="214"/>
    <n v="5179323.9999999981"/>
    <n v="8378577.0000000009"/>
    <n v="1835693"/>
    <n v="10121709"/>
    <n v="4352870"/>
    <n v="3654497"/>
    <n v="1157861"/>
    <n v="79911"/>
  </r>
  <r>
    <n v="2010"/>
    <x v="215"/>
    <n v="4617319"/>
    <n v="7182524"/>
    <n v="1577802"/>
    <n v="8807387"/>
    <n v="4131505"/>
    <n v="3266474"/>
    <n v="1100170"/>
    <n v="69325"/>
  </r>
  <r>
    <n v="2011"/>
    <x v="216"/>
    <n v="3979288.0000000014"/>
    <n v="6613937.0000000009"/>
    <n v="1356342"/>
    <n v="6787113"/>
    <n v="3633964"/>
    <n v="2687357"/>
    <n v="1011445"/>
    <n v="82480"/>
  </r>
  <r>
    <n v="2011"/>
    <x v="217"/>
    <n v="3828486.9999999991"/>
    <n v="5829598.9999999981"/>
    <n v="1418029"/>
    <n v="6540143"/>
    <n v="3481423"/>
    <n v="2624154"/>
    <n v="964737"/>
    <n v="59411"/>
  </r>
  <r>
    <n v="2011"/>
    <x v="218"/>
    <n v="4180010.0000000009"/>
    <n v="7491867"/>
    <n v="1552004"/>
    <n v="6968809"/>
    <n v="3960046"/>
    <n v="2815032"/>
    <n v="1078022"/>
    <n v="86715"/>
  </r>
  <r>
    <n v="2011"/>
    <x v="219"/>
    <n v="4129512.0000000005"/>
    <n v="7402162.9999999991"/>
    <n v="1546983"/>
    <n v="7421994"/>
    <n v="4127417"/>
    <n v="2668327"/>
    <n v="1101724"/>
    <n v="65094"/>
  </r>
  <r>
    <n v="2011"/>
    <x v="220"/>
    <n v="4301807"/>
    <n v="7516643.9999999991"/>
    <n v="1751812"/>
    <n v="7599436"/>
    <n v="4335061"/>
    <n v="2771237"/>
    <n v="1159140"/>
    <n v="55706"/>
  </r>
  <r>
    <n v="2011"/>
    <x v="221"/>
    <n v="4206429.9999999981"/>
    <n v="7945952.0000000028"/>
    <n v="1649758"/>
    <n v="7418910"/>
    <n v="4108244"/>
    <n v="2738269"/>
    <n v="1102785"/>
    <n v="42407"/>
  </r>
  <r>
    <n v="2011"/>
    <x v="222"/>
    <n v="4183476"/>
    <n v="7896686.0000000009"/>
    <n v="1246735"/>
    <n v="6776122"/>
    <n v="4087857"/>
    <n v="2682690"/>
    <n v="1143126"/>
    <n v="82295"/>
  </r>
  <r>
    <n v="2011"/>
    <x v="223"/>
    <n v="4459088"/>
    <n v="8123383.0000000028"/>
    <n v="1439750"/>
    <n v="7694718"/>
    <n v="4129852"/>
    <n v="2715795"/>
    <n v="1137713"/>
    <n v="52637"/>
  </r>
  <r>
    <n v="2011"/>
    <x v="224"/>
    <n v="4798243.0000000019"/>
    <n v="7573522.0000000009"/>
    <n v="1610394"/>
    <n v="9956686"/>
    <n v="4251777"/>
    <n v="2706296"/>
    <n v="1172563"/>
    <n v="48607"/>
  </r>
  <r>
    <n v="2011"/>
    <x v="225"/>
    <n v="4574820.0000000009"/>
    <n v="7644913.0000000028"/>
    <n v="1561842"/>
    <n v="9019173"/>
    <n v="4165960"/>
    <n v="2639066"/>
    <n v="1173154"/>
    <n v="64823"/>
  </r>
  <r>
    <n v="2011"/>
    <x v="226"/>
    <n v="4595769"/>
    <n v="7450026.9999999991"/>
    <n v="1824928"/>
    <n v="7977653"/>
    <n v="4211372"/>
    <n v="2580496"/>
    <n v="1166688"/>
    <n v="58888"/>
  </r>
  <r>
    <n v="2011"/>
    <x v="227"/>
    <n v="4189052.9999999995"/>
    <n v="7129616.0000000009"/>
    <n v="1550771"/>
    <n v="7366928"/>
    <n v="4025762"/>
    <n v="2436747"/>
    <n v="1129677"/>
    <n v="18193"/>
  </r>
  <r>
    <n v="2012"/>
    <x v="228"/>
    <n v="3664892.0000000005"/>
    <n v="6220034.0000000009"/>
    <n v="1397368"/>
    <n v="6987875"/>
    <n v="3577381"/>
    <n v="2175641"/>
    <n v="1024845"/>
    <n v="66233"/>
  </r>
  <r>
    <n v="2012"/>
    <x v="229"/>
    <n v="3274290"/>
    <n v="5060359.9999999991"/>
    <n v="1356346"/>
    <n v="6963713"/>
    <n v="3483694"/>
    <n v="2092481"/>
    <n v="938438"/>
    <n v="58093"/>
  </r>
  <r>
    <n v="2012"/>
    <x v="230"/>
    <n v="4014239.9999999991"/>
    <n v="4500131"/>
    <n v="1805286"/>
    <n v="8539983"/>
    <n v="4366108"/>
    <n v="2621129"/>
    <n v="1113412"/>
    <n v="36656"/>
  </r>
  <r>
    <n v="2012"/>
    <x v="231"/>
    <n v="3404518"/>
    <n v="3568181"/>
    <n v="1569198"/>
    <n v="7186181"/>
    <n v="3940522"/>
    <n v="2513511"/>
    <n v="966528"/>
    <n v="66560"/>
  </r>
  <r>
    <n v="2012"/>
    <x v="232"/>
    <n v="3488331"/>
    <n v="4101339"/>
    <n v="1749291"/>
    <n v="7771798"/>
    <n v="4237715"/>
    <n v="2789168"/>
    <n v="1160187"/>
    <n v="47609"/>
  </r>
  <r>
    <n v="2012"/>
    <x v="233"/>
    <n v="3428944.0000000005"/>
    <n v="3680976.0000000009"/>
    <n v="1699855"/>
    <n v="8039738"/>
    <n v="4121563"/>
    <n v="2703916"/>
    <n v="1099442"/>
    <n v="44949"/>
  </r>
  <r>
    <n v="2012"/>
    <x v="234"/>
    <n v="3500164"/>
    <n v="3938049.0000000005"/>
    <n v="1710768"/>
    <n v="7959772.112135875"/>
    <n v="4227701"/>
    <n v="2744646"/>
    <n v="1160518"/>
    <n v="81749"/>
  </r>
  <r>
    <n v="2012"/>
    <x v="235"/>
    <n v="2593105"/>
    <n v="2443017.9999999995"/>
    <n v="1587097"/>
    <n v="8922341.7883764133"/>
    <n v="4185740"/>
    <n v="2565714"/>
    <n v="941868"/>
    <n v="44848"/>
  </r>
  <r>
    <n v="2012"/>
    <x v="236"/>
    <n v="1980097.9999999995"/>
    <n v="1026846"/>
    <n v="1533944"/>
    <n v="8569107.3844743632"/>
    <n v="4115430"/>
    <n v="2585708"/>
    <n v="978658"/>
    <n v="56765"/>
  </r>
  <r>
    <n v="2012"/>
    <x v="237"/>
    <n v="1916975.0000000002"/>
    <n v="1529954.0000000002"/>
    <n v="1665385"/>
    <n v="9154944.4264893439"/>
    <n v="4342720"/>
    <n v="2650171"/>
    <n v="982068"/>
    <n v="50206"/>
  </r>
  <r>
    <n v="2012"/>
    <x v="238"/>
    <n v="2610184"/>
    <n v="1546160.9999999995"/>
    <n v="1490678"/>
    <n v="8815559.3309126496"/>
    <n v="4229808"/>
    <n v="2645540"/>
    <n v="884231"/>
    <n v="47793"/>
  </r>
  <r>
    <n v="2012"/>
    <x v="239"/>
    <n v="1783538"/>
    <n v="1503910"/>
    <n v="1398202"/>
    <n v="8255707.8320438107"/>
    <n v="4094847"/>
    <n v="2373825"/>
    <n v="917525"/>
    <n v="40278"/>
  </r>
  <r>
    <n v="2013"/>
    <x v="240"/>
    <n v="1712125.0000000002"/>
    <n v="1254209"/>
    <n v="1212868"/>
    <n v="7380467.7869391609"/>
    <n v="3795257"/>
    <n v="2300276"/>
    <n v="896431"/>
    <n v="43491"/>
  </r>
  <r>
    <n v="2013"/>
    <x v="241"/>
    <n v="1784684.0000000002"/>
    <n v="951900"/>
    <n v="1024276"/>
    <n v="6644530.9956606347"/>
    <n v="3375930"/>
    <n v="2094967"/>
    <n v="808138"/>
    <n v="53366"/>
  </r>
  <r>
    <n v="2013"/>
    <x v="242"/>
    <n v="1738779.9999999998"/>
    <n v="1166294"/>
    <n v="1107362"/>
    <n v="8284728.5301977219"/>
    <n v="4162526"/>
    <n v="2711068"/>
    <n v="955680"/>
    <n v="44111"/>
  </r>
  <r>
    <n v="2013"/>
    <x v="243"/>
    <n v="1441940"/>
    <n v="1100820"/>
    <n v="1235892"/>
    <n v="9128717.379297059"/>
    <n v="4198983"/>
    <n v="2706167"/>
    <n v="963032"/>
    <n v="35251"/>
  </r>
  <r>
    <n v="2013"/>
    <x v="244"/>
    <n v="1306752"/>
    <n v="995736.00000000012"/>
    <n v="1458856"/>
    <n v="9828833.2715011779"/>
    <n v="4297917"/>
    <n v="2715204"/>
    <n v="976260"/>
    <n v="36902"/>
  </r>
  <r>
    <n v="2013"/>
    <x v="245"/>
    <n v="1122117.9999999998"/>
    <n v="742199"/>
    <n v="1298158"/>
    <n v="8895194.3124911543"/>
    <n v="3877796"/>
    <n v="2780408"/>
    <n v="890615"/>
    <n v="41406"/>
  </r>
  <r>
    <n v="2013"/>
    <x v="246"/>
    <n v="1271737"/>
    <n v="654207.99999999988"/>
    <n v="1543948"/>
    <n v="8946140.2914732993"/>
    <n v="3575162"/>
    <n v="3012851"/>
    <n v="793205"/>
    <n v="72358"/>
  </r>
  <r>
    <n v="2013"/>
    <x v="247"/>
    <n v="1255182.9999999995"/>
    <n v="656282"/>
    <n v="1389542"/>
    <n v="9390228.2756630983"/>
    <n v="3702863"/>
    <n v="3122439"/>
    <n v="812435"/>
    <m/>
  </r>
  <r>
    <n v="2013"/>
    <x v="248"/>
    <n v="1077557"/>
    <n v="716401"/>
    <n v="1373312"/>
    <n v="8952515.2597124092"/>
    <n v="3307787"/>
    <n v="3030811"/>
    <n v="755993"/>
    <n v="46671"/>
  </r>
  <r>
    <n v="2013"/>
    <x v="249"/>
    <n v="1143932.0000000002"/>
    <n v="1340953.9999999998"/>
    <n v="1409632"/>
    <n v="9910486.4040258471"/>
    <n v="3683487"/>
    <n v="3241892"/>
    <n v="891606"/>
    <n v="63856"/>
  </r>
  <r>
    <n v="2013"/>
    <x v="250"/>
    <n v="1095839.0000000002"/>
    <n v="1019828"/>
    <n v="1253186"/>
    <n v="9351331.4020670764"/>
    <n v="3501008"/>
    <n v="3011281"/>
    <n v="873618"/>
    <n v="60188"/>
  </r>
  <r>
    <n v="2013"/>
    <x v="251"/>
    <n v="970200"/>
    <n v="848588"/>
    <n v="1112177"/>
    <n v="8047950.6115885479"/>
    <n v="3178858"/>
    <n v="2701537"/>
    <n v="772514"/>
    <n v="49786"/>
  </r>
  <r>
    <n v="2014"/>
    <x v="252"/>
    <n v="1098966.0000000002"/>
    <n v="1739952"/>
    <n v="931673"/>
    <n v="7503210"/>
    <n v="2828318"/>
    <n v="2414935"/>
    <n v="718711"/>
    <n v="40144"/>
  </r>
  <r>
    <n v="2014"/>
    <x v="253"/>
    <n v="933461.00000000012"/>
    <n v="2078494"/>
    <n v="926022"/>
    <n v="7584418"/>
    <n v="2912323"/>
    <n v="2385132"/>
    <n v="781072"/>
    <n v="44241"/>
  </r>
  <r>
    <n v="2014"/>
    <x v="254"/>
    <n v="1312165.9999999995"/>
    <n v="2321270"/>
    <n v="891907"/>
    <n v="8422331.0000000019"/>
    <n v="3157797"/>
    <n v="2809342"/>
    <n v="898678"/>
    <n v="58895"/>
  </r>
  <r>
    <n v="2014"/>
    <x v="255"/>
    <n v="1401888.9999999995"/>
    <n v="2737879"/>
    <n v="1194220"/>
    <n v="8816807"/>
    <n v="2872235"/>
    <n v="2706516"/>
    <n v="905157"/>
    <n v="54769"/>
  </r>
  <r>
    <n v="2014"/>
    <x v="256"/>
    <n v="1411956"/>
    <n v="1928239"/>
    <n v="1120209"/>
    <n v="9622048.0000000019"/>
    <n v="3026733"/>
    <n v="2778553"/>
    <n v="902247"/>
    <n v="54115"/>
  </r>
  <r>
    <n v="2014"/>
    <x v="257"/>
    <n v="1526045"/>
    <n v="2846411"/>
    <n v="1034173"/>
    <n v="9290091.0000000019"/>
    <n v="3105311"/>
    <n v="2406346"/>
    <n v="983814"/>
    <n v="47190"/>
  </r>
  <r>
    <n v="2014"/>
    <x v="258"/>
    <n v="1644929"/>
    <n v="3533644"/>
    <n v="963863"/>
    <n v="9545241"/>
    <n v="3328361"/>
    <n v="2415349"/>
    <n v="933296"/>
    <n v="62460"/>
  </r>
  <r>
    <n v="2014"/>
    <x v="259"/>
    <n v="1628355"/>
    <n v="4071303"/>
    <n v="979547"/>
    <n v="9829361.9999999981"/>
    <n v="3466615"/>
    <n v="2372083"/>
    <n v="963703"/>
    <n v="61795"/>
  </r>
  <r>
    <n v="2014"/>
    <x v="260"/>
    <n v="1972452"/>
    <n v="4897692"/>
    <n v="1204850"/>
    <n v="11257031"/>
    <n v="3767084"/>
    <n v="2523623"/>
    <n v="1032088"/>
    <n v="62932"/>
  </r>
  <r>
    <n v="2014"/>
    <x v="261"/>
    <n v="1791817"/>
    <n v="5029250"/>
    <n v="1185367"/>
    <n v="11753785"/>
    <n v="3852137"/>
    <n v="2552665"/>
    <n v="1019243"/>
    <n v="66065"/>
  </r>
  <r>
    <n v="2014"/>
    <x v="262"/>
    <n v="1556908"/>
    <n v="4186022"/>
    <n v="1115775"/>
    <n v="10809774"/>
    <n v="3560395"/>
    <n v="2295226"/>
    <n v="861200"/>
    <n v="54537"/>
  </r>
  <r>
    <n v="2014"/>
    <x v="263"/>
    <n v="2051566"/>
    <n v="4293691"/>
    <n v="1037500"/>
    <n v="10598848"/>
    <n v="3362201"/>
    <n v="2216849"/>
    <n v="975245"/>
    <n v="44220"/>
  </r>
  <r>
    <n v="2015"/>
    <x v="264"/>
    <n v="1939136"/>
    <n v="3602824"/>
    <n v="986425"/>
    <n v="9457951"/>
    <n v="3106232"/>
    <n v="2027107"/>
    <n v="932687"/>
    <n v="53845"/>
  </r>
  <r>
    <n v="2015"/>
    <x v="265"/>
    <n v="2256740"/>
    <n v="3267224"/>
    <n v="1040359"/>
    <n v="9194559"/>
    <n v="3115137"/>
    <n v="2007342"/>
    <n v="961758"/>
    <n v="64051"/>
  </r>
  <r>
    <n v="2015"/>
    <x v="266"/>
    <n v="2984300"/>
    <n v="4107597"/>
    <n v="1381902"/>
    <n v="10691552"/>
    <n v="3647535"/>
    <n v="2215516"/>
    <n v="1047154"/>
    <n v="59876"/>
  </r>
  <r>
    <n v="2015"/>
    <x v="267"/>
    <n v="3266235"/>
    <n v="5310379"/>
    <n v="1504321"/>
    <n v="11576856"/>
    <n v="4041681"/>
    <n v="2335178"/>
    <n v="1098269"/>
    <n v="62167"/>
  </r>
  <r>
    <n v="2015"/>
    <x v="268"/>
    <n v="3078270"/>
    <n v="4987574"/>
    <n v="1555876"/>
    <n v="11070289"/>
    <n v="3819973"/>
    <n v="2218343"/>
    <n v="1027939"/>
    <n v="56965"/>
  </r>
  <r>
    <n v="2015"/>
    <x v="269"/>
    <n v="3364086"/>
    <n v="4372929"/>
    <n v="1670849"/>
    <n v="11028072"/>
    <n v="3931185"/>
    <n v="2243707"/>
    <n v="1038574"/>
    <n v="50420"/>
  </r>
  <r>
    <n v="2015"/>
    <x v="270"/>
    <n v="4104919"/>
    <n v="4962554"/>
    <n v="1682505"/>
    <n v="11169825"/>
    <n v="4256063"/>
    <n v="2298091"/>
    <n v="1073483"/>
    <n v="64410"/>
  </r>
  <r>
    <n v="2015"/>
    <x v="271"/>
    <n v="3898069"/>
    <n v="4756097"/>
    <n v="1693648"/>
    <n v="10871531"/>
    <n v="4059610"/>
    <n v="2143544"/>
    <n v="1044658"/>
    <n v="56838"/>
  </r>
  <r>
    <n v="2015"/>
    <x v="272"/>
    <n v="4318617"/>
    <n v="5340581"/>
    <n v="1843400"/>
    <n v="11376099"/>
    <n v="4400270"/>
    <n v="2324718"/>
    <n v="1056683"/>
    <n v="53174"/>
  </r>
  <r>
    <n v="2015"/>
    <x v="273"/>
    <n v="4266016"/>
    <n v="5060026"/>
    <n v="1826806"/>
    <n v="11298813"/>
    <n v="4551844"/>
    <n v="2437271"/>
    <n v="882970"/>
    <n v="55199"/>
  </r>
  <r>
    <n v="2015"/>
    <x v="274"/>
    <n v="4095596"/>
    <n v="4890531"/>
    <n v="1769528"/>
    <n v="10774116"/>
    <n v="4357354"/>
    <n v="2255419"/>
    <n v="853607"/>
    <n v="56417"/>
  </r>
  <r>
    <n v="2015"/>
    <x v="275"/>
    <n v="3968382"/>
    <n v="4534536"/>
    <n v="1572745"/>
    <n v="10284725"/>
    <n v="3860421"/>
    <n v="2122395"/>
    <n v="819044"/>
    <n v="45267"/>
  </r>
  <r>
    <n v="2016"/>
    <x v="276"/>
    <n v="3504671"/>
    <n v="4261009"/>
    <n v="1389914"/>
    <n v="9290801"/>
    <n v="3595536"/>
    <n v="1967056"/>
    <n v="759728"/>
    <n v="60840"/>
  </r>
  <r>
    <n v="2016"/>
    <x v="277"/>
    <n v="3722549"/>
    <n v="4286181"/>
    <n v="1453970"/>
    <n v="8852987"/>
    <n v="3402352"/>
    <n v="1799792"/>
    <n v="690758"/>
    <n v="51893"/>
  </r>
  <r>
    <n v="2016"/>
    <x v="278"/>
    <n v="4600427"/>
    <n v="5405097"/>
    <n v="1792097"/>
    <n v="11359405"/>
    <n v="4217624"/>
    <n v="2260164"/>
    <n v="865426"/>
    <n v="64285"/>
  </r>
  <r>
    <n v="2016"/>
    <x v="279"/>
    <n v="4569723"/>
    <n v="5700310"/>
    <n v="1804320"/>
    <n v="11909398"/>
    <n v="4337900"/>
    <n v="2083917"/>
    <n v="801644"/>
    <n v="46566"/>
  </r>
  <r>
    <n v="2016"/>
    <x v="280"/>
    <n v="4619007"/>
    <n v="5405681"/>
    <n v="1810833"/>
    <n v="11842797"/>
    <n v="4410734"/>
    <n v="1992218"/>
    <n v="874857"/>
    <n v="49911"/>
  </r>
  <r>
    <n v="2016"/>
    <x v="281"/>
    <n v="4293333"/>
    <n v="4637364"/>
    <n v="1678110"/>
    <n v="11697675"/>
    <n v="4168093"/>
    <n v="1883665"/>
    <n v="783548"/>
    <n v="49024"/>
  </r>
  <r>
    <n v="2016"/>
    <x v="282"/>
    <n v="4420388"/>
    <n v="4255418"/>
    <n v="1596386"/>
    <n v="11517519"/>
    <n v="4260854"/>
    <n v="1922768"/>
    <n v="794507"/>
    <n v="72324"/>
  </r>
  <r>
    <n v="2016"/>
    <x v="283"/>
    <n v="5015294"/>
    <n v="4935878"/>
    <n v="1886887"/>
    <n v="12650327"/>
    <n v="4644020"/>
    <n v="2160568"/>
    <n v="883302"/>
    <n v="70420"/>
  </r>
  <r>
    <n v="2016"/>
    <x v="284"/>
    <n v="5064868"/>
    <n v="4794976"/>
    <n v="1865333"/>
    <n v="12539584"/>
    <n v="4590433"/>
    <n v="2426913"/>
    <n v="890797"/>
    <n v="72453"/>
  </r>
  <r>
    <n v="2016"/>
    <x v="285"/>
    <n v="5011925"/>
    <n v="4649134"/>
    <n v="1770471"/>
    <n v="12547398"/>
    <n v="4462715"/>
    <n v="2427778"/>
    <n v="807001"/>
    <n v="75284"/>
  </r>
  <r>
    <n v="2016"/>
    <x v="286"/>
    <n v="5106232"/>
    <n v="4728413"/>
    <n v="1772060"/>
    <n v="12726669"/>
    <n v="4706295"/>
    <n v="2556367"/>
    <n v="907280"/>
    <n v="64764"/>
  </r>
  <r>
    <n v="2016"/>
    <x v="287"/>
    <n v="4731354"/>
    <n v="4533149"/>
    <n v="1620401"/>
    <n v="11687267"/>
    <n v="4298663"/>
    <n v="2150036"/>
    <n v="860201"/>
    <n v="55928"/>
  </r>
  <r>
    <n v="2017"/>
    <x v="288"/>
    <n v="4304000"/>
    <n v="4209833"/>
    <n v="1456205"/>
    <n v="10308624"/>
    <n v="3892635"/>
    <n v="1968963"/>
    <n v="821281"/>
    <n v="62513"/>
  </r>
  <r>
    <n v="2017"/>
    <x v="289"/>
    <n v="3939277"/>
    <n v="3587770"/>
    <n v="1314820"/>
    <n v="9097315"/>
    <n v="3501582"/>
    <n v="1798236"/>
    <n v="754962"/>
    <n v="69009"/>
  </r>
  <r>
    <n v="2017"/>
    <x v="290"/>
    <n v="5332409"/>
    <n v="5212122"/>
    <n v="1800407"/>
    <n v="12680855"/>
    <n v="4702549"/>
    <n v="2228376"/>
    <n v="984480"/>
    <n v="77941"/>
  </r>
  <r>
    <n v="2017"/>
    <x v="291"/>
    <n v="4660139"/>
    <n v="4701750"/>
    <n v="1626639"/>
    <n v="11658752"/>
    <n v="4215177"/>
    <n v="2068250"/>
    <n v="1216529"/>
    <n v="66223"/>
  </r>
  <r>
    <n v="2017"/>
    <x v="292"/>
    <n v="5190920"/>
    <n v="4906113"/>
    <n v="1891643"/>
    <n v="12974732"/>
    <n v="4636972"/>
    <n v="2271480"/>
    <n v="1141722"/>
    <n v="60413"/>
  </r>
  <r>
    <n v="2017"/>
    <x v="293"/>
    <n v="5131668"/>
    <n v="4016252"/>
    <n v="1806700"/>
    <n v="12978942"/>
    <n v="4675501"/>
    <n v="2182852"/>
    <n v="1098824"/>
    <n v="57878"/>
  </r>
  <r>
    <n v="2017"/>
    <x v="294"/>
    <n v="5116732"/>
    <n v="4424530"/>
    <n v="1907266"/>
    <n v="13041096"/>
    <n v="4598095"/>
    <n v="2191805"/>
    <n v="1207453"/>
    <n v="67790"/>
  </r>
  <r>
    <n v="2017"/>
    <x v="295"/>
    <n v="5582762"/>
    <n v="5517682"/>
    <n v="2123132"/>
    <n v="13883854"/>
    <n v="4526723"/>
    <n v="2560407"/>
    <n v="1234901"/>
    <n v="67574"/>
  </r>
  <r>
    <n v="2017"/>
    <x v="296"/>
    <n v="5320248"/>
    <n v="5674745"/>
    <n v="2152604"/>
    <n v="13707788"/>
    <n v="4423114"/>
    <n v="2410657"/>
    <n v="1192652"/>
    <n v="77250"/>
  </r>
  <r>
    <n v="2017"/>
    <x v="297"/>
    <n v="5673211"/>
    <n v="6382764"/>
    <n v="2205700"/>
    <n v="14116447"/>
    <n v="4369803"/>
    <n v="2359310"/>
    <n v="1306355"/>
    <n v="90059"/>
  </r>
  <r>
    <n v="2017"/>
    <x v="298"/>
    <n v="5648331"/>
    <n v="6633523"/>
    <n v="2275625"/>
    <n v="14276858"/>
    <n v="4830620"/>
    <n v="2228855"/>
    <n v="1338515"/>
    <n v="76480"/>
  </r>
  <r>
    <n v="2017"/>
    <x v="299"/>
    <n v="4909080"/>
    <n v="5500522"/>
    <n v="1912123"/>
    <n v="12768334"/>
    <n v="3745300"/>
    <n v="1966612"/>
    <n v="1187102"/>
    <n v="65697"/>
  </r>
  <r>
    <n v="2018"/>
    <x v="300"/>
    <n v="4686523"/>
    <n v="5536399"/>
    <n v="2054571"/>
    <n v="12368707"/>
    <n v="2730318"/>
    <n v="2104353"/>
    <n v="1204299"/>
    <n v="79714"/>
  </r>
  <r>
    <n v="2018"/>
    <x v="301"/>
    <n v="4603213"/>
    <n v="5161230"/>
    <n v="2035611"/>
    <n v="11925626"/>
    <n v="2085720"/>
    <n v="2136160"/>
    <n v="1086591"/>
    <n v="88471"/>
  </r>
  <r>
    <n v="2018"/>
    <x v="302"/>
    <n v="5546943"/>
    <n v="6933867"/>
    <n v="2401209"/>
    <n v="15150076"/>
    <n v="3302804"/>
    <n v="2741351"/>
    <n v="1389381"/>
    <n v="92481"/>
  </r>
  <r>
    <n v="2018"/>
    <x v="303"/>
    <n v="5168154"/>
    <n v="6865893"/>
    <n v="2293556"/>
    <n v="14457232"/>
    <n v="3178978"/>
    <n v="2670222"/>
    <n v="1393386"/>
    <n v="94546"/>
  </r>
  <r>
    <n v="2018"/>
    <x v="304"/>
    <n v="5629775"/>
    <n v="7568406"/>
    <n v="2417190"/>
    <n v="14963071"/>
    <n v="3130246"/>
    <n v="2109500"/>
    <n v="1449880"/>
    <n v="98825"/>
  </r>
  <r>
    <n v="2018"/>
    <x v="305"/>
    <n v="5174183"/>
    <n v="7127635"/>
    <n v="2594432"/>
    <n v="14406964"/>
    <n v="2303969"/>
    <n v="456122"/>
    <n v="1317882"/>
    <n v="83462"/>
  </r>
  <r>
    <n v="2018"/>
    <x v="306"/>
    <n v="5114478"/>
    <n v="7180250"/>
    <n v="2501359"/>
    <n v="14514769"/>
    <n v="2294784"/>
    <n v="938161"/>
    <n v="1366610"/>
    <n v="100375"/>
  </r>
  <r>
    <n v="2018"/>
    <x v="307"/>
    <n v="5826564"/>
    <n v="7988534"/>
    <n v="2748095"/>
    <n v="15940603"/>
    <n v="2545802"/>
    <n v="2455839"/>
    <n v="1499688"/>
    <n v="82827"/>
  </r>
  <r>
    <n v="2018"/>
    <x v="308"/>
    <n v="5206330"/>
    <n v="8187412"/>
    <n v="2489097"/>
    <n v="14448929"/>
    <n v="2383097"/>
    <n v="2283011"/>
    <n v="1371758"/>
    <n v="69376"/>
  </r>
  <r>
    <n v="2018"/>
    <x v="309"/>
    <n v="6206149"/>
    <n v="8473588"/>
    <n v="2745746"/>
    <n v="16515707"/>
    <n v="2655616"/>
    <n v="2605722"/>
    <n v="1504415"/>
    <n v="68468"/>
  </r>
  <r>
    <n v="2018"/>
    <x v="310"/>
    <n v="5401310"/>
    <n v="7636196"/>
    <n v="2497249"/>
    <n v="14514610"/>
    <n v="2321427"/>
    <n v="2372312"/>
    <n v="1274760"/>
    <n v="66018"/>
  </r>
  <r>
    <n v="2018"/>
    <x v="311"/>
    <n v="4780446"/>
    <n v="7286902"/>
    <n v="2162104"/>
    <n v="13472509"/>
    <n v="2172252"/>
    <n v="2186342"/>
    <n v="1270362"/>
    <n v="56447"/>
  </r>
  <r>
    <n v="2019"/>
    <x v="312"/>
    <n v="4711472"/>
    <n v="7130684"/>
    <n v="2090619"/>
    <n v="13121908"/>
    <n v="2045966"/>
    <n v="2163818"/>
    <n v="1236773"/>
    <n v="71382"/>
  </r>
  <r>
    <n v="2019"/>
    <x v="313"/>
    <n v="3818036"/>
    <n v="7359204"/>
    <n v="2077415"/>
    <n v="13057736"/>
    <n v="2024627"/>
    <n v="2225066"/>
    <n v="1203387"/>
    <n v="92035"/>
  </r>
  <r>
    <n v="2019"/>
    <x v="314"/>
    <n v="4084722"/>
    <n v="7664932"/>
    <n v="2378411"/>
    <n v="14632710"/>
    <n v="2359984"/>
    <n v="2443434"/>
    <n v="1366108"/>
    <n v="88641"/>
  </r>
  <r>
    <n v="2019"/>
    <x v="315"/>
    <n v="3706795"/>
    <n v="7448420"/>
    <n v="2368781"/>
    <n v="14695536"/>
    <n v="2320633"/>
    <n v="2666155"/>
    <n v="1399311"/>
    <n v="81532"/>
  </r>
  <r>
    <n v="2019"/>
    <x v="316"/>
    <n v="4883796"/>
    <n v="8348596"/>
    <n v="2528944"/>
    <n v="15521796"/>
    <n v="2420185"/>
    <n v="2491643"/>
    <n v="1515744"/>
    <n v="59229"/>
  </r>
  <r>
    <n v="2019"/>
    <x v="317"/>
    <n v="4627188"/>
    <n v="7665700"/>
    <n v="2214175"/>
    <n v="13822355"/>
    <n v="2163700"/>
    <n v="2169875"/>
    <n v="1350835"/>
    <n v="51178"/>
  </r>
  <r>
    <n v="2019"/>
    <x v="318"/>
    <n v="5285551"/>
    <n v="8293388"/>
    <n v="2289735"/>
    <n v="15344662"/>
    <n v="2741672"/>
    <n v="2343252"/>
    <n v="1524718"/>
    <n v="65910"/>
  </r>
  <r>
    <n v="2019"/>
    <x v="319"/>
    <n v="5533780"/>
    <n v="8774542"/>
    <n v="2292290"/>
    <n v="15743327"/>
    <n v="3372997"/>
    <n v="2427282"/>
    <n v="1588432"/>
    <n v="66398"/>
  </r>
  <r>
    <n v="2019"/>
    <x v="320"/>
    <n v="5587739"/>
    <n v="8619374"/>
    <n v="2209634"/>
    <n v="15573339"/>
    <n v="3336545"/>
    <n v="2379361"/>
    <n v="1585414"/>
    <n v="60545"/>
  </r>
  <r>
    <n v="2019"/>
    <x v="321"/>
    <n v="5696207"/>
    <n v="8952390"/>
    <n v="2252381"/>
    <n v="15954207"/>
    <n v="3375553"/>
    <n v="2385962"/>
    <n v="1583876"/>
    <n v="51318"/>
  </r>
  <r>
    <n v="2019"/>
    <x v="322"/>
    <n v="5446521"/>
    <n v="8323499"/>
    <n v="2044040"/>
    <n v="14856740"/>
    <n v="3179092"/>
    <n v="2285120"/>
    <n v="1549230"/>
    <n v="67173"/>
  </r>
  <r>
    <n v="2019"/>
    <x v="323"/>
    <n v="5138690"/>
    <n v="7643003"/>
    <n v="1888559"/>
    <n v="13613279"/>
    <n v="3049181"/>
    <n v="2273096"/>
    <n v="1586416"/>
    <n v="58927"/>
  </r>
  <r>
    <n v="2020"/>
    <x v="324"/>
    <n v="4823778"/>
    <n v="7609929"/>
    <n v="1804272"/>
    <n v="12711976"/>
    <n v="2812188"/>
    <n v="2218203"/>
    <n v="1459734"/>
    <n v="74195"/>
  </r>
  <r>
    <n v="2020"/>
    <x v="325"/>
    <n v="4675327"/>
    <n v="6990771"/>
    <n v="1698808"/>
    <n v="12495087"/>
    <n v="2571531"/>
    <n v="2103192"/>
    <n v="1375528"/>
    <n v="91378"/>
  </r>
  <r>
    <n v="2020"/>
    <x v="326"/>
    <n v="2710730"/>
    <n v="4240871"/>
    <n v="1148346"/>
    <n v="7811790"/>
    <n v="1578239"/>
    <n v="1499790"/>
    <n v="928642"/>
    <n v="26414"/>
  </r>
  <r>
    <n v="2020"/>
    <x v="327"/>
    <n v="105646"/>
    <n v="70827"/>
    <n v="183826"/>
    <n v="1391984"/>
    <n v="89746"/>
    <n v="309163"/>
    <n v="238134"/>
    <n v="381"/>
  </r>
  <r>
    <n v="2020"/>
    <x v="328"/>
    <n v="124353"/>
    <n v="91754"/>
    <n v="311052"/>
    <n v="2123265"/>
    <n v="126401"/>
    <n v="476855"/>
    <n v="305303"/>
    <n v="570"/>
  </r>
  <r>
    <n v="2020"/>
    <x v="329"/>
    <n v="129649"/>
    <n v="94513"/>
    <n v="335667"/>
    <n v="2343206"/>
    <n v="189084"/>
    <n v="469026"/>
    <n v="431207"/>
    <n v="718"/>
  </r>
  <r>
    <n v="2020"/>
    <x v="330"/>
    <n v="106610"/>
    <n v="514409"/>
    <n v="312452"/>
    <n v="2050743"/>
    <n v="295418"/>
    <n v="403766"/>
    <n v="294185"/>
    <n v="326"/>
  </r>
  <r>
    <n v="2020"/>
    <x v="331"/>
    <n v="128349"/>
    <n v="657190"/>
    <n v="374798"/>
    <n v="2402944"/>
    <n v="388951"/>
    <n v="483367"/>
    <n v="341351"/>
    <n v="938"/>
  </r>
  <r>
    <n v="2020"/>
    <x v="332"/>
    <n v="138563"/>
    <n v="889016"/>
    <n v="451539"/>
    <n v="2848301"/>
    <n v="492400"/>
    <n v="628738"/>
    <n v="383166"/>
    <n v="2262"/>
  </r>
  <r>
    <n v="2020"/>
    <x v="333"/>
    <n v="386875"/>
    <n v="1159638"/>
    <n v="550851"/>
    <n v="3632445"/>
    <n v="633186"/>
    <n v="772700"/>
    <n v="476343"/>
    <n v="2653"/>
  </r>
  <r>
    <n v="2020"/>
    <x v="334"/>
    <n v="681922"/>
    <n v="2423853"/>
    <n v="640126"/>
    <n v="5106723"/>
    <n v="779424"/>
    <n v="933440"/>
    <n v="530157"/>
    <n v="5148"/>
  </r>
  <r>
    <n v="2020"/>
    <x v="335"/>
    <n v="903741"/>
    <n v="2832000"/>
    <n v="714580"/>
    <n v="5866834"/>
    <n v="804671"/>
    <n v="1054469"/>
    <n v="587468"/>
    <n v="6225"/>
  </r>
  <r>
    <n v="2021"/>
    <x v="336"/>
    <n v="981156"/>
    <n v="2654377"/>
    <n v="699131"/>
    <n v="5701534"/>
    <n v="896351"/>
    <n v="990414"/>
    <n v="593261"/>
    <n v="6281"/>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669">
  <r>
    <x v="0"/>
    <x v="0"/>
    <x v="0"/>
    <n v="2386000"/>
    <n v="94308.300395256912"/>
  </r>
  <r>
    <x v="0"/>
    <x v="1"/>
    <x v="0"/>
    <n v="2361000"/>
    <n v="98375"/>
  </r>
  <r>
    <x v="0"/>
    <x v="2"/>
    <x v="0"/>
    <n v="2865000"/>
    <n v="110192.30769230769"/>
  </r>
  <r>
    <x v="0"/>
    <x v="3"/>
    <x v="0"/>
    <n v="2815000"/>
    <n v="108269.23076923077"/>
  </r>
  <r>
    <x v="0"/>
    <x v="4"/>
    <x v="0"/>
    <n v="2950000"/>
    <n v="115234.375"/>
  </r>
  <r>
    <x v="0"/>
    <x v="5"/>
    <x v="0"/>
    <n v="2807000"/>
    <n v="110948.61660079051"/>
  </r>
  <r>
    <x v="0"/>
    <x v="6"/>
    <x v="0"/>
    <n v="2852000"/>
    <n v="109692.30769230769"/>
  </r>
  <r>
    <x v="0"/>
    <x v="7"/>
    <x v="0"/>
    <n v="2960000"/>
    <n v="112547.52851711026"/>
  </r>
  <r>
    <x v="0"/>
    <x v="8"/>
    <x v="0"/>
    <n v="3084000"/>
    <n v="118615.38461538461"/>
  </r>
  <r>
    <x v="0"/>
    <x v="9"/>
    <x v="0"/>
    <n v="3032000"/>
    <n v="117976.65369649806"/>
  </r>
  <r>
    <x v="0"/>
    <x v="10"/>
    <x v="0"/>
    <n v="3197000"/>
    <n v="122961.53846153847"/>
  </r>
  <r>
    <x v="0"/>
    <x v="11"/>
    <x v="0"/>
    <n v="3104000"/>
    <n v="122687.74703557312"/>
  </r>
  <r>
    <x v="1"/>
    <x v="0"/>
    <x v="0"/>
    <n v="2560000"/>
    <n v="101105.84518167457"/>
  </r>
  <r>
    <x v="1"/>
    <x v="1"/>
    <x v="0"/>
    <n v="2548000"/>
    <n v="104769.73684210527"/>
  </r>
  <r>
    <x v="1"/>
    <x v="2"/>
    <x v="0"/>
    <n v="3135000"/>
    <n v="115982.24195338512"/>
  </r>
  <r>
    <x v="1"/>
    <x v="3"/>
    <x v="0"/>
    <n v="3202000"/>
    <n v="126062.99212598425"/>
  </r>
  <r>
    <x v="1"/>
    <x v="4"/>
    <x v="0"/>
    <n v="3449000"/>
    <n v="132348.42670759786"/>
  </r>
  <r>
    <x v="1"/>
    <x v="5"/>
    <x v="0"/>
    <n v="3073000"/>
    <n v="122625.69832402235"/>
  </r>
  <r>
    <x v="1"/>
    <x v="6"/>
    <x v="0"/>
    <n v="3028000"/>
    <n v="116193.39984650807"/>
  </r>
  <r>
    <x v="1"/>
    <x v="7"/>
    <x v="0"/>
    <n v="3467000"/>
    <n v="129898.83851629823"/>
  </r>
  <r>
    <x v="1"/>
    <x v="8"/>
    <x v="0"/>
    <n v="3400000"/>
    <n v="129179.33130699088"/>
  </r>
  <r>
    <x v="1"/>
    <x v="9"/>
    <x v="0"/>
    <n v="3381000"/>
    <n v="128068.18181818182"/>
  </r>
  <r>
    <x v="1"/>
    <x v="10"/>
    <x v="0"/>
    <n v="3642000"/>
    <n v="138373.86018237082"/>
  </r>
  <r>
    <x v="1"/>
    <x v="11"/>
    <x v="0"/>
    <n v="3410555"/>
    <n v="126176.65556788753"/>
  </r>
  <r>
    <x v="2"/>
    <x v="0"/>
    <x v="0"/>
    <n v="2950935"/>
    <n v="110563.31959535406"/>
  </r>
  <r>
    <x v="2"/>
    <x v="1"/>
    <x v="0"/>
    <n v="3094000"/>
    <n v="127220.39473684211"/>
  </r>
  <r>
    <x v="2"/>
    <x v="2"/>
    <x v="0"/>
    <n v="3865000"/>
    <n v="141471.4494875549"/>
  </r>
  <r>
    <x v="2"/>
    <x v="3"/>
    <x v="0"/>
    <n v="3578600"/>
    <n v="146184.64052287582"/>
  </r>
  <r>
    <x v="2"/>
    <x v="4"/>
    <x v="0"/>
    <n v="3522864"/>
    <n v="135182.80890253262"/>
  </r>
  <r>
    <x v="2"/>
    <x v="5"/>
    <x v="0"/>
    <n v="4453158"/>
    <n v="173342.07862981703"/>
  </r>
  <r>
    <x v="2"/>
    <x v="6"/>
    <x v="0"/>
    <n v="4873620"/>
    <n v="184606.81818181821"/>
  </r>
  <r>
    <x v="2"/>
    <x v="7"/>
    <x v="0"/>
    <n v="5270977"/>
    <n v="197488.83476957661"/>
  </r>
  <r>
    <x v="2"/>
    <x v="8"/>
    <x v="0"/>
    <n v="5306000"/>
    <n v="203841.72109104879"/>
  </r>
  <r>
    <x v="2"/>
    <x v="9"/>
    <x v="0"/>
    <n v="5548596"/>
    <n v="212916.19339984652"/>
  </r>
  <r>
    <x v="2"/>
    <x v="10"/>
    <x v="0"/>
    <n v="5668117"/>
    <n v="215353.98936170212"/>
  </r>
  <r>
    <x v="2"/>
    <x v="11"/>
    <x v="0"/>
    <n v="5353074"/>
    <n v="212930.54892601431"/>
  </r>
  <r>
    <x v="3"/>
    <x v="0"/>
    <x v="0"/>
    <n v="4683988"/>
    <n v="175495.99100786811"/>
  </r>
  <r>
    <x v="3"/>
    <x v="1"/>
    <x v="0"/>
    <n v="4770892"/>
    <n v="188423.85466034754"/>
  </r>
  <r>
    <x v="3"/>
    <x v="2"/>
    <x v="0"/>
    <n v="5679833"/>
    <n v="215145.18939393939"/>
  </r>
  <r>
    <x v="3"/>
    <x v="3"/>
    <x v="0"/>
    <n v="5738490"/>
    <n v="225924.8031496063"/>
  </r>
  <r>
    <x v="3"/>
    <x v="4"/>
    <x v="0"/>
    <n v="6166159"/>
    <n v="234009.82922201138"/>
  </r>
  <r>
    <x v="3"/>
    <x v="5"/>
    <x v="0"/>
    <n v="5469692"/>
    <n v="226582.10439105218"/>
  </r>
  <r>
    <x v="3"/>
    <x v="6"/>
    <x v="0"/>
    <n v="5942268"/>
    <n v="222640.23979018358"/>
  </r>
  <r>
    <x v="3"/>
    <x v="7"/>
    <x v="0"/>
    <n v="6034344"/>
    <n v="228573.63636363638"/>
  </r>
  <r>
    <x v="3"/>
    <x v="8"/>
    <x v="0"/>
    <n v="5797556"/>
    <n v="231347.00718276139"/>
  </r>
  <r>
    <x v="3"/>
    <x v="9"/>
    <x v="0"/>
    <n v="6826135"/>
    <n v="253007.22757598219"/>
  </r>
  <r>
    <x v="3"/>
    <x v="10"/>
    <x v="0"/>
    <n v="6558448"/>
    <n v="251957.28006146752"/>
  </r>
  <r>
    <x v="3"/>
    <x v="11"/>
    <x v="0"/>
    <n v="6143962"/>
    <n v="241128.80690737834"/>
  </r>
  <r>
    <x v="4"/>
    <x v="0"/>
    <x v="0"/>
    <n v="5437294"/>
    <n v="203720.26976395652"/>
  </r>
  <r>
    <x v="4"/>
    <x v="1"/>
    <x v="0"/>
    <n v="5470048"/>
    <n v="224919.73684210525"/>
  </r>
  <r>
    <x v="4"/>
    <x v="2"/>
    <x v="0"/>
    <n v="6537537"/>
    <n v="256575.23547880689"/>
  </r>
  <r>
    <x v="4"/>
    <x v="3"/>
    <x v="0"/>
    <n v="7200800"/>
    <n v="273586.62613981764"/>
  </r>
  <r>
    <x v="4"/>
    <x v="4"/>
    <x v="0"/>
    <n v="7126818"/>
    <n v="269955.22727272729"/>
  </r>
  <r>
    <x v="4"/>
    <x v="5"/>
    <x v="0"/>
    <n v="6357319"/>
    <n v="260225.91076545231"/>
  </r>
  <r>
    <x v="4"/>
    <x v="6"/>
    <x v="0"/>
    <n v="7037629"/>
    <n v="263680.36717871862"/>
  </r>
  <r>
    <x v="4"/>
    <x v="7"/>
    <x v="0"/>
    <n v="6718358"/>
    <n v="260704.61777260381"/>
  </r>
  <r>
    <x v="4"/>
    <x v="8"/>
    <x v="0"/>
    <n v="7315140"/>
    <n v="277930.85106382979"/>
  </r>
  <r>
    <x v="4"/>
    <x v="9"/>
    <x v="0"/>
    <n v="7576028"/>
    <n v="277307.02781844803"/>
  </r>
  <r>
    <x v="4"/>
    <x v="10"/>
    <x v="0"/>
    <n v="6997877"/>
    <n v="275506.96850393701"/>
  </r>
  <r>
    <x v="4"/>
    <x v="11"/>
    <x v="0"/>
    <n v="6803864"/>
    <n v="264022.66201008926"/>
  </r>
  <r>
    <x v="5"/>
    <x v="0"/>
    <x v="0"/>
    <n v="6065250"/>
    <n v="229744.31818181821"/>
  </r>
  <r>
    <x v="5"/>
    <x v="1"/>
    <x v="0"/>
    <n v="5925237"/>
    <n v="243636.38980263157"/>
  </r>
  <r>
    <x v="5"/>
    <x v="2"/>
    <x v="0"/>
    <n v="7308380"/>
    <n v="273824.65342825028"/>
  </r>
  <r>
    <x v="5"/>
    <x v="3"/>
    <x v="0"/>
    <n v="7142304"/>
    <n v="285008.1404628891"/>
  </r>
  <r>
    <x v="5"/>
    <x v="4"/>
    <x v="0"/>
    <n v="7083804"/>
    <n v="281774.22434367542"/>
  </r>
  <r>
    <x v="5"/>
    <x v="5"/>
    <x v="0"/>
    <n v="6831504"/>
    <n v="272605.90582601755"/>
  </r>
  <r>
    <x v="5"/>
    <x v="6"/>
    <x v="0"/>
    <n v="7303532"/>
    <n v="273643.01236418134"/>
  </r>
  <r>
    <x v="5"/>
    <x v="7"/>
    <x v="0"/>
    <n v="7288592"/>
    <n v="282832.44082266203"/>
  </r>
  <r>
    <x v="5"/>
    <x v="8"/>
    <x v="0"/>
    <n v="7282320"/>
    <n v="276683.89057750761"/>
  </r>
  <r>
    <x v="5"/>
    <x v="9"/>
    <x v="0"/>
    <n v="7630230"/>
    <n v="289023.86363636365"/>
  </r>
  <r>
    <x v="5"/>
    <x v="10"/>
    <x v="0"/>
    <n v="7268182"/>
    <n v="282918.72323861421"/>
  </r>
  <r>
    <x v="5"/>
    <x v="11"/>
    <x v="0"/>
    <n v="6952158"/>
    <n v="272847.64521193091"/>
  </r>
  <r>
    <x v="6"/>
    <x v="0"/>
    <x v="0"/>
    <n v="5921603"/>
    <n v="224303.14393939395"/>
  </r>
  <r>
    <x v="6"/>
    <x v="1"/>
    <x v="0"/>
    <n v="5924419"/>
    <n v="243602.75493421053"/>
  </r>
  <r>
    <x v="6"/>
    <x v="2"/>
    <x v="0"/>
    <n v="7431868"/>
    <n v="278451.40502060694"/>
  </r>
  <r>
    <x v="6"/>
    <x v="3"/>
    <x v="0"/>
    <n v="7113718"/>
    <n v="283867.43814844376"/>
  </r>
  <r>
    <x v="6"/>
    <x v="4"/>
    <x v="0"/>
    <n v="7160955"/>
    <n v="284843.07875894988"/>
  </r>
  <r>
    <x v="6"/>
    <x v="5"/>
    <x v="0"/>
    <n v="6862637"/>
    <n v="273848.24421388668"/>
  </r>
  <r>
    <x v="6"/>
    <x v="6"/>
    <x v="0"/>
    <n v="6900187"/>
    <n v="258530.79805170474"/>
  </r>
  <r>
    <x v="6"/>
    <x v="7"/>
    <x v="0"/>
    <n v="6982995"/>
    <n v="270973.80675203726"/>
  </r>
  <r>
    <x v="6"/>
    <x v="8"/>
    <x v="0"/>
    <n v="7392283"/>
    <n v="280861.81610942248"/>
  </r>
  <r>
    <x v="6"/>
    <x v="9"/>
    <x v="0"/>
    <n v="7277601"/>
    <n v="275666.70454545459"/>
  </r>
  <r>
    <x v="6"/>
    <x v="10"/>
    <x v="0"/>
    <n v="7518477"/>
    <n v="292661.61930712336"/>
  </r>
  <r>
    <x v="6"/>
    <x v="11"/>
    <x v="0"/>
    <n v="6969716"/>
    <n v="273536.73469387757"/>
  </r>
  <r>
    <x v="7"/>
    <x v="0"/>
    <x v="0"/>
    <n v="5929720"/>
    <n v="227541.05909439755"/>
  </r>
  <r>
    <x v="7"/>
    <x v="1"/>
    <x v="0"/>
    <n v="6151227"/>
    <n v="242939.45497630333"/>
  </r>
  <r>
    <x v="7"/>
    <x v="2"/>
    <x v="0"/>
    <n v="7474277"/>
    <n v="273582.61346998537"/>
  </r>
  <r>
    <x v="7"/>
    <x v="3"/>
    <x v="0"/>
    <n v="6776013"/>
    <n v="276797.91666666669"/>
  </r>
  <r>
    <x v="7"/>
    <x v="4"/>
    <x v="0"/>
    <n v="6865277"/>
    <n v="263441.17421335384"/>
  </r>
  <r>
    <x v="7"/>
    <x v="5"/>
    <x v="0"/>
    <n v="6615927"/>
    <n v="260983.31360946744"/>
  </r>
  <r>
    <x v="7"/>
    <x v="6"/>
    <x v="0"/>
    <n v="6828412"/>
    <n v="258651.96969696973"/>
  </r>
  <r>
    <x v="7"/>
    <x v="7"/>
    <x v="0"/>
    <n v="7268806"/>
    <n v="272341.92581491196"/>
  </r>
  <r>
    <x v="7"/>
    <x v="8"/>
    <x v="0"/>
    <n v="7180180"/>
    <n v="275842.48943526699"/>
  </r>
  <r>
    <x v="7"/>
    <x v="9"/>
    <x v="0"/>
    <n v="7209607"/>
    <n v="276654.14428242517"/>
  </r>
  <r>
    <x v="7"/>
    <x v="10"/>
    <x v="0"/>
    <n v="7017920"/>
    <n v="266638.29787234042"/>
  </r>
  <r>
    <x v="7"/>
    <x v="11"/>
    <x v="0"/>
    <n v="6414143"/>
    <n v="255136.95306284804"/>
  </r>
  <r>
    <x v="8"/>
    <x v="0"/>
    <x v="0"/>
    <n v="5763749"/>
    <n v="215951.62982390408"/>
  </r>
  <r>
    <x v="8"/>
    <x v="1"/>
    <x v="0"/>
    <n v="5784833"/>
    <n v="237863.19901315789"/>
  </r>
  <r>
    <x v="8"/>
    <x v="2"/>
    <x v="0"/>
    <n v="6771654"/>
    <n v="250523.64039955602"/>
  </r>
  <r>
    <x v="8"/>
    <x v="3"/>
    <x v="0"/>
    <n v="6337013"/>
    <n v="255834.19459023012"/>
  </r>
  <r>
    <x v="8"/>
    <x v="4"/>
    <x v="0"/>
    <n v="6589197"/>
    <n v="252847.16039907906"/>
  </r>
  <r>
    <x v="8"/>
    <x v="5"/>
    <x v="0"/>
    <n v="6237491"/>
    <n v="245570.51181102364"/>
  </r>
  <r>
    <x v="8"/>
    <x v="6"/>
    <x v="0"/>
    <n v="6231929"/>
    <n v="239137.72064466617"/>
  </r>
  <r>
    <x v="8"/>
    <x v="7"/>
    <x v="0"/>
    <n v="6687900"/>
    <n v="250576.99512926189"/>
  </r>
  <r>
    <x v="8"/>
    <x v="8"/>
    <x v="0"/>
    <n v="6322493"/>
    <n v="248917.04724409452"/>
  </r>
  <r>
    <x v="8"/>
    <x v="9"/>
    <x v="0"/>
    <n v="6424079"/>
    <n v="240692.35668789808"/>
  </r>
  <r>
    <x v="8"/>
    <x v="10"/>
    <x v="0"/>
    <n v="6417480"/>
    <n v="243825.22796352583"/>
  </r>
  <r>
    <x v="8"/>
    <x v="11"/>
    <x v="0"/>
    <n v="4980911"/>
    <n v="200439.07444668008"/>
  </r>
  <r>
    <x v="9"/>
    <x v="0"/>
    <x v="0"/>
    <n v="4813277"/>
    <n v="180340.08992131884"/>
  </r>
  <r>
    <x v="9"/>
    <x v="1"/>
    <x v="0"/>
    <n v="4713223"/>
    <n v="193800.28782894736"/>
  </r>
  <r>
    <x v="9"/>
    <x v="2"/>
    <x v="0"/>
    <n v="5253359"/>
    <n v="203855.60729530462"/>
  </r>
  <r>
    <x v="9"/>
    <x v="3"/>
    <x v="0"/>
    <n v="5342743"/>
    <n v="205253.28467153283"/>
  </r>
  <r>
    <x v="9"/>
    <x v="4"/>
    <x v="0"/>
    <n v="5650057.9999999981"/>
    <n v="214423.45351043635"/>
  </r>
  <r>
    <x v="9"/>
    <x v="5"/>
    <x v="0"/>
    <n v="5209624"/>
    <n v="210319.9031085991"/>
  </r>
  <r>
    <x v="9"/>
    <x v="6"/>
    <x v="0"/>
    <n v="5705310"/>
    <n v="213762.08317721993"/>
  </r>
  <r>
    <x v="9"/>
    <x v="7"/>
    <x v="0"/>
    <n v="5749609"/>
    <n v="217788.2196969697"/>
  </r>
  <r>
    <x v="9"/>
    <x v="8"/>
    <x v="0"/>
    <n v="5770524"/>
    <n v="224621.40910860256"/>
  </r>
  <r>
    <x v="9"/>
    <x v="9"/>
    <x v="0"/>
    <n v="6011819"/>
    <n v="225246.12214312475"/>
  </r>
  <r>
    <x v="9"/>
    <x v="10"/>
    <x v="0"/>
    <n v="5860307"/>
    <n v="225136.65001920861"/>
  </r>
  <r>
    <x v="9"/>
    <x v="11"/>
    <x v="0"/>
    <n v="5593804"/>
    <n v="219537.0486656201"/>
  </r>
  <r>
    <x v="10"/>
    <x v="0"/>
    <x v="0"/>
    <n v="4894728"/>
    <n v="183391.83214687149"/>
  </r>
  <r>
    <x v="10"/>
    <x v="1"/>
    <x v="0"/>
    <n v="4818441"/>
    <n v="198126.68585526315"/>
  </r>
  <r>
    <x v="10"/>
    <x v="2"/>
    <x v="0"/>
    <n v="5544541"/>
    <n v="215154.8700038805"/>
  </r>
  <r>
    <x v="10"/>
    <x v="3"/>
    <x v="0"/>
    <n v="5886983"/>
    <n v="226161.46753745677"/>
  </r>
  <r>
    <x v="10"/>
    <x v="4"/>
    <x v="0"/>
    <n v="5990290"/>
    <n v="227335.48387096773"/>
  </r>
  <r>
    <x v="10"/>
    <x v="5"/>
    <x v="0"/>
    <n v="5684819"/>
    <n v="229504.19862737184"/>
  </r>
  <r>
    <x v="10"/>
    <x v="6"/>
    <x v="0"/>
    <n v="5980491"/>
    <n v="224072.34919445484"/>
  </r>
  <r>
    <x v="10"/>
    <x v="7"/>
    <x v="0"/>
    <n v="5831138"/>
    <n v="220876.43939393939"/>
  </r>
  <r>
    <x v="10"/>
    <x v="8"/>
    <x v="0"/>
    <n v="6130942"/>
    <n v="238650.91475282211"/>
  </r>
  <r>
    <x v="10"/>
    <x v="9"/>
    <x v="0"/>
    <n v="6310795"/>
    <n v="236447.92056950167"/>
  </r>
  <r>
    <x v="10"/>
    <x v="10"/>
    <x v="0"/>
    <n v="5862973"/>
    <n v="225239.07030349594"/>
  </r>
  <r>
    <x v="10"/>
    <x v="11"/>
    <x v="0"/>
    <n v="5813627"/>
    <n v="228164.32496075353"/>
  </r>
  <r>
    <x v="11"/>
    <x v="0"/>
    <x v="0"/>
    <n v="4919117"/>
    <n v="184305.62008242786"/>
  </r>
  <r>
    <x v="11"/>
    <x v="1"/>
    <x v="0"/>
    <n v="5274725.9999999991"/>
    <n v="216888.40460526312"/>
  </r>
  <r>
    <x v="11"/>
    <x v="2"/>
    <x v="0"/>
    <n v="6213866"/>
    <n v="241127.90065968179"/>
  </r>
  <r>
    <x v="11"/>
    <x v="3"/>
    <x v="0"/>
    <n v="5388238"/>
    <n v="207001.0756819055"/>
  </r>
  <r>
    <x v="11"/>
    <x v="4"/>
    <x v="0"/>
    <n v="5699963"/>
    <n v="216317.38140417455"/>
  </r>
  <r>
    <x v="11"/>
    <x v="5"/>
    <x v="0"/>
    <n v="5758257"/>
    <n v="232468.9947517158"/>
  </r>
  <r>
    <x v="11"/>
    <x v="6"/>
    <x v="0"/>
    <n v="5672766"/>
    <n v="212542.75009366803"/>
  </r>
  <r>
    <x v="11"/>
    <x v="7"/>
    <x v="0"/>
    <n v="5824438"/>
    <n v="220622.65151515152"/>
  </r>
  <r>
    <x v="11"/>
    <x v="8"/>
    <x v="0"/>
    <n v="6317519.9999999991"/>
    <n v="245913.58505254958"/>
  </r>
  <r>
    <x v="11"/>
    <x v="9"/>
    <x v="0"/>
    <n v="6246101"/>
    <n v="234024.01648557512"/>
  </r>
  <r>
    <x v="11"/>
    <x v="10"/>
    <x v="0"/>
    <n v="6258509"/>
    <n v="240434.4602381867"/>
  </r>
  <r>
    <x v="11"/>
    <x v="11"/>
    <x v="0"/>
    <n v="6156588.0000000019"/>
    <n v="241624.33281004717"/>
  </r>
  <r>
    <x v="12"/>
    <x v="0"/>
    <x v="0"/>
    <n v="5049902"/>
    <n v="189205.7699512926"/>
  </r>
  <r>
    <x v="12"/>
    <x v="1"/>
    <x v="0"/>
    <n v="5286834"/>
    <n v="217386.26644736843"/>
  </r>
  <r>
    <x v="12"/>
    <x v="2"/>
    <x v="0"/>
    <n v="6161201"/>
    <n v="239084.24524641054"/>
  </r>
  <r>
    <x v="12"/>
    <x v="3"/>
    <x v="0"/>
    <n v="6201874"/>
    <n v="238258.70149827123"/>
  </r>
  <r>
    <x v="12"/>
    <x v="4"/>
    <x v="0"/>
    <n v="6206230"/>
    <n v="235530.55028462998"/>
  </r>
  <r>
    <x v="12"/>
    <x v="5"/>
    <x v="0"/>
    <n v="5892332"/>
    <n v="237881.79249091644"/>
  </r>
  <r>
    <x v="12"/>
    <x v="6"/>
    <x v="0"/>
    <n v="5912280"/>
    <n v="221516.67291120268"/>
  </r>
  <r>
    <x v="12"/>
    <x v="7"/>
    <x v="0"/>
    <n v="5986551"/>
    <n v="226763.29545454547"/>
  </r>
  <r>
    <x v="12"/>
    <x v="8"/>
    <x v="0"/>
    <n v="6187032.9999999981"/>
    <n v="240834.29349941603"/>
  </r>
  <r>
    <x v="12"/>
    <x v="9"/>
    <x v="0"/>
    <n v="6136628.9999999991"/>
    <n v="229922.40539527909"/>
  </r>
  <r>
    <x v="12"/>
    <x v="10"/>
    <x v="0"/>
    <n v="6250513"/>
    <n v="240127.27621974645"/>
  </r>
  <r>
    <x v="12"/>
    <x v="11"/>
    <x v="0"/>
    <n v="6164672.0000000009"/>
    <n v="241941.60125588701"/>
  </r>
  <r>
    <x v="13"/>
    <x v="0"/>
    <x v="0"/>
    <n v="5316522"/>
    <n v="199195.27913076058"/>
  </r>
  <r>
    <x v="13"/>
    <x v="1"/>
    <x v="0"/>
    <n v="5341251"/>
    <n v="219623.80756578947"/>
  </r>
  <r>
    <x v="13"/>
    <x v="2"/>
    <x v="0"/>
    <n v="6402655"/>
    <n v="248453.82227396197"/>
  </r>
  <r>
    <x v="13"/>
    <x v="3"/>
    <x v="0"/>
    <n v="6076479"/>
    <n v="233441.37533615058"/>
  </r>
  <r>
    <x v="13"/>
    <x v="4"/>
    <x v="0"/>
    <n v="6423773"/>
    <n v="243786.45161290321"/>
  </r>
  <r>
    <x v="13"/>
    <x v="5"/>
    <x v="0"/>
    <n v="6061814"/>
    <n v="244724.02099313686"/>
  </r>
  <r>
    <x v="13"/>
    <x v="6"/>
    <x v="0"/>
    <n v="6367448"/>
    <n v="238570.55076807793"/>
  </r>
  <r>
    <x v="13"/>
    <x v="7"/>
    <x v="0"/>
    <n v="6662302.9999999963"/>
    <n v="252359.96212121198"/>
  </r>
  <r>
    <x v="13"/>
    <x v="8"/>
    <x v="0"/>
    <n v="6829105"/>
    <n v="265827.36473335925"/>
  </r>
  <r>
    <x v="13"/>
    <x v="9"/>
    <x v="0"/>
    <n v="6769874"/>
    <n v="253648.33270887972"/>
  </r>
  <r>
    <x v="13"/>
    <x v="10"/>
    <x v="0"/>
    <n v="6950006.0000000009"/>
    <n v="266999.84633115638"/>
  </r>
  <r>
    <x v="13"/>
    <x v="11"/>
    <x v="0"/>
    <n v="6273975"/>
    <n v="246231.35792778651"/>
  </r>
  <r>
    <x v="14"/>
    <x v="0"/>
    <x v="0"/>
    <n v="5803023"/>
    <n v="217423.11727238665"/>
  </r>
  <r>
    <x v="14"/>
    <x v="1"/>
    <x v="0"/>
    <n v="6648403"/>
    <n v="273371.83388157893"/>
  </r>
  <r>
    <x v="14"/>
    <x v="2"/>
    <x v="0"/>
    <n v="5630727"/>
    <n v="218499.30151338768"/>
  </r>
  <r>
    <x v="14"/>
    <x v="3"/>
    <x v="0"/>
    <n v="6076330"/>
    <n v="233435.65117172492"/>
  </r>
  <r>
    <x v="14"/>
    <x v="4"/>
    <x v="0"/>
    <n v="6554967"/>
    <n v="248765.35104364326"/>
  </r>
  <r>
    <x v="14"/>
    <x v="5"/>
    <x v="0"/>
    <n v="6193452"/>
    <n v="250038.43358901897"/>
  </r>
  <r>
    <x v="14"/>
    <x v="6"/>
    <x v="0"/>
    <n v="6249410.9999999991"/>
    <n v="234148.03297115018"/>
  </r>
  <r>
    <x v="14"/>
    <x v="7"/>
    <x v="0"/>
    <n v="6437595"/>
    <n v="243848.29545454547"/>
  </r>
  <r>
    <x v="14"/>
    <x v="8"/>
    <x v="0"/>
    <n v="6443965"/>
    <n v="250835.53912028024"/>
  </r>
  <r>
    <x v="14"/>
    <x v="9"/>
    <x v="0"/>
    <n v="6774531.9999999981"/>
    <n v="253822.85500187328"/>
  </r>
  <r>
    <x v="14"/>
    <x v="10"/>
    <x v="0"/>
    <n v="6807416.9999999991"/>
    <n v="261521.97464464075"/>
  </r>
  <r>
    <x v="14"/>
    <x v="11"/>
    <x v="0"/>
    <n v="6199628"/>
    <n v="243313.50078492935"/>
  </r>
  <r>
    <x v="15"/>
    <x v="0"/>
    <x v="0"/>
    <n v="5666139"/>
    <n v="214626.47727272726"/>
  </r>
  <r>
    <x v="15"/>
    <x v="1"/>
    <x v="0"/>
    <n v="5651775"/>
    <n v="232392.06414473683"/>
  </r>
  <r>
    <x v="15"/>
    <x v="2"/>
    <x v="0"/>
    <n v="5901422"/>
    <n v="226455.18035303146"/>
  </r>
  <r>
    <x v="15"/>
    <x v="3"/>
    <x v="0"/>
    <n v="6271338"/>
    <n v="256706.42652476463"/>
  </r>
  <r>
    <x v="15"/>
    <x v="4"/>
    <x v="0"/>
    <n v="6347941"/>
    <n v="252503.6197295147"/>
  </r>
  <r>
    <x v="15"/>
    <x v="5"/>
    <x v="0"/>
    <n v="5820681"/>
    <n v="224044.68822170902"/>
  </r>
  <r>
    <x v="15"/>
    <x v="6"/>
    <x v="0"/>
    <n v="6398111"/>
    <n v="239719.40801798424"/>
  </r>
  <r>
    <x v="15"/>
    <x v="7"/>
    <x v="0"/>
    <n v="6354677.0000000019"/>
    <n v="246592.04501358175"/>
  </r>
  <r>
    <x v="15"/>
    <x v="8"/>
    <x v="0"/>
    <n v="6321444.0000000019"/>
    <n v="240176.44376899704"/>
  </r>
  <r>
    <x v="15"/>
    <x v="9"/>
    <x v="0"/>
    <n v="6499963"/>
    <n v="246210.71969696967"/>
  </r>
  <r>
    <x v="15"/>
    <x v="10"/>
    <x v="0"/>
    <n v="6106330"/>
    <n v="237692.87660568312"/>
  </r>
  <r>
    <x v="15"/>
    <x v="11"/>
    <x v="0"/>
    <n v="5867236"/>
    <n v="236582.09677419355"/>
  </r>
  <r>
    <x v="16"/>
    <x v="0"/>
    <x v="0"/>
    <n v="5290971.9999999981"/>
    <n v="200415.60606060596"/>
  </r>
  <r>
    <x v="16"/>
    <x v="1"/>
    <x v="0"/>
    <n v="5096238"/>
    <n v="209549.25986842104"/>
  </r>
  <r>
    <x v="16"/>
    <x v="2"/>
    <x v="0"/>
    <n v="5803181.9999999981"/>
    <n v="222685.418265541"/>
  </r>
  <r>
    <x v="16"/>
    <x v="3"/>
    <x v="0"/>
    <n v="5478948"/>
    <n v="218633.20031923385"/>
  </r>
  <r>
    <x v="16"/>
    <x v="4"/>
    <x v="0"/>
    <n v="5219405"/>
    <n v="207613.56404136834"/>
  </r>
  <r>
    <x v="16"/>
    <x v="5"/>
    <x v="0"/>
    <n v="5144045.0000000009"/>
    <n v="198000.1924557352"/>
  </r>
  <r>
    <x v="16"/>
    <x v="6"/>
    <x v="0"/>
    <n v="4422253.9999999991"/>
    <n v="165689.54664668412"/>
  </r>
  <r>
    <x v="16"/>
    <x v="7"/>
    <x v="0"/>
    <n v="5047032.0000000009"/>
    <n v="195849.1268917346"/>
  </r>
  <r>
    <x v="16"/>
    <x v="8"/>
    <x v="0"/>
    <n v="5755369.9999999981"/>
    <n v="218669.07294832819"/>
  </r>
  <r>
    <x v="16"/>
    <x v="9"/>
    <x v="0"/>
    <n v="5925522.9999999981"/>
    <n v="224451.6287878787"/>
  </r>
  <r>
    <x v="16"/>
    <x v="10"/>
    <x v="0"/>
    <n v="5746437"/>
    <n v="223683.80692876605"/>
  </r>
  <r>
    <x v="16"/>
    <x v="11"/>
    <x v="0"/>
    <n v="5566681"/>
    <n v="218472.56671899531"/>
  </r>
  <r>
    <x v="17"/>
    <x v="0"/>
    <x v="0"/>
    <n v="4626177"/>
    <n v="179517.92782305006"/>
  </r>
  <r>
    <x v="17"/>
    <x v="1"/>
    <x v="0"/>
    <n v="4641681.0000000009"/>
    <n v="190858.59375000003"/>
  </r>
  <r>
    <x v="17"/>
    <x v="2"/>
    <x v="0"/>
    <n v="5565074.9999999991"/>
    <n v="208507.86811539897"/>
  </r>
  <r>
    <x v="17"/>
    <x v="3"/>
    <x v="0"/>
    <n v="5378611"/>
    <n v="209365.94005449591"/>
  </r>
  <r>
    <x v="17"/>
    <x v="4"/>
    <x v="0"/>
    <n v="5023289.0000000009"/>
    <n v="197533.97561934727"/>
  </r>
  <r>
    <x v="17"/>
    <x v="5"/>
    <x v="0"/>
    <n v="5048472.0000000009"/>
    <n v="191811.24620060794"/>
  </r>
  <r>
    <x v="17"/>
    <x v="6"/>
    <x v="0"/>
    <n v="4974870.0000000009"/>
    <n v="188442.04545454547"/>
  </r>
  <r>
    <x v="17"/>
    <x v="7"/>
    <x v="0"/>
    <n v="5226159"/>
    <n v="200543.32310053724"/>
  </r>
  <r>
    <x v="17"/>
    <x v="8"/>
    <x v="0"/>
    <n v="5372316.0000000009"/>
    <n v="204115.34954407299"/>
  </r>
  <r>
    <x v="17"/>
    <x v="9"/>
    <x v="0"/>
    <n v="5372316.0000000009"/>
    <n v="213695.94272076376"/>
  </r>
  <r>
    <x v="17"/>
    <x v="10"/>
    <x v="0"/>
    <n v="5179323.9999999981"/>
    <n v="201608.56364344095"/>
  </r>
  <r>
    <x v="17"/>
    <x v="11"/>
    <x v="0"/>
    <n v="4617319"/>
    <n v="179174.19480015521"/>
  </r>
  <r>
    <x v="18"/>
    <x v="0"/>
    <x v="0"/>
    <n v="3979288.0000000014"/>
    <n v="152697.16039907912"/>
  </r>
  <r>
    <x v="18"/>
    <x v="1"/>
    <x v="0"/>
    <n v="3828486.9999999991"/>
    <n v="152955.93288054332"/>
  </r>
  <r>
    <x v="18"/>
    <x v="2"/>
    <x v="0"/>
    <n v="4180010.0000000009"/>
    <n v="168548.79032258067"/>
  </r>
  <r>
    <x v="18"/>
    <x v="3"/>
    <x v="0"/>
    <n v="4129512.0000000005"/>
    <n v="169034.46582071227"/>
  </r>
  <r>
    <x v="18"/>
    <x v="4"/>
    <x v="0"/>
    <n v="4301807"/>
    <n v="165073.17728319264"/>
  </r>
  <r>
    <x v="18"/>
    <x v="5"/>
    <x v="0"/>
    <n v="4206429.9999999981"/>
    <n v="163738.03036200849"/>
  </r>
  <r>
    <x v="18"/>
    <x v="6"/>
    <x v="0"/>
    <n v="4183476"/>
    <n v="160532.46354566386"/>
  </r>
  <r>
    <x v="18"/>
    <x v="7"/>
    <x v="0"/>
    <n v="4459088"/>
    <n v="167069.61408767328"/>
  </r>
  <r>
    <x v="18"/>
    <x v="8"/>
    <x v="0"/>
    <n v="4798243.0000000019"/>
    <n v="182304.06534954414"/>
  </r>
  <r>
    <x v="18"/>
    <x v="9"/>
    <x v="0"/>
    <n v="4574820.0000000009"/>
    <n v="177525.02910360889"/>
  </r>
  <r>
    <x v="18"/>
    <x v="10"/>
    <x v="0"/>
    <n v="4595769"/>
    <n v="174611.28419452888"/>
  </r>
  <r>
    <x v="18"/>
    <x v="11"/>
    <x v="0"/>
    <n v="4189052.9999999995"/>
    <n v="166961.06018333996"/>
  </r>
  <r>
    <x v="19"/>
    <x v="0"/>
    <x v="0"/>
    <n v="3664892.0000000005"/>
    <n v="137313.30086174599"/>
  </r>
  <r>
    <x v="19"/>
    <x v="1"/>
    <x v="0"/>
    <n v="3274290"/>
    <n v="139747.75928297054"/>
  </r>
  <r>
    <x v="19"/>
    <x v="2"/>
    <x v="0"/>
    <n v="4014239.9999999991"/>
    <n v="150402.39790183585"/>
  </r>
  <r>
    <x v="19"/>
    <x v="3"/>
    <x v="0"/>
    <n v="3404518"/>
    <n v="146936.46957272335"/>
  </r>
  <r>
    <x v="19"/>
    <x v="4"/>
    <x v="0"/>
    <n v="3488331"/>
    <n v="133857.67459708365"/>
  </r>
  <r>
    <x v="19"/>
    <x v="5"/>
    <x v="0"/>
    <n v="3428944.0000000005"/>
    <n v="134997.79527559056"/>
  </r>
  <r>
    <x v="19"/>
    <x v="6"/>
    <x v="0"/>
    <n v="3500164"/>
    <n v="134311.74213353801"/>
  </r>
  <r>
    <x v="19"/>
    <x v="7"/>
    <x v="0"/>
    <n v="2593105"/>
    <n v="97156.425627575867"/>
  </r>
  <r>
    <x v="19"/>
    <x v="8"/>
    <x v="0"/>
    <n v="1980097.9999999995"/>
    <n v="77956.614173228329"/>
  </r>
  <r>
    <x v="19"/>
    <x v="9"/>
    <x v="0"/>
    <n v="1916975.0000000002"/>
    <n v="71823.716747845639"/>
  </r>
  <r>
    <x v="19"/>
    <x v="10"/>
    <x v="0"/>
    <n v="2610184"/>
    <n v="101603.11405216037"/>
  </r>
  <r>
    <x v="19"/>
    <x v="11"/>
    <x v="0"/>
    <n v="1783538"/>
    <n v="73791.396981408776"/>
  </r>
  <r>
    <x v="20"/>
    <x v="0"/>
    <x v="0"/>
    <n v="1712125.0000000002"/>
    <n v="64148.557512176849"/>
  </r>
  <r>
    <x v="20"/>
    <x v="1"/>
    <x v="0"/>
    <n v="1784684.0000000002"/>
    <n v="77393.061578490902"/>
  </r>
  <r>
    <x v="20"/>
    <x v="2"/>
    <x v="0"/>
    <n v="1738779.9999999998"/>
    <n v="69163.882259347636"/>
  </r>
  <r>
    <x v="20"/>
    <x v="3"/>
    <x v="0"/>
    <n v="1441940"/>
    <n v="57539.496441417294"/>
  </r>
  <r>
    <x v="20"/>
    <x v="4"/>
    <x v="0"/>
    <n v="1306752"/>
    <n v="49592.106561188768"/>
  </r>
  <r>
    <x v="20"/>
    <x v="5"/>
    <x v="0"/>
    <n v="1122117.9999999998"/>
    <n v="46483.761391880682"/>
  </r>
  <r>
    <x v="20"/>
    <x v="6"/>
    <x v="0"/>
    <n v="1271737"/>
    <n v="47648.445110528286"/>
  </r>
  <r>
    <x v="20"/>
    <x v="7"/>
    <x v="0"/>
    <n v="1255182.9999999995"/>
    <n v="47028.212813787919"/>
  </r>
  <r>
    <x v="20"/>
    <x v="8"/>
    <x v="0"/>
    <n v="1077557"/>
    <n v="41944.608797197354"/>
  </r>
  <r>
    <x v="20"/>
    <x v="9"/>
    <x v="0"/>
    <n v="1143932.0000000002"/>
    <n v="42399.258710155678"/>
  </r>
  <r>
    <x v="20"/>
    <x v="10"/>
    <x v="0"/>
    <n v="1095839.0000000002"/>
    <n v="43143.26771653544"/>
  </r>
  <r>
    <x v="20"/>
    <x v="11"/>
    <x v="0"/>
    <n v="970200"/>
    <n v="37229.47045280123"/>
  </r>
  <r>
    <x v="21"/>
    <x v="0"/>
    <x v="0"/>
    <n v="1098966.0000000002"/>
    <n v="41175.196702884983"/>
  </r>
  <r>
    <x v="21"/>
    <x v="1"/>
    <x v="0"/>
    <n v="933461.00000000012"/>
    <n v="38382.442434210534"/>
  </r>
  <r>
    <x v="21"/>
    <x v="2"/>
    <x v="0"/>
    <n v="1312165.9999999995"/>
    <n v="53535.944512443879"/>
  </r>
  <r>
    <x v="21"/>
    <x v="3"/>
    <x v="0"/>
    <n v="1401888.9999999995"/>
    <n v="57383.913221449016"/>
  </r>
  <r>
    <x v="21"/>
    <x v="4"/>
    <x v="0"/>
    <n v="1411956"/>
    <n v="53483.196969696961"/>
  </r>
  <r>
    <x v="21"/>
    <x v="5"/>
    <x v="0"/>
    <n v="1526045"/>
    <n v="60895.634477254571"/>
  </r>
  <r>
    <x v="21"/>
    <x v="6"/>
    <x v="0"/>
    <n v="1644929"/>
    <n v="61630.925440239764"/>
  </r>
  <r>
    <x v="21"/>
    <x v="7"/>
    <x v="0"/>
    <n v="1628355"/>
    <n v="63188.017074117197"/>
  </r>
  <r>
    <x v="21"/>
    <x v="8"/>
    <x v="0"/>
    <n v="1972452"/>
    <n v="74941.200607902749"/>
  </r>
  <r>
    <x v="21"/>
    <x v="9"/>
    <x v="0"/>
    <n v="1791817"/>
    <n v="65586.288433382113"/>
  </r>
  <r>
    <x v="21"/>
    <x v="10"/>
    <x v="0"/>
    <n v="1556908"/>
    <n v="62854.574081550258"/>
  </r>
  <r>
    <x v="21"/>
    <x v="11"/>
    <x v="0"/>
    <n v="2051566"/>
    <n v="78724.727551803517"/>
  </r>
  <r>
    <x v="22"/>
    <x v="0"/>
    <x v="0"/>
    <n v="1939136"/>
    <n v="73452.106060606049"/>
  </r>
  <r>
    <x v="22"/>
    <x v="1"/>
    <x v="0"/>
    <n v="2256740"/>
    <n v="97863.842150910656"/>
  </r>
  <r>
    <x v="22"/>
    <x v="2"/>
    <x v="0"/>
    <n v="2984300"/>
    <n v="117353.51946519858"/>
  </r>
  <r>
    <x v="22"/>
    <x v="3"/>
    <x v="0"/>
    <n v="3266235"/>
    <n v="130336.59217877095"/>
  </r>
  <r>
    <x v="22"/>
    <x v="4"/>
    <x v="0"/>
    <n v="3078270"/>
    <n v="122445.10739856801"/>
  </r>
  <r>
    <x v="22"/>
    <x v="5"/>
    <x v="0"/>
    <n v="3364086"/>
    <n v="132705.56213017754"/>
  </r>
  <r>
    <x v="22"/>
    <x v="6"/>
    <x v="0"/>
    <n v="4104919"/>
    <n v="153799.88759835143"/>
  </r>
  <r>
    <x v="22"/>
    <x v="7"/>
    <x v="0"/>
    <n v="3898069"/>
    <n v="151263.8339154055"/>
  </r>
  <r>
    <x v="22"/>
    <x v="8"/>
    <x v="0"/>
    <n v="4318617"/>
    <n v="164081.19300911855"/>
  </r>
  <r>
    <x v="22"/>
    <x v="9"/>
    <x v="0"/>
    <n v="4266016"/>
    <n v="161591.51515151514"/>
  </r>
  <r>
    <x v="22"/>
    <x v="10"/>
    <x v="0"/>
    <n v="4095596"/>
    <n v="163431.6041500399"/>
  </r>
  <r>
    <x v="22"/>
    <x v="11"/>
    <x v="0"/>
    <n v="3968382"/>
    <n v="156051.19937082188"/>
  </r>
  <r>
    <x v="23"/>
    <x v="0"/>
    <x v="0"/>
    <n v="3504671"/>
    <n v="135998.09856422196"/>
  </r>
  <r>
    <x v="23"/>
    <x v="1"/>
    <x v="0"/>
    <n v="3722549"/>
    <n v="154719.40980881132"/>
  </r>
  <r>
    <x v="23"/>
    <x v="2"/>
    <x v="0"/>
    <n v="4600427"/>
    <n v="176532.11818879511"/>
  </r>
  <r>
    <x v="23"/>
    <x v="3"/>
    <x v="0"/>
    <n v="4569723"/>
    <n v="177879.44725574151"/>
  </r>
  <r>
    <x v="23"/>
    <x v="4"/>
    <x v="0"/>
    <n v="4619007"/>
    <n v="177245.08825786648"/>
  </r>
  <r>
    <x v="23"/>
    <x v="5"/>
    <x v="0"/>
    <n v="4293333"/>
    <n v="167120.78629817048"/>
  </r>
  <r>
    <x v="23"/>
    <x v="6"/>
    <x v="0"/>
    <n v="4420388"/>
    <n v="173825.71765631143"/>
  </r>
  <r>
    <x v="23"/>
    <x v="7"/>
    <x v="0"/>
    <n v="5015294"/>
    <n v="187909.10453353316"/>
  </r>
  <r>
    <x v="23"/>
    <x v="8"/>
    <x v="0"/>
    <n v="5064868"/>
    <n v="192434.19452887538"/>
  </r>
  <r>
    <x v="23"/>
    <x v="9"/>
    <x v="0"/>
    <n v="5011925"/>
    <n v="194486.80636398913"/>
  </r>
  <r>
    <x v="23"/>
    <x v="10"/>
    <x v="0"/>
    <n v="5106232"/>
    <n v="198763.40988711559"/>
  </r>
  <r>
    <x v="23"/>
    <x v="11"/>
    <x v="0"/>
    <n v="4731354"/>
    <n v="186054.03067243414"/>
  </r>
  <r>
    <x v="24"/>
    <x v="0"/>
    <x v="0"/>
    <n v="4304000"/>
    <n v="161258.89846384412"/>
  </r>
  <r>
    <x v="24"/>
    <x v="1"/>
    <x v="0"/>
    <n v="3939277"/>
    <n v="170827.27666955767"/>
  </r>
  <r>
    <x v="24"/>
    <x v="2"/>
    <x v="0"/>
    <n v="5332409"/>
    <n v="199790.52079430496"/>
  </r>
  <r>
    <x v="24"/>
    <x v="3"/>
    <x v="0"/>
    <n v="4660139"/>
    <n v="193046.35459817731"/>
  </r>
  <r>
    <x v="24"/>
    <x v="4"/>
    <x v="0"/>
    <n v="5190920"/>
    <n v="199191.09746738296"/>
  </r>
  <r>
    <x v="24"/>
    <x v="5"/>
    <x v="0"/>
    <n v="5131668"/>
    <n v="207591.74757281554"/>
  </r>
  <r>
    <x v="24"/>
    <x v="6"/>
    <x v="0"/>
    <n v="5116732"/>
    <n v="193815.60606060605"/>
  </r>
  <r>
    <x v="24"/>
    <x v="7"/>
    <x v="0"/>
    <n v="5582762"/>
    <n v="209170.55076807793"/>
  </r>
  <r>
    <x v="24"/>
    <x v="8"/>
    <x v="0"/>
    <n v="5320248"/>
    <n v="204389.0895121014"/>
  </r>
  <r>
    <x v="24"/>
    <x v="9"/>
    <x v="0"/>
    <n v="5673211"/>
    <n v="217698.04297774367"/>
  </r>
  <r>
    <x v="24"/>
    <x v="10"/>
    <x v="0"/>
    <n v="5648331"/>
    <n v="219864.96691319579"/>
  </r>
  <r>
    <x v="24"/>
    <x v="11"/>
    <x v="0"/>
    <n v="4909080"/>
    <n v="195269.68973747015"/>
  </r>
  <r>
    <x v="25"/>
    <x v="0"/>
    <x v="0"/>
    <n v="4686523"/>
    <n v="175590.97040089921"/>
  </r>
  <r>
    <x v="25"/>
    <x v="1"/>
    <x v="0"/>
    <n v="4603213"/>
    <n v="199618.95056374677"/>
  </r>
  <r>
    <x v="25"/>
    <x v="2"/>
    <x v="0"/>
    <n v="5546943"/>
    <n v="218125.95359811248"/>
  </r>
  <r>
    <x v="25"/>
    <x v="3"/>
    <x v="0"/>
    <n v="5168154"/>
    <n v="211549.48833401556"/>
  </r>
  <r>
    <x v="25"/>
    <x v="4"/>
    <x v="0"/>
    <n v="5629775"/>
    <n v="216031.27398311588"/>
  </r>
  <r>
    <x v="25"/>
    <x v="5"/>
    <x v="0"/>
    <n v="5174183"/>
    <n v="208889.09971740009"/>
  </r>
  <r>
    <x v="25"/>
    <x v="6"/>
    <x v="0"/>
    <n v="5114478"/>
    <n v="196257.78971603993"/>
  </r>
  <r>
    <x v="25"/>
    <x v="7"/>
    <x v="0"/>
    <n v="5826564"/>
    <n v="218305.13300861744"/>
  </r>
  <r>
    <x v="25"/>
    <x v="8"/>
    <x v="0"/>
    <n v="5206330"/>
    <n v="204973.62204724408"/>
  </r>
  <r>
    <x v="25"/>
    <x v="9"/>
    <x v="0"/>
    <n v="6206149"/>
    <n v="232527.12626451853"/>
  </r>
  <r>
    <x v="25"/>
    <x v="10"/>
    <x v="0"/>
    <n v="5401310"/>
    <n v="210249.51342934993"/>
  </r>
  <r>
    <x v="25"/>
    <x v="11"/>
    <x v="0"/>
    <n v="4780446"/>
    <n v="197784.27803061646"/>
  </r>
  <r>
    <x v="26"/>
    <x v="0"/>
    <x v="0"/>
    <n v="4711472"/>
    <n v="176525.73997751967"/>
  </r>
  <r>
    <x v="26"/>
    <x v="1"/>
    <x v="0"/>
    <n v="3818036"/>
    <n v="156991.61184210525"/>
  </r>
  <r>
    <x v="26"/>
    <x v="2"/>
    <x v="0"/>
    <n v="4084722"/>
    <n v="164906.01534113847"/>
  </r>
  <r>
    <x v="26"/>
    <x v="3"/>
    <x v="0"/>
    <n v="3706795"/>
    <n v="151731.2730249693"/>
  </r>
  <r>
    <x v="26"/>
    <x v="4"/>
    <x v="0"/>
    <n v="4883796"/>
    <n v="185343.3017077799"/>
  </r>
  <r>
    <x v="26"/>
    <x v="5"/>
    <x v="0"/>
    <n v="4627188"/>
    <n v="186806.13645538958"/>
  </r>
  <r>
    <x v="26"/>
    <x v="6"/>
    <x v="0"/>
    <n v="5285551"/>
    <n v="198034.881978269"/>
  </r>
  <r>
    <x v="26"/>
    <x v="7"/>
    <x v="0"/>
    <n v="5533780"/>
    <n v="209612.87878787878"/>
  </r>
  <r>
    <x v="0"/>
    <x v="0"/>
    <x v="1"/>
    <n v="4567000"/>
    <n v="180513.83399209485"/>
  </r>
  <r>
    <x v="0"/>
    <x v="1"/>
    <x v="1"/>
    <n v="4425000"/>
    <n v="184375"/>
  </r>
  <r>
    <x v="0"/>
    <x v="2"/>
    <x v="1"/>
    <n v="5399000"/>
    <n v="207653.84615384616"/>
  </r>
  <r>
    <x v="0"/>
    <x v="3"/>
    <x v="1"/>
    <n v="5181000"/>
    <n v="199269.23076923078"/>
  </r>
  <r>
    <x v="0"/>
    <x v="4"/>
    <x v="1"/>
    <n v="5329000"/>
    <n v="208164.0625"/>
  </r>
  <r>
    <x v="0"/>
    <x v="5"/>
    <x v="1"/>
    <n v="5091000"/>
    <n v="201225.29644268774"/>
  </r>
  <r>
    <x v="0"/>
    <x v="6"/>
    <x v="1"/>
    <n v="5151000"/>
    <n v="198115.38461538462"/>
  </r>
  <r>
    <x v="0"/>
    <x v="7"/>
    <x v="1"/>
    <n v="4989000"/>
    <n v="189695.81749049429"/>
  </r>
  <r>
    <x v="0"/>
    <x v="8"/>
    <x v="1"/>
    <n v="5230000"/>
    <n v="201153.84615384616"/>
  </r>
  <r>
    <x v="0"/>
    <x v="9"/>
    <x v="1"/>
    <n v="5144000"/>
    <n v="200155.6420233463"/>
  </r>
  <r>
    <x v="0"/>
    <x v="10"/>
    <x v="1"/>
    <n v="5033000"/>
    <n v="193576.92307692306"/>
  </r>
  <r>
    <x v="0"/>
    <x v="11"/>
    <x v="1"/>
    <n v="4929000"/>
    <n v="194822.13438735178"/>
  </r>
  <r>
    <x v="1"/>
    <x v="0"/>
    <x v="1"/>
    <n v="4409000"/>
    <n v="172496.0876369327"/>
  </r>
  <r>
    <x v="1"/>
    <x v="1"/>
    <x v="1"/>
    <n v="4175000"/>
    <n v="169991.85667752443"/>
  </r>
  <r>
    <x v="1"/>
    <x v="2"/>
    <x v="1"/>
    <n v="4911000"/>
    <n v="179758.41874084919"/>
  </r>
  <r>
    <x v="1"/>
    <x v="3"/>
    <x v="1"/>
    <n v="4312000"/>
    <n v="167782.10116731518"/>
  </r>
  <r>
    <x v="1"/>
    <x v="4"/>
    <x v="1"/>
    <n v="4962000"/>
    <n v="188525.83586626139"/>
  </r>
  <r>
    <x v="1"/>
    <x v="5"/>
    <x v="1"/>
    <n v="5015000"/>
    <n v="198064.77093206951"/>
  </r>
  <r>
    <x v="1"/>
    <x v="6"/>
    <x v="1"/>
    <n v="5380000"/>
    <n v="204407.29483282674"/>
  </r>
  <r>
    <x v="1"/>
    <x v="7"/>
    <x v="1"/>
    <n v="5646000"/>
    <n v="209576.83741648105"/>
  </r>
  <r>
    <x v="1"/>
    <x v="8"/>
    <x v="1"/>
    <n v="5703000"/>
    <n v="214721.38554216869"/>
  </r>
  <r>
    <x v="1"/>
    <x v="9"/>
    <x v="1"/>
    <n v="5565000"/>
    <n v="208426.96629213484"/>
  </r>
  <r>
    <x v="1"/>
    <x v="10"/>
    <x v="1"/>
    <n v="5765000"/>
    <n v="217055.72289156629"/>
  </r>
  <r>
    <x v="1"/>
    <x v="11"/>
    <x v="1"/>
    <n v="5428518"/>
    <n v="198701.24450951684"/>
  </r>
  <r>
    <x v="2"/>
    <x v="0"/>
    <x v="1"/>
    <n v="4967303"/>
    <n v="184383.92724573123"/>
  </r>
  <r>
    <x v="2"/>
    <x v="1"/>
    <x v="1"/>
    <n v="5001000"/>
    <n v="203623.77850162867"/>
  </r>
  <r>
    <x v="2"/>
    <x v="2"/>
    <x v="1"/>
    <n v="6172000"/>
    <n v="223947.7503628447"/>
  </r>
  <r>
    <x v="2"/>
    <x v="3"/>
    <x v="1"/>
    <n v="5617700"/>
    <n v="226155.39452495973"/>
  </r>
  <r>
    <x v="2"/>
    <x v="4"/>
    <x v="1"/>
    <n v="5678288"/>
    <n v="215740.42553191489"/>
  </r>
  <r>
    <x v="2"/>
    <x v="5"/>
    <x v="1"/>
    <n v="6993125"/>
    <n v="269588.47340015421"/>
  </r>
  <r>
    <x v="2"/>
    <x v="6"/>
    <x v="1"/>
    <n v="7430675"/>
    <n v="278302.43445692887"/>
  </r>
  <r>
    <x v="2"/>
    <x v="7"/>
    <x v="1"/>
    <n v="7956325"/>
    <n v="295335.00371195248"/>
  </r>
  <r>
    <x v="2"/>
    <x v="8"/>
    <x v="1"/>
    <n v="7842006"/>
    <n v="297948.55623100302"/>
  </r>
  <r>
    <x v="2"/>
    <x v="9"/>
    <x v="1"/>
    <n v="8138861"/>
    <n v="309227.2416413374"/>
  </r>
  <r>
    <x v="2"/>
    <x v="10"/>
    <x v="1"/>
    <n v="8126440"/>
    <n v="305965.36144578317"/>
  </r>
  <r>
    <x v="2"/>
    <x v="11"/>
    <x v="1"/>
    <n v="7953831"/>
    <n v="312404.98821681069"/>
  </r>
  <r>
    <x v="3"/>
    <x v="0"/>
    <x v="1"/>
    <n v="7249137"/>
    <n v="269084.52115812915"/>
  </r>
  <r>
    <x v="3"/>
    <x v="1"/>
    <x v="1"/>
    <n v="7109808"/>
    <n v="278161.50234741787"/>
  </r>
  <r>
    <x v="3"/>
    <x v="2"/>
    <x v="1"/>
    <n v="8261614"/>
    <n v="309423.74531835207"/>
  </r>
  <r>
    <x v="3"/>
    <x v="3"/>
    <x v="1"/>
    <n v="8266297"/>
    <n v="321645.79766536964"/>
  </r>
  <r>
    <x v="3"/>
    <x v="4"/>
    <x v="1"/>
    <n v="8702096"/>
    <n v="327639.15662650607"/>
  </r>
  <r>
    <x v="3"/>
    <x v="5"/>
    <x v="1"/>
    <n v="7838259"/>
    <n v="320452.12591986917"/>
  </r>
  <r>
    <x v="3"/>
    <x v="6"/>
    <x v="1"/>
    <n v="8530745"/>
    <n v="316657.20118782477"/>
  </r>
  <r>
    <x v="3"/>
    <x v="7"/>
    <x v="1"/>
    <n v="8388748"/>
    <n v="314185.31835205993"/>
  </r>
  <r>
    <x v="3"/>
    <x v="8"/>
    <x v="1"/>
    <n v="8047327"/>
    <n v="317824.92101105844"/>
  </r>
  <r>
    <x v="3"/>
    <x v="9"/>
    <x v="1"/>
    <n v="9355185"/>
    <n v="344193.7086092715"/>
  </r>
  <r>
    <x v="3"/>
    <x v="10"/>
    <x v="1"/>
    <n v="8935611"/>
    <n v="339498.89817629178"/>
  </r>
  <r>
    <x v="3"/>
    <x v="11"/>
    <x v="1"/>
    <n v="8652145"/>
    <n v="334835.33281733748"/>
  </r>
  <r>
    <x v="4"/>
    <x v="0"/>
    <x v="1"/>
    <n v="7828854"/>
    <n v="290603.34075723827"/>
  </r>
  <r>
    <x v="4"/>
    <x v="1"/>
    <x v="1"/>
    <n v="7598417"/>
    <n v="309381.79967426712"/>
  </r>
  <r>
    <x v="4"/>
    <x v="2"/>
    <x v="1"/>
    <n v="9018187"/>
    <n v="349001.04489164089"/>
  </r>
  <r>
    <x v="4"/>
    <x v="3"/>
    <x v="1"/>
    <n v="9694064"/>
    <n v="364987.34939759038"/>
  </r>
  <r>
    <x v="4"/>
    <x v="4"/>
    <x v="1"/>
    <n v="9664144"/>
    <n v="361952.95880149811"/>
  </r>
  <r>
    <x v="4"/>
    <x v="5"/>
    <x v="1"/>
    <n v="8859038"/>
    <n v="358665.50607287453"/>
  </r>
  <r>
    <x v="4"/>
    <x v="6"/>
    <x v="1"/>
    <n v="9805819"/>
    <n v="363987.34224201931"/>
  </r>
  <r>
    <x v="4"/>
    <x v="7"/>
    <x v="1"/>
    <n v="9376971"/>
    <n v="359546.43404907978"/>
  </r>
  <r>
    <x v="4"/>
    <x v="8"/>
    <x v="1"/>
    <n v="9998059"/>
    <n v="376432.94427710847"/>
  </r>
  <r>
    <x v="4"/>
    <x v="9"/>
    <x v="1"/>
    <n v="10487254"/>
    <n v="380524.45573294634"/>
  </r>
  <r>
    <x v="4"/>
    <x v="10"/>
    <x v="1"/>
    <n v="9575842"/>
    <n v="372600.85603112844"/>
  </r>
  <r>
    <x v="4"/>
    <x v="11"/>
    <x v="1"/>
    <n v="9631264"/>
    <n v="369296.93251533742"/>
  </r>
  <r>
    <x v="5"/>
    <x v="0"/>
    <x v="1"/>
    <n v="8620726"/>
    <n v="322873.63295880152"/>
  </r>
  <r>
    <x v="5"/>
    <x v="1"/>
    <x v="1"/>
    <n v="7846709"/>
    <n v="319491.40879478829"/>
  </r>
  <r>
    <x v="5"/>
    <x v="2"/>
    <x v="1"/>
    <n v="9551083"/>
    <n v="354531.66295471415"/>
  </r>
  <r>
    <x v="5"/>
    <x v="3"/>
    <x v="1"/>
    <n v="9626243"/>
    <n v="380183.37282780412"/>
  </r>
  <r>
    <x v="5"/>
    <x v="4"/>
    <x v="1"/>
    <n v="9839801"/>
    <n v="386480.79340141395"/>
  </r>
  <r>
    <x v="5"/>
    <x v="5"/>
    <x v="1"/>
    <n v="9561893"/>
    <n v="377641.90363349131"/>
  </r>
  <r>
    <x v="5"/>
    <x v="6"/>
    <x v="1"/>
    <n v="10036119"/>
    <n v="372535.96881959907"/>
  </r>
  <r>
    <x v="5"/>
    <x v="7"/>
    <x v="1"/>
    <n v="9957742"/>
    <n v="381815.26073619636"/>
  </r>
  <r>
    <x v="5"/>
    <x v="8"/>
    <x v="1"/>
    <n v="9668064"/>
    <n v="364008.43373493978"/>
  </r>
  <r>
    <x v="5"/>
    <x v="9"/>
    <x v="1"/>
    <n v="9982165"/>
    <n v="373863.85767790262"/>
  </r>
  <r>
    <x v="5"/>
    <x v="10"/>
    <x v="1"/>
    <n v="9399498"/>
    <n v="362355.35851966072"/>
  </r>
  <r>
    <x v="5"/>
    <x v="11"/>
    <x v="1"/>
    <n v="9128776"/>
    <n v="353280.80495356035"/>
  </r>
  <r>
    <x v="6"/>
    <x v="0"/>
    <x v="1"/>
    <n v="7891446"/>
    <n v="295559.7752808989"/>
  </r>
  <r>
    <x v="6"/>
    <x v="1"/>
    <x v="1"/>
    <n v="7682019"/>
    <n v="312785.78990228014"/>
  </r>
  <r>
    <x v="6"/>
    <x v="2"/>
    <x v="1"/>
    <n v="9517757"/>
    <n v="353294.61766889383"/>
  </r>
  <r>
    <x v="6"/>
    <x v="3"/>
    <x v="1"/>
    <n v="9451952"/>
    <n v="373299.84202211688"/>
  </r>
  <r>
    <x v="6"/>
    <x v="4"/>
    <x v="1"/>
    <n v="9644492"/>
    <n v="378809.58366064413"/>
  </r>
  <r>
    <x v="6"/>
    <x v="5"/>
    <x v="1"/>
    <n v="9291261"/>
    <n v="366953.43601895735"/>
  </r>
  <r>
    <x v="6"/>
    <x v="6"/>
    <x v="1"/>
    <n v="9572639"/>
    <n v="355331.81143281364"/>
  </r>
  <r>
    <x v="6"/>
    <x v="7"/>
    <x v="1"/>
    <n v="9607562"/>
    <n v="368388.11349693255"/>
  </r>
  <r>
    <x v="6"/>
    <x v="8"/>
    <x v="1"/>
    <n v="9763839"/>
    <n v="367614.4201807229"/>
  </r>
  <r>
    <x v="6"/>
    <x v="9"/>
    <x v="1"/>
    <n v="9940421"/>
    <n v="372300.41198501876"/>
  </r>
  <r>
    <x v="6"/>
    <x v="10"/>
    <x v="1"/>
    <n v="9889156"/>
    <n v="381231.9198149576"/>
  </r>
  <r>
    <x v="6"/>
    <x v="11"/>
    <x v="1"/>
    <n v="9420254"/>
    <n v="364560.91331269348"/>
  </r>
  <r>
    <x v="7"/>
    <x v="0"/>
    <x v="1"/>
    <n v="8127879"/>
    <n v="308809.99240121583"/>
  </r>
  <r>
    <x v="7"/>
    <x v="1"/>
    <x v="1"/>
    <n v="8282177"/>
    <n v="324028.83411580598"/>
  </r>
  <r>
    <x v="7"/>
    <x v="2"/>
    <x v="1"/>
    <n v="9964135"/>
    <n v="361543.35994194489"/>
  </r>
  <r>
    <x v="7"/>
    <x v="3"/>
    <x v="1"/>
    <n v="9231826"/>
    <n v="371651.61030595814"/>
  </r>
  <r>
    <x v="7"/>
    <x v="4"/>
    <x v="1"/>
    <n v="9446815"/>
    <n v="358921.54255319148"/>
  </r>
  <r>
    <x v="7"/>
    <x v="5"/>
    <x v="1"/>
    <n v="9150847"/>
    <n v="358014.35837245698"/>
  </r>
  <r>
    <x v="7"/>
    <x v="6"/>
    <x v="1"/>
    <n v="9532307"/>
    <n v="357015.24344569287"/>
  </r>
  <r>
    <x v="7"/>
    <x v="7"/>
    <x v="1"/>
    <n v="9937337"/>
    <n v="368869.2279138827"/>
  </r>
  <r>
    <x v="7"/>
    <x v="8"/>
    <x v="1"/>
    <n v="9827414"/>
    <n v="373381.99088145897"/>
  </r>
  <r>
    <x v="7"/>
    <x v="9"/>
    <x v="1"/>
    <n v="9809469"/>
    <n v="372700.18996960483"/>
  </r>
  <r>
    <x v="7"/>
    <x v="10"/>
    <x v="1"/>
    <n v="9296472"/>
    <n v="350017.77108433738"/>
  </r>
  <r>
    <x v="7"/>
    <x v="11"/>
    <x v="1"/>
    <n v="8911451"/>
    <n v="350017.71406127256"/>
  </r>
  <r>
    <x v="8"/>
    <x v="0"/>
    <x v="1"/>
    <n v="7969889"/>
    <n v="295838.49294729024"/>
  </r>
  <r>
    <x v="8"/>
    <x v="1"/>
    <x v="1"/>
    <n v="7673281"/>
    <n v="312430.00814332248"/>
  </r>
  <r>
    <x v="8"/>
    <x v="2"/>
    <x v="1"/>
    <n v="9045461"/>
    <n v="331093.00878477306"/>
  </r>
  <r>
    <x v="8"/>
    <x v="3"/>
    <x v="1"/>
    <n v="8474631"/>
    <n v="337903.94736842107"/>
  </r>
  <r>
    <x v="8"/>
    <x v="4"/>
    <x v="1"/>
    <n v="9095061"/>
    <n v="345557.02887537994"/>
  </r>
  <r>
    <x v="8"/>
    <x v="5"/>
    <x v="1"/>
    <n v="8619857"/>
    <n v="335402.99610894942"/>
  </r>
  <r>
    <x v="8"/>
    <x v="6"/>
    <x v="1"/>
    <n v="8385952"/>
    <n v="318615.19756838906"/>
  </r>
  <r>
    <x v="8"/>
    <x v="7"/>
    <x v="1"/>
    <n v="8886717"/>
    <n v="329870.71269487747"/>
  </r>
  <r>
    <x v="8"/>
    <x v="8"/>
    <x v="1"/>
    <n v="8497310"/>
    <n v="330634.63035019458"/>
  </r>
  <r>
    <x v="8"/>
    <x v="9"/>
    <x v="1"/>
    <n v="8786549"/>
    <n v="326152.52412769117"/>
  </r>
  <r>
    <x v="8"/>
    <x v="10"/>
    <x v="1"/>
    <n v="8430941"/>
    <n v="317430.00753012049"/>
  </r>
  <r>
    <x v="8"/>
    <x v="11"/>
    <x v="1"/>
    <n v="6473373"/>
    <n v="256676.16970658209"/>
  </r>
  <r>
    <x v="9"/>
    <x v="0"/>
    <x v="1"/>
    <n v="6295427"/>
    <n v="233683.2590942836"/>
  </r>
  <r>
    <x v="9"/>
    <x v="1"/>
    <x v="1"/>
    <n v="5965281"/>
    <n v="242886.0342019544"/>
  </r>
  <r>
    <x v="9"/>
    <x v="2"/>
    <x v="1"/>
    <n v="6756098"/>
    <n v="259052.83742331291"/>
  </r>
  <r>
    <x v="9"/>
    <x v="3"/>
    <x v="1"/>
    <n v="6899868"/>
    <n v="262153.03951367782"/>
  </r>
  <r>
    <x v="9"/>
    <x v="4"/>
    <x v="1"/>
    <n v="7431614"/>
    <n v="279804.74397590361"/>
  </r>
  <r>
    <x v="9"/>
    <x v="5"/>
    <x v="1"/>
    <n v="7125236"/>
    <n v="284100.31897926639"/>
  </r>
  <r>
    <x v="9"/>
    <x v="6"/>
    <x v="1"/>
    <n v="7693289"/>
    <n v="285571.2323682257"/>
  </r>
  <r>
    <x v="9"/>
    <x v="7"/>
    <x v="1"/>
    <n v="7892984"/>
    <n v="295617.37827715359"/>
  </r>
  <r>
    <x v="9"/>
    <x v="8"/>
    <x v="1"/>
    <n v="7946806"/>
    <n v="306353.35389360058"/>
  </r>
  <r>
    <x v="9"/>
    <x v="9"/>
    <x v="1"/>
    <n v="8389941"/>
    <n v="311430.62360801781"/>
  </r>
  <r>
    <x v="9"/>
    <x v="10"/>
    <x v="1"/>
    <n v="7977408"/>
    <n v="303093.00911854103"/>
  </r>
  <r>
    <x v="9"/>
    <x v="11"/>
    <x v="1"/>
    <n v="7840825"/>
    <n v="303437.5"/>
  </r>
  <r>
    <x v="10"/>
    <x v="0"/>
    <x v="1"/>
    <n v="6763729"/>
    <n v="251066.40682999257"/>
  </r>
  <r>
    <x v="10"/>
    <x v="1"/>
    <x v="1"/>
    <n v="6536149"/>
    <n v="266129.84527687298"/>
  </r>
  <r>
    <x v="10"/>
    <x v="2"/>
    <x v="1"/>
    <n v="7536991"/>
    <n v="288995.05368098163"/>
  </r>
  <r>
    <x v="10"/>
    <x v="3"/>
    <x v="1"/>
    <n v="8314109"/>
    <n v="315885.60030395136"/>
  </r>
  <r>
    <x v="10"/>
    <x v="4"/>
    <x v="1"/>
    <n v="8516986"/>
    <n v="320669.65361445787"/>
  </r>
  <r>
    <x v="10"/>
    <x v="5"/>
    <x v="1"/>
    <n v="8165532"/>
    <n v="325579.42583732062"/>
  </r>
  <r>
    <x v="10"/>
    <x v="6"/>
    <x v="1"/>
    <n v="8286685"/>
    <n v="307597.80994803266"/>
  </r>
  <r>
    <x v="10"/>
    <x v="7"/>
    <x v="1"/>
    <n v="8132412"/>
    <n v="304584.71910112363"/>
  </r>
  <r>
    <x v="10"/>
    <x v="8"/>
    <x v="1"/>
    <n v="8765868"/>
    <n v="337928.60447185813"/>
  </r>
  <r>
    <x v="10"/>
    <x v="9"/>
    <x v="1"/>
    <n v="9081309"/>
    <n v="337093.87527839642"/>
  </r>
  <r>
    <x v="10"/>
    <x v="10"/>
    <x v="1"/>
    <n v="8472660"/>
    <n v="321909.57446808508"/>
  </r>
  <r>
    <x v="10"/>
    <x v="11"/>
    <x v="1"/>
    <n v="8673949"/>
    <n v="335679.14086687309"/>
  </r>
  <r>
    <x v="11"/>
    <x v="0"/>
    <x v="1"/>
    <n v="7411228"/>
    <n v="275101.26206384558"/>
  </r>
  <r>
    <x v="11"/>
    <x v="1"/>
    <x v="1"/>
    <n v="7536812"/>
    <n v="306873.45276872965"/>
  </r>
  <r>
    <x v="11"/>
    <x v="2"/>
    <x v="1"/>
    <n v="9108708"/>
    <n v="349260.27607361967"/>
  </r>
  <r>
    <x v="11"/>
    <x v="3"/>
    <x v="1"/>
    <n v="8501436"/>
    <n v="323002.8875379939"/>
  </r>
  <r>
    <x v="11"/>
    <x v="4"/>
    <x v="1"/>
    <n v="8835873"/>
    <n v="332675.94126506028"/>
  </r>
  <r>
    <x v="11"/>
    <x v="5"/>
    <x v="1"/>
    <n v="8875186"/>
    <n v="353875.03987240832"/>
  </r>
  <r>
    <x v="11"/>
    <x v="6"/>
    <x v="1"/>
    <n v="8898477"/>
    <n v="330307.23830734967"/>
  </r>
  <r>
    <x v="11"/>
    <x v="7"/>
    <x v="1"/>
    <n v="9072883"/>
    <n v="339808.35205992509"/>
  </r>
  <r>
    <x v="11"/>
    <x v="8"/>
    <x v="1"/>
    <n v="9196866.9999999981"/>
    <n v="354543.83191981487"/>
  </r>
  <r>
    <x v="11"/>
    <x v="9"/>
    <x v="1"/>
    <n v="9363744"/>
    <n v="347577.72828507796"/>
  </r>
  <r>
    <x v="11"/>
    <x v="10"/>
    <x v="1"/>
    <n v="9169134.0000000019"/>
    <n v="348371.3525835867"/>
  </r>
  <r>
    <x v="11"/>
    <x v="11"/>
    <x v="1"/>
    <n v="9093280"/>
    <n v="351907.12074303406"/>
  </r>
  <r>
    <x v="12"/>
    <x v="0"/>
    <x v="1"/>
    <n v="7570081"/>
    <n v="280997.80994803266"/>
  </r>
  <r>
    <x v="12"/>
    <x v="1"/>
    <x v="1"/>
    <n v="7803765"/>
    <n v="317742.87459283392"/>
  </r>
  <r>
    <x v="12"/>
    <x v="2"/>
    <x v="1"/>
    <n v="9206776"/>
    <n v="353020.55214723927"/>
  </r>
  <r>
    <x v="12"/>
    <x v="3"/>
    <x v="1"/>
    <n v="9490187"/>
    <n v="360569.41489361704"/>
  </r>
  <r>
    <x v="12"/>
    <x v="4"/>
    <x v="1"/>
    <n v="9443526"/>
    <n v="355554.44277108437"/>
  </r>
  <r>
    <x v="12"/>
    <x v="5"/>
    <x v="1"/>
    <n v="9198428"/>
    <n v="366763.47687400319"/>
  </r>
  <r>
    <x v="12"/>
    <x v="6"/>
    <x v="1"/>
    <n v="9128732"/>
    <n v="338854.19450631028"/>
  </r>
  <r>
    <x v="12"/>
    <x v="7"/>
    <x v="1"/>
    <n v="9226791.9999999981"/>
    <n v="345572.73408239696"/>
  </r>
  <r>
    <x v="12"/>
    <x v="8"/>
    <x v="1"/>
    <n v="9729132.9999999981"/>
    <n v="375062.9529683885"/>
  </r>
  <r>
    <x v="12"/>
    <x v="9"/>
    <x v="1"/>
    <n v="9663218.9999999981"/>
    <n v="358694.0979955456"/>
  </r>
  <r>
    <x v="12"/>
    <x v="10"/>
    <x v="1"/>
    <n v="9251864"/>
    <n v="351514.58966565348"/>
  </r>
  <r>
    <x v="12"/>
    <x v="11"/>
    <x v="1"/>
    <n v="9596620"/>
    <n v="371386.22291021672"/>
  </r>
  <r>
    <x v="13"/>
    <x v="0"/>
    <x v="1"/>
    <n v="8251419"/>
    <n v="306288.75278396433"/>
  </r>
  <r>
    <x v="13"/>
    <x v="1"/>
    <x v="1"/>
    <n v="8045490"/>
    <n v="327585.09771986975"/>
  </r>
  <r>
    <x v="13"/>
    <x v="2"/>
    <x v="1"/>
    <n v="9625357"/>
    <n v="369070.43711656443"/>
  </r>
  <r>
    <x v="13"/>
    <x v="3"/>
    <x v="1"/>
    <n v="9358203"/>
    <n v="355554.82522796351"/>
  </r>
  <r>
    <x v="13"/>
    <x v="4"/>
    <x v="1"/>
    <n v="9927889"/>
    <n v="373791.0015060241"/>
  </r>
  <r>
    <x v="13"/>
    <x v="5"/>
    <x v="1"/>
    <n v="9383175"/>
    <n v="374129.78468899522"/>
  </r>
  <r>
    <x v="13"/>
    <x v="6"/>
    <x v="1"/>
    <n v="9891196"/>
    <n v="367156.49591685226"/>
  </r>
  <r>
    <x v="13"/>
    <x v="7"/>
    <x v="1"/>
    <n v="10177689.000000004"/>
    <n v="381186.8539325844"/>
  </r>
  <r>
    <x v="13"/>
    <x v="8"/>
    <x v="1"/>
    <n v="10233409"/>
    <n v="394503.04548959137"/>
  </r>
  <r>
    <x v="13"/>
    <x v="9"/>
    <x v="1"/>
    <n v="10113605"/>
    <n v="375412.21232368227"/>
  </r>
  <r>
    <x v="13"/>
    <x v="10"/>
    <x v="1"/>
    <n v="10183778.000000002"/>
    <n v="386921.6565349545"/>
  </r>
  <r>
    <x v="13"/>
    <x v="11"/>
    <x v="1"/>
    <n v="9360485"/>
    <n v="362247.87151702784"/>
  </r>
  <r>
    <x v="14"/>
    <x v="0"/>
    <x v="1"/>
    <n v="8687592"/>
    <n v="322479.28730512247"/>
  </r>
  <r>
    <x v="14"/>
    <x v="1"/>
    <x v="1"/>
    <n v="9306650"/>
    <n v="378935.26058631926"/>
  </r>
  <r>
    <x v="14"/>
    <x v="2"/>
    <x v="1"/>
    <n v="8213069"/>
    <n v="314918.28987730062"/>
  </r>
  <r>
    <x v="14"/>
    <x v="3"/>
    <x v="1"/>
    <n v="8973874"/>
    <n v="340952.6595744681"/>
  </r>
  <r>
    <x v="14"/>
    <x v="4"/>
    <x v="1"/>
    <n v="9794248"/>
    <n v="368759.3373493976"/>
  </r>
  <r>
    <x v="14"/>
    <x v="5"/>
    <x v="1"/>
    <n v="9712253"/>
    <n v="387250.91706539079"/>
  </r>
  <r>
    <x v="14"/>
    <x v="6"/>
    <x v="1"/>
    <n v="9907508.9999999963"/>
    <n v="367762.02672605775"/>
  </r>
  <r>
    <x v="14"/>
    <x v="7"/>
    <x v="1"/>
    <n v="10303911"/>
    <n v="385914.26966292138"/>
  </r>
  <r>
    <x v="14"/>
    <x v="8"/>
    <x v="1"/>
    <n v="10133392"/>
    <n v="390647.34001542017"/>
  </r>
  <r>
    <x v="14"/>
    <x v="9"/>
    <x v="1"/>
    <n v="10574297.999999994"/>
    <n v="392512.91759465454"/>
  </r>
  <r>
    <x v="14"/>
    <x v="10"/>
    <x v="1"/>
    <n v="10515755.000000004"/>
    <n v="399534.76443769009"/>
  </r>
  <r>
    <x v="14"/>
    <x v="11"/>
    <x v="1"/>
    <n v="9844898"/>
    <n v="380994.50464396283"/>
  </r>
  <r>
    <x v="15"/>
    <x v="0"/>
    <x v="1"/>
    <n v="8935596"/>
    <n v="334666.51685393258"/>
  </r>
  <r>
    <x v="15"/>
    <x v="1"/>
    <x v="1"/>
    <n v="8752125"/>
    <n v="356356.88110749185"/>
  </r>
  <r>
    <x v="15"/>
    <x v="2"/>
    <x v="1"/>
    <n v="9404127"/>
    <n v="357299.65805471124"/>
  </r>
  <r>
    <x v="15"/>
    <x v="3"/>
    <x v="1"/>
    <n v="10196405"/>
    <n v="412809.91902834008"/>
  </r>
  <r>
    <x v="15"/>
    <x v="4"/>
    <x v="1"/>
    <n v="10319218"/>
    <n v="405310.99764336215"/>
  </r>
  <r>
    <x v="15"/>
    <x v="5"/>
    <x v="1"/>
    <n v="9573648"/>
    <n v="365685.56149732618"/>
  </r>
  <r>
    <x v="15"/>
    <x v="6"/>
    <x v="1"/>
    <n v="10276864"/>
    <n v="381472.30883444694"/>
  </r>
  <r>
    <x v="15"/>
    <x v="7"/>
    <x v="1"/>
    <n v="10282917"/>
    <n v="394283.6116713126"/>
  </r>
  <r>
    <x v="15"/>
    <x v="8"/>
    <x v="1"/>
    <n v="10050844"/>
    <n v="378420.3313253012"/>
  </r>
  <r>
    <x v="15"/>
    <x v="9"/>
    <x v="1"/>
    <n v="10632323"/>
    <n v="398214.34456928843"/>
  </r>
  <r>
    <x v="15"/>
    <x v="10"/>
    <x v="1"/>
    <n v="9887457"/>
    <n v="381166.4225134927"/>
  </r>
  <r>
    <x v="15"/>
    <x v="11"/>
    <x v="1"/>
    <n v="9852453"/>
    <n v="392841.02679425821"/>
  </r>
  <r>
    <x v="16"/>
    <x v="0"/>
    <x v="1"/>
    <n v="8515131"/>
    <n v="318918.78052434447"/>
  </r>
  <r>
    <x v="16"/>
    <x v="1"/>
    <x v="1"/>
    <n v="8109670.0000000009"/>
    <n v="330198.2899022802"/>
  </r>
  <r>
    <x v="16"/>
    <x v="2"/>
    <x v="1"/>
    <n v="9442877"/>
    <n v="358771.92249240121"/>
  </r>
  <r>
    <x v="16"/>
    <x v="3"/>
    <x v="1"/>
    <n v="9292705"/>
    <n v="367010.46603475511"/>
  </r>
  <r>
    <x v="16"/>
    <x v="4"/>
    <x v="1"/>
    <n v="9314560"/>
    <n v="365850.74626865669"/>
  </r>
  <r>
    <x v="16"/>
    <x v="5"/>
    <x v="1"/>
    <n v="8860516"/>
    <n v="338445.98930481286"/>
  </r>
  <r>
    <x v="16"/>
    <x v="6"/>
    <x v="1"/>
    <n v="8454527.0000000019"/>
    <n v="313828.02524127701"/>
  </r>
  <r>
    <x v="16"/>
    <x v="7"/>
    <x v="1"/>
    <n v="9035384"/>
    <n v="346448.77300613496"/>
  </r>
  <r>
    <x v="16"/>
    <x v="8"/>
    <x v="1"/>
    <n v="9193374"/>
    <n v="346136.06927710847"/>
  </r>
  <r>
    <x v="16"/>
    <x v="9"/>
    <x v="1"/>
    <n v="9578645.0000000019"/>
    <n v="358750.74906367052"/>
  </r>
  <r>
    <x v="16"/>
    <x v="10"/>
    <x v="1"/>
    <n v="9357038"/>
    <n v="360718.50424055516"/>
  </r>
  <r>
    <x v="16"/>
    <x v="11"/>
    <x v="1"/>
    <n v="9079424"/>
    <n v="351370.89783281728"/>
  </r>
  <r>
    <x v="17"/>
    <x v="0"/>
    <x v="1"/>
    <n v="7806726"/>
    <n v="299337.65337423311"/>
  </r>
  <r>
    <x v="17"/>
    <x v="1"/>
    <x v="1"/>
    <n v="7660482.0000000028"/>
    <n v="311908.87622149847"/>
  </r>
  <r>
    <x v="17"/>
    <x v="2"/>
    <x v="1"/>
    <n v="9288969.0000000019"/>
    <n v="344802.11581291771"/>
  </r>
  <r>
    <x v="17"/>
    <x v="3"/>
    <x v="1"/>
    <n v="8784227"/>
    <n v="338636.35312259063"/>
  </r>
  <r>
    <x v="17"/>
    <x v="4"/>
    <x v="1"/>
    <n v="7038357"/>
    <n v="273866.03112840466"/>
  </r>
  <r>
    <x v="17"/>
    <x v="5"/>
    <x v="1"/>
    <n v="8415756.9999999981"/>
    <n v="316858.32078313245"/>
  </r>
  <r>
    <x v="17"/>
    <x v="6"/>
    <x v="1"/>
    <n v="8419106.9999999981"/>
    <n v="315322.35955056176"/>
  </r>
  <r>
    <x v="17"/>
    <x v="7"/>
    <x v="1"/>
    <n v="8957835.9999999963"/>
    <n v="340343.31306990865"/>
  </r>
  <r>
    <x v="17"/>
    <x v="8"/>
    <x v="1"/>
    <n v="9122752"/>
    <n v="343477.11951551615"/>
  </r>
  <r>
    <x v="17"/>
    <x v="9"/>
    <x v="1"/>
    <n v="8450702"/>
    <n v="331920.73841319716"/>
  </r>
  <r>
    <x v="17"/>
    <x v="10"/>
    <x v="1"/>
    <n v="8378577.0000000009"/>
    <n v="322998.34232845035"/>
  </r>
  <r>
    <x v="17"/>
    <x v="11"/>
    <x v="1"/>
    <n v="7182524"/>
    <n v="275403.52760736196"/>
  </r>
  <r>
    <x v="18"/>
    <x v="0"/>
    <x v="1"/>
    <n v="6613937.0000000009"/>
    <n v="251289.39969604867"/>
  </r>
  <r>
    <x v="18"/>
    <x v="1"/>
    <x v="1"/>
    <n v="5829598.9999999981"/>
    <n v="230236.9273301737"/>
  </r>
  <r>
    <x v="18"/>
    <x v="2"/>
    <x v="1"/>
    <n v="7491867"/>
    <n v="298718.77990430623"/>
  </r>
  <r>
    <x v="18"/>
    <x v="3"/>
    <x v="1"/>
    <n v="7402162.9999999991"/>
    <n v="299682.71255060728"/>
  </r>
  <r>
    <x v="18"/>
    <x v="4"/>
    <x v="1"/>
    <n v="7516643.9999999991"/>
    <n v="285586.77811550145"/>
  </r>
  <r>
    <x v="18"/>
    <x v="5"/>
    <x v="1"/>
    <n v="7945952.0000000028"/>
    <n v="306320.43176561309"/>
  </r>
  <r>
    <x v="18"/>
    <x v="6"/>
    <x v="1"/>
    <n v="7896686.0000000009"/>
    <n v="300026.06382978725"/>
  </r>
  <r>
    <x v="18"/>
    <x v="7"/>
    <x v="1"/>
    <n v="8123383.0000000028"/>
    <n v="301536.11729769874"/>
  </r>
  <r>
    <x v="18"/>
    <x v="8"/>
    <x v="1"/>
    <n v="7573522.0000000009"/>
    <n v="285147.66566265066"/>
  </r>
  <r>
    <x v="18"/>
    <x v="9"/>
    <x v="1"/>
    <n v="7644913.0000000028"/>
    <n v="293133.16717791418"/>
  </r>
  <r>
    <x v="18"/>
    <x v="10"/>
    <x v="1"/>
    <n v="7450026.9999999991"/>
    <n v="280498.0045180723"/>
  </r>
  <r>
    <x v="18"/>
    <x v="11"/>
    <x v="1"/>
    <n v="7129616.0000000009"/>
    <n v="281580.41074249608"/>
  </r>
  <r>
    <x v="19"/>
    <x v="0"/>
    <x v="1"/>
    <n v="6220034.0000000009"/>
    <n v="230884.70675575358"/>
  </r>
  <r>
    <x v="19"/>
    <x v="1"/>
    <x v="1"/>
    <n v="5060359.9999999991"/>
    <n v="213517.29957805903"/>
  </r>
  <r>
    <x v="19"/>
    <x v="2"/>
    <x v="1"/>
    <n v="4500131"/>
    <n v="167042.72457312548"/>
  </r>
  <r>
    <x v="19"/>
    <x v="3"/>
    <x v="1"/>
    <n v="3568181"/>
    <n v="152096.37681159421"/>
  </r>
  <r>
    <x v="19"/>
    <x v="4"/>
    <x v="1"/>
    <n v="4101339"/>
    <n v="155825.94984802432"/>
  </r>
  <r>
    <x v="19"/>
    <x v="5"/>
    <x v="1"/>
    <n v="3680976.0000000009"/>
    <n v="143228.63813229575"/>
  </r>
  <r>
    <x v="19"/>
    <x v="6"/>
    <x v="1"/>
    <n v="3938049.0000000005"/>
    <n v="149621.92249240124"/>
  </r>
  <r>
    <x v="19"/>
    <x v="7"/>
    <x v="1"/>
    <n v="2443017.9999999995"/>
    <n v="90683.667409057161"/>
  </r>
  <r>
    <x v="19"/>
    <x v="8"/>
    <x v="1"/>
    <n v="1026846"/>
    <n v="39955.097276264591"/>
  </r>
  <r>
    <x v="19"/>
    <x v="9"/>
    <x v="1"/>
    <n v="1529954.0000000002"/>
    <n v="56791.165553080937"/>
  </r>
  <r>
    <x v="19"/>
    <x v="10"/>
    <x v="1"/>
    <n v="1546160.9999999995"/>
    <n v="59605.281418658429"/>
  </r>
  <r>
    <x v="19"/>
    <x v="11"/>
    <x v="1"/>
    <n v="1503910"/>
    <n v="61484.467676413718"/>
  </r>
  <r>
    <x v="20"/>
    <x v="0"/>
    <x v="1"/>
    <n v="1254209"/>
    <n v="46555.642167780257"/>
  </r>
  <r>
    <x v="20"/>
    <x v="1"/>
    <x v="1"/>
    <n v="951900"/>
    <n v="40819.054128725518"/>
  </r>
  <r>
    <x v="20"/>
    <x v="2"/>
    <x v="1"/>
    <n v="1166294"/>
    <n v="45808.891656269727"/>
  </r>
  <r>
    <x v="20"/>
    <x v="3"/>
    <x v="1"/>
    <n v="1100820"/>
    <n v="43476.307164399586"/>
  </r>
  <r>
    <x v="20"/>
    <x v="4"/>
    <x v="1"/>
    <n v="995736.00000000012"/>
    <n v="37490.06024096386"/>
  </r>
  <r>
    <x v="20"/>
    <x v="5"/>
    <x v="1"/>
    <n v="742199"/>
    <n v="30343.376941946033"/>
  </r>
  <r>
    <x v="20"/>
    <x v="6"/>
    <x v="1"/>
    <n v="654207.99999999988"/>
    <n v="24283.890126206381"/>
  </r>
  <r>
    <x v="20"/>
    <x v="7"/>
    <x v="1"/>
    <n v="656282"/>
    <n v="24360.876020786935"/>
  </r>
  <r>
    <x v="20"/>
    <x v="8"/>
    <x v="1"/>
    <n v="716401"/>
    <n v="27617.617579028531"/>
  </r>
  <r>
    <x v="20"/>
    <x v="9"/>
    <x v="1"/>
    <n v="1340953.9999999998"/>
    <n v="49336.055923473134"/>
  </r>
  <r>
    <x v="20"/>
    <x v="10"/>
    <x v="1"/>
    <n v="1019828"/>
    <n v="39682.023346303504"/>
  </r>
  <r>
    <x v="20"/>
    <x v="11"/>
    <x v="1"/>
    <n v="848588"/>
    <n v="32241.185410334347"/>
  </r>
  <r>
    <x v="21"/>
    <x v="0"/>
    <x v="1"/>
    <n v="1739952"/>
    <n v="64586.191536748338"/>
  </r>
  <r>
    <x v="21"/>
    <x v="1"/>
    <x v="1"/>
    <n v="2078494"/>
    <n v="84629.234527687295"/>
  </r>
  <r>
    <x v="21"/>
    <x v="2"/>
    <x v="1"/>
    <n v="2321270"/>
    <n v="93448.872785829313"/>
  </r>
  <r>
    <x v="21"/>
    <x v="3"/>
    <x v="1"/>
    <n v="2737879"/>
    <n v="110845.30364372471"/>
  </r>
  <r>
    <x v="21"/>
    <x v="4"/>
    <x v="1"/>
    <n v="1928239"/>
    <n v="72218.689138576781"/>
  </r>
  <r>
    <x v="21"/>
    <x v="5"/>
    <x v="1"/>
    <n v="2846411"/>
    <n v="112417.49605055292"/>
  </r>
  <r>
    <x v="21"/>
    <x v="6"/>
    <x v="1"/>
    <n v="3533644"/>
    <n v="131167.18634001486"/>
  </r>
  <r>
    <x v="21"/>
    <x v="7"/>
    <x v="1"/>
    <n v="4071303"/>
    <n v="156108.24386503067"/>
  </r>
  <r>
    <x v="21"/>
    <x v="8"/>
    <x v="1"/>
    <n v="4897692"/>
    <n v="184401.05421686749"/>
  </r>
  <r>
    <x v="21"/>
    <x v="9"/>
    <x v="1"/>
    <n v="5029250"/>
    <n v="182483.67198838899"/>
  </r>
  <r>
    <x v="21"/>
    <x v="10"/>
    <x v="1"/>
    <n v="4186022"/>
    <n v="166906.77830940988"/>
  </r>
  <r>
    <x v="21"/>
    <x v="11"/>
    <x v="1"/>
    <n v="4293691"/>
    <n v="163134.15653495441"/>
  </r>
  <r>
    <x v="22"/>
    <x v="0"/>
    <x v="1"/>
    <n v="3602824"/>
    <n v="134937.22846441949"/>
  </r>
  <r>
    <x v="22"/>
    <x v="1"/>
    <x v="1"/>
    <n v="3267224"/>
    <n v="140103.94511149227"/>
  </r>
  <r>
    <x v="22"/>
    <x v="2"/>
    <x v="1"/>
    <n v="4107597"/>
    <n v="159828.67704280157"/>
  </r>
  <r>
    <x v="22"/>
    <x v="3"/>
    <x v="1"/>
    <n v="5310379"/>
    <n v="209730.60821484993"/>
  </r>
  <r>
    <x v="22"/>
    <x v="4"/>
    <x v="1"/>
    <n v="4987574"/>
    <n v="195898.42890809113"/>
  </r>
  <r>
    <x v="22"/>
    <x v="5"/>
    <x v="1"/>
    <n v="4372929"/>
    <n v="171084.85915492955"/>
  </r>
  <r>
    <x v="22"/>
    <x v="6"/>
    <x v="1"/>
    <n v="4962554"/>
    <n v="184207.64662212325"/>
  </r>
  <r>
    <x v="22"/>
    <x v="7"/>
    <x v="1"/>
    <n v="4756097"/>
    <n v="182365.68251533742"/>
  </r>
  <r>
    <x v="22"/>
    <x v="8"/>
    <x v="1"/>
    <n v="5340581"/>
    <n v="201076.09186746989"/>
  </r>
  <r>
    <x v="22"/>
    <x v="9"/>
    <x v="1"/>
    <n v="5060026"/>
    <n v="189514.08239700375"/>
  </r>
  <r>
    <x v="22"/>
    <x v="10"/>
    <x v="1"/>
    <n v="4890531"/>
    <n v="193148.9336492891"/>
  </r>
  <r>
    <x v="22"/>
    <x v="11"/>
    <x v="1"/>
    <n v="4534536"/>
    <n v="176441.08949416343"/>
  </r>
  <r>
    <x v="23"/>
    <x v="0"/>
    <x v="1"/>
    <n v="4261009"/>
    <n v="163382.24693251532"/>
  </r>
  <r>
    <x v="23"/>
    <x v="1"/>
    <x v="1"/>
    <n v="4286181"/>
    <n v="176240.99506578947"/>
  </r>
  <r>
    <x v="23"/>
    <x v="2"/>
    <x v="1"/>
    <n v="5405097"/>
    <n v="205360.82826747719"/>
  </r>
  <r>
    <x v="23"/>
    <x v="3"/>
    <x v="1"/>
    <n v="5700310"/>
    <n v="219749.80724749423"/>
  </r>
  <r>
    <x v="23"/>
    <x v="4"/>
    <x v="1"/>
    <n v="5405681"/>
    <n v="205383.01671732523"/>
  </r>
  <r>
    <x v="23"/>
    <x v="5"/>
    <x v="1"/>
    <n v="4637364"/>
    <n v="178772.70624518121"/>
  </r>
  <r>
    <x v="23"/>
    <x v="6"/>
    <x v="1"/>
    <n v="4255418"/>
    <n v="165580.46692607005"/>
  </r>
  <r>
    <x v="23"/>
    <x v="7"/>
    <x v="1"/>
    <n v="4935878"/>
    <n v="183217.44617668894"/>
  </r>
  <r>
    <x v="23"/>
    <x v="8"/>
    <x v="1"/>
    <n v="4794976"/>
    <n v="180533.73493975904"/>
  </r>
  <r>
    <x v="23"/>
    <x v="9"/>
    <x v="1"/>
    <n v="4649134"/>
    <n v="178264.34049079753"/>
  </r>
  <r>
    <x v="23"/>
    <x v="10"/>
    <x v="1"/>
    <n v="4728413"/>
    <n v="182282.69082498073"/>
  </r>
  <r>
    <x v="23"/>
    <x v="11"/>
    <x v="1"/>
    <n v="4533149"/>
    <n v="176387.12062256809"/>
  </r>
  <r>
    <x v="24"/>
    <x v="0"/>
    <x v="1"/>
    <n v="4209833"/>
    <n v="156267.00074239052"/>
  </r>
  <r>
    <x v="24"/>
    <x v="1"/>
    <x v="1"/>
    <n v="3587770"/>
    <n v="153849.48542024015"/>
  </r>
  <r>
    <x v="24"/>
    <x v="2"/>
    <x v="1"/>
    <n v="5212122"/>
    <n v="193471.49220489978"/>
  </r>
  <r>
    <x v="24"/>
    <x v="3"/>
    <x v="1"/>
    <n v="4701750"/>
    <n v="192221.99509403107"/>
  </r>
  <r>
    <x v="24"/>
    <x v="4"/>
    <x v="1"/>
    <n v="4906113"/>
    <n v="186402.46960486323"/>
  </r>
  <r>
    <x v="24"/>
    <x v="5"/>
    <x v="1"/>
    <n v="4016252"/>
    <n v="161036.56776263029"/>
  </r>
  <r>
    <x v="24"/>
    <x v="6"/>
    <x v="1"/>
    <n v="4424530"/>
    <n v="165712.73408239702"/>
  </r>
  <r>
    <x v="24"/>
    <x v="7"/>
    <x v="1"/>
    <n v="5517682"/>
    <n v="204813.73422420194"/>
  </r>
  <r>
    <x v="24"/>
    <x v="8"/>
    <x v="1"/>
    <n v="5674745"/>
    <n v="215605.81306990882"/>
  </r>
  <r>
    <x v="24"/>
    <x v="9"/>
    <x v="1"/>
    <n v="6382764"/>
    <n v="242506.23100303952"/>
  </r>
  <r>
    <x v="24"/>
    <x v="10"/>
    <x v="1"/>
    <n v="6633523"/>
    <n v="255725.63608326911"/>
  </r>
  <r>
    <x v="24"/>
    <x v="11"/>
    <x v="1"/>
    <n v="5500522"/>
    <n v="216045.64021995285"/>
  </r>
  <r>
    <x v="25"/>
    <x v="0"/>
    <x v="1"/>
    <n v="5536399"/>
    <n v="205508.50037119526"/>
  </r>
  <r>
    <x v="25"/>
    <x v="1"/>
    <x v="1"/>
    <n v="5161230"/>
    <n v="221322.04116638078"/>
  </r>
  <r>
    <x v="25"/>
    <x v="2"/>
    <x v="1"/>
    <n v="6933867"/>
    <n v="269800.27237354085"/>
  </r>
  <r>
    <x v="25"/>
    <x v="3"/>
    <x v="1"/>
    <n v="6865893"/>
    <n v="277971.3765182186"/>
  </r>
  <r>
    <x v="25"/>
    <x v="4"/>
    <x v="1"/>
    <n v="7568406"/>
    <n v="287553.41945288755"/>
  </r>
  <r>
    <x v="25"/>
    <x v="5"/>
    <x v="1"/>
    <n v="7127635"/>
    <n v="284195.97288676235"/>
  </r>
  <r>
    <x v="25"/>
    <x v="6"/>
    <x v="1"/>
    <n v="7180250"/>
    <n v="272805.85106382979"/>
  </r>
  <r>
    <x v="25"/>
    <x v="7"/>
    <x v="1"/>
    <n v="7988534"/>
    <n v="296530.58648849296"/>
  </r>
  <r>
    <x v="25"/>
    <x v="8"/>
    <x v="1"/>
    <n v="8187412"/>
    <n v="318576.3424124514"/>
  </r>
  <r>
    <x v="25"/>
    <x v="9"/>
    <x v="1"/>
    <n v="8473588"/>
    <n v="314535.56050482555"/>
  </r>
  <r>
    <x v="25"/>
    <x v="10"/>
    <x v="1"/>
    <n v="7636196"/>
    <n v="294379.18272937549"/>
  </r>
  <r>
    <x v="25"/>
    <x v="11"/>
    <x v="1"/>
    <n v="7286902"/>
    <n v="297910.95666394109"/>
  </r>
  <r>
    <x v="26"/>
    <x v="0"/>
    <x v="1"/>
    <n v="7130684"/>
    <n v="264687.6020786934"/>
  </r>
  <r>
    <x v="26"/>
    <x v="1"/>
    <x v="1"/>
    <n v="7359204"/>
    <n v="299641.85667752445"/>
  </r>
  <r>
    <x v="26"/>
    <x v="2"/>
    <x v="1"/>
    <n v="7664932"/>
    <n v="305619.29824561399"/>
  </r>
  <r>
    <x v="26"/>
    <x v="3"/>
    <x v="1"/>
    <n v="7448420"/>
    <n v="301555.46558704454"/>
  </r>
  <r>
    <x v="26"/>
    <x v="4"/>
    <x v="1"/>
    <n v="8348596"/>
    <n v="314329.66867469874"/>
  </r>
  <r>
    <x v="26"/>
    <x v="5"/>
    <x v="1"/>
    <n v="7665700"/>
    <n v="305649.92025518342"/>
  </r>
  <r>
    <x v="26"/>
    <x v="6"/>
    <x v="1"/>
    <n v="8293388"/>
    <n v="307846.62212323683"/>
  </r>
  <r>
    <x v="26"/>
    <x v="7"/>
    <x v="1"/>
    <n v="8774542"/>
    <n v="328634.53183520603"/>
  </r>
  <r>
    <x v="0"/>
    <x v="0"/>
    <x v="2"/>
    <n v="1124305"/>
    <n v="44438.932806324112"/>
  </r>
  <r>
    <x v="0"/>
    <x v="1"/>
    <x v="2"/>
    <n v="1098852"/>
    <n v="45785.5"/>
  </r>
  <r>
    <x v="0"/>
    <x v="2"/>
    <x v="2"/>
    <n v="1394122"/>
    <n v="53620.076923076922"/>
  </r>
  <r>
    <x v="0"/>
    <x v="3"/>
    <x v="2"/>
    <n v="1342097"/>
    <n v="51619.115384615383"/>
  </r>
  <r>
    <x v="0"/>
    <x v="4"/>
    <x v="2"/>
    <n v="1469583"/>
    <n v="57405.5859375"/>
  </r>
  <r>
    <x v="0"/>
    <x v="5"/>
    <x v="2"/>
    <n v="1451832"/>
    <n v="57384.664031620552"/>
  </r>
  <r>
    <x v="0"/>
    <x v="6"/>
    <x v="2"/>
    <n v="1447037"/>
    <n v="55655.269230769234"/>
  </r>
  <r>
    <x v="0"/>
    <x v="7"/>
    <x v="2"/>
    <n v="1484606"/>
    <n v="56448.89733840304"/>
  </r>
  <r>
    <x v="0"/>
    <x v="8"/>
    <x v="2"/>
    <n v="1489358"/>
    <n v="57283"/>
  </r>
  <r>
    <x v="0"/>
    <x v="9"/>
    <x v="2"/>
    <n v="1472973"/>
    <n v="57314.124513618677"/>
  </r>
  <r>
    <x v="0"/>
    <x v="10"/>
    <x v="2"/>
    <n v="1545210"/>
    <n v="59431.153846153844"/>
  </r>
  <r>
    <x v="0"/>
    <x v="11"/>
    <x v="2"/>
    <n v="1467000"/>
    <n v="57984.18972332016"/>
  </r>
  <r>
    <x v="1"/>
    <x v="0"/>
    <x v="2"/>
    <n v="1421948"/>
    <n v="56877.919999999998"/>
  </r>
  <r>
    <x v="1"/>
    <x v="1"/>
    <x v="2"/>
    <n v="1410871"/>
    <n v="58786.291666666664"/>
  </r>
  <r>
    <x v="1"/>
    <x v="2"/>
    <x v="2"/>
    <n v="1860469"/>
    <n v="69680.486891385764"/>
  </r>
  <r>
    <x v="1"/>
    <x v="3"/>
    <x v="2"/>
    <n v="1855763"/>
    <n v="74230.52"/>
  </r>
  <r>
    <x v="1"/>
    <x v="4"/>
    <x v="2"/>
    <n v="2014071"/>
    <n v="78674.6484375"/>
  </r>
  <r>
    <x v="1"/>
    <x v="5"/>
    <x v="2"/>
    <n v="1860835"/>
    <n v="75643.699186991871"/>
  </r>
  <r>
    <x v="1"/>
    <x v="6"/>
    <x v="2"/>
    <n v="1905932"/>
    <n v="74450.46875"/>
  </r>
  <r>
    <x v="1"/>
    <x v="7"/>
    <x v="2"/>
    <n v="2020992"/>
    <n v="76843.802281368815"/>
  </r>
  <r>
    <x v="1"/>
    <x v="8"/>
    <x v="2"/>
    <n v="2062514"/>
    <n v="79327.461538461532"/>
  </r>
  <r>
    <x v="1"/>
    <x v="9"/>
    <x v="2"/>
    <n v="2025142"/>
    <n v="77890.076923076922"/>
  </r>
  <r>
    <x v="1"/>
    <x v="10"/>
    <x v="2"/>
    <n v="2053683"/>
    <n v="78987.807692307688"/>
  </r>
  <r>
    <x v="1"/>
    <x v="11"/>
    <x v="2"/>
    <n v="1950182"/>
    <n v="73040.52434456929"/>
  </r>
  <r>
    <x v="2"/>
    <x v="0"/>
    <x v="2"/>
    <n v="1674456"/>
    <n v="63667.528517110266"/>
  </r>
  <r>
    <x v="2"/>
    <x v="1"/>
    <x v="2"/>
    <n v="1585308"/>
    <n v="66054.5"/>
  </r>
  <r>
    <x v="2"/>
    <x v="2"/>
    <x v="2"/>
    <n v="2022825"/>
    <n v="74919.444444444438"/>
  </r>
  <r>
    <x v="2"/>
    <x v="3"/>
    <x v="2"/>
    <n v="1834075"/>
    <n v="76419.791666666672"/>
  </r>
  <r>
    <x v="2"/>
    <x v="4"/>
    <x v="2"/>
    <n v="1993905"/>
    <n v="77886.9140625"/>
  </r>
  <r>
    <x v="2"/>
    <x v="5"/>
    <x v="2"/>
    <n v="1909823"/>
    <n v="75487.075098814224"/>
  </r>
  <r>
    <x v="2"/>
    <x v="6"/>
    <x v="2"/>
    <n v="1975298"/>
    <n v="75973"/>
  </r>
  <r>
    <x v="2"/>
    <x v="7"/>
    <x v="2"/>
    <n v="2058381"/>
    <n v="78265.437262357416"/>
  </r>
  <r>
    <x v="2"/>
    <x v="8"/>
    <x v="2"/>
    <n v="2020096"/>
    <n v="78602.957198443575"/>
  </r>
  <r>
    <x v="2"/>
    <x v="9"/>
    <x v="2"/>
    <n v="2056987"/>
    <n v="80351.0546875"/>
  </r>
  <r>
    <x v="2"/>
    <x v="10"/>
    <x v="2"/>
    <n v="2069713"/>
    <n v="79604.346153846156"/>
  </r>
  <r>
    <x v="2"/>
    <x v="11"/>
    <x v="2"/>
    <n v="1950065"/>
    <n v="79270.934959349586"/>
  </r>
  <r>
    <x v="3"/>
    <x v="0"/>
    <x v="2"/>
    <n v="1756451"/>
    <n v="66785.209125475289"/>
  </r>
  <r>
    <x v="3"/>
    <x v="1"/>
    <x v="2"/>
    <n v="1714310"/>
    <n v="68572.399999999994"/>
  </r>
  <r>
    <x v="3"/>
    <x v="2"/>
    <x v="2"/>
    <n v="2101703"/>
    <n v="80834.730769230766"/>
  </r>
  <r>
    <x v="3"/>
    <x v="3"/>
    <x v="2"/>
    <n v="2092622"/>
    <n v="83704.88"/>
  </r>
  <r>
    <x v="3"/>
    <x v="4"/>
    <x v="2"/>
    <n v="2238768"/>
    <n v="86438.91891891892"/>
  </r>
  <r>
    <x v="3"/>
    <x v="5"/>
    <x v="2"/>
    <n v="2015496"/>
    <n v="85402.372881355928"/>
  </r>
  <r>
    <x v="3"/>
    <x v="6"/>
    <x v="2"/>
    <n v="2138553"/>
    <n v="81313.802281368815"/>
  </r>
  <r>
    <x v="3"/>
    <x v="7"/>
    <x v="2"/>
    <n v="2135500"/>
    <n v="82134.61538461539"/>
  </r>
  <r>
    <x v="3"/>
    <x v="8"/>
    <x v="2"/>
    <n v="2067569"/>
    <n v="84047.520325203252"/>
  </r>
  <r>
    <x v="3"/>
    <x v="9"/>
    <x v="2"/>
    <n v="2285393"/>
    <n v="85917.030075187969"/>
  </r>
  <r>
    <x v="3"/>
    <x v="10"/>
    <x v="2"/>
    <n v="2150149"/>
    <n v="83663.38521400778"/>
  </r>
  <r>
    <x v="3"/>
    <x v="11"/>
    <x v="2"/>
    <n v="2025862"/>
    <n v="81034.48"/>
  </r>
  <r>
    <x v="4"/>
    <x v="0"/>
    <x v="2"/>
    <n v="1775382"/>
    <n v="67505.019011406839"/>
  </r>
  <r>
    <x v="4"/>
    <x v="1"/>
    <x v="2"/>
    <n v="1743659"/>
    <n v="72652.458333333328"/>
  </r>
  <r>
    <x v="4"/>
    <x v="2"/>
    <x v="2"/>
    <n v="2062718"/>
    <n v="82508.72"/>
  </r>
  <r>
    <x v="4"/>
    <x v="3"/>
    <x v="2"/>
    <n v="2225281"/>
    <n v="85587.730769230766"/>
  </r>
  <r>
    <x v="4"/>
    <x v="4"/>
    <x v="2"/>
    <n v="2206866"/>
    <n v="84879.461538461532"/>
  </r>
  <r>
    <x v="4"/>
    <x v="5"/>
    <x v="2"/>
    <n v="2030768"/>
    <n v="84969.372384937247"/>
  </r>
  <r>
    <x v="4"/>
    <x v="6"/>
    <x v="2"/>
    <n v="2172125"/>
    <n v="82590.304182509499"/>
  </r>
  <r>
    <x v="4"/>
    <x v="7"/>
    <x v="2"/>
    <n v="2093920"/>
    <n v="82763.636363636368"/>
  </r>
  <r>
    <x v="4"/>
    <x v="8"/>
    <x v="2"/>
    <n v="2214798"/>
    <n v="85184.538461538468"/>
  </r>
  <r>
    <x v="4"/>
    <x v="9"/>
    <x v="2"/>
    <n v="2279527"/>
    <n v="84426.925925925927"/>
  </r>
  <r>
    <x v="4"/>
    <x v="10"/>
    <x v="2"/>
    <n v="2107131"/>
    <n v="84285.24"/>
  </r>
  <r>
    <x v="4"/>
    <x v="11"/>
    <x v="2"/>
    <n v="2041778"/>
    <n v="80702.687747035568"/>
  </r>
  <r>
    <x v="5"/>
    <x v="0"/>
    <x v="2"/>
    <n v="1850124"/>
    <n v="71158.61538461539"/>
  </r>
  <r>
    <x v="5"/>
    <x v="1"/>
    <x v="2"/>
    <n v="1744018"/>
    <n v="72667.416666666672"/>
  </r>
  <r>
    <x v="5"/>
    <x v="2"/>
    <x v="2"/>
    <n v="2207020"/>
    <n v="83917.110266159696"/>
  </r>
  <r>
    <x v="5"/>
    <x v="3"/>
    <x v="2"/>
    <n v="2165884"/>
    <n v="88044.065040650399"/>
  </r>
  <r>
    <x v="5"/>
    <x v="4"/>
    <x v="2"/>
    <n v="2162868"/>
    <n v="87921.463414634141"/>
  </r>
  <r>
    <x v="5"/>
    <x v="5"/>
    <x v="2"/>
    <n v="2107174"/>
    <n v="85657.479674796748"/>
  </r>
  <r>
    <x v="5"/>
    <x v="6"/>
    <x v="2"/>
    <n v="2209616"/>
    <n v="84015.817490494301"/>
  </r>
  <r>
    <x v="5"/>
    <x v="7"/>
    <x v="2"/>
    <n v="2195379"/>
    <n v="86773.87351778656"/>
  </r>
  <r>
    <x v="5"/>
    <x v="8"/>
    <x v="2"/>
    <n v="2244157"/>
    <n v="86313.730769230766"/>
  </r>
  <r>
    <x v="5"/>
    <x v="9"/>
    <x v="2"/>
    <n v="2308005"/>
    <n v="88769.423076923078"/>
  </r>
  <r>
    <x v="5"/>
    <x v="10"/>
    <x v="2"/>
    <n v="2233725"/>
    <n v="88289.5256916996"/>
  </r>
  <r>
    <x v="5"/>
    <x v="11"/>
    <x v="2"/>
    <n v="2153340"/>
    <n v="86133.6"/>
  </r>
  <r>
    <x v="6"/>
    <x v="0"/>
    <x v="2"/>
    <n v="1824811"/>
    <n v="70185.038461538468"/>
  </r>
  <r>
    <x v="6"/>
    <x v="1"/>
    <x v="2"/>
    <n v="1778667"/>
    <n v="74111.125"/>
  </r>
  <r>
    <x v="6"/>
    <x v="2"/>
    <x v="2"/>
    <n v="2275315"/>
    <n v="86513.8783269962"/>
  </r>
  <r>
    <x v="6"/>
    <x v="3"/>
    <x v="2"/>
    <n v="2215773"/>
    <n v="90072.073170731703"/>
  </r>
  <r>
    <x v="6"/>
    <x v="4"/>
    <x v="2"/>
    <n v="2233891"/>
    <n v="90808.577235772347"/>
  </r>
  <r>
    <x v="6"/>
    <x v="5"/>
    <x v="2"/>
    <n v="2183762"/>
    <n v="88770.813008130077"/>
  </r>
  <r>
    <x v="6"/>
    <x v="6"/>
    <x v="2"/>
    <n v="2205510"/>
    <n v="83859.695817490487"/>
  </r>
  <r>
    <x v="6"/>
    <x v="7"/>
    <x v="2"/>
    <n v="2188074"/>
    <n v="86485.138339920944"/>
  </r>
  <r>
    <x v="6"/>
    <x v="8"/>
    <x v="2"/>
    <n v="2286892"/>
    <n v="87957.38461538461"/>
  </r>
  <r>
    <x v="6"/>
    <x v="9"/>
    <x v="2"/>
    <n v="2237256"/>
    <n v="86048.307692307688"/>
  </r>
  <r>
    <x v="6"/>
    <x v="10"/>
    <x v="2"/>
    <n v="2251198"/>
    <n v="88980.1581027668"/>
  </r>
  <r>
    <x v="6"/>
    <x v="11"/>
    <x v="2"/>
    <n v="2136822"/>
    <n v="85472.88"/>
  </r>
  <r>
    <x v="7"/>
    <x v="0"/>
    <x v="2"/>
    <n v="1773711"/>
    <n v="69285.5859375"/>
  </r>
  <r>
    <x v="7"/>
    <x v="1"/>
    <x v="2"/>
    <n v="1851305"/>
    <n v="74052.2"/>
  </r>
  <r>
    <x v="7"/>
    <x v="2"/>
    <x v="2"/>
    <n v="2302217"/>
    <n v="85267.296296296292"/>
  </r>
  <r>
    <x v="7"/>
    <x v="3"/>
    <x v="2"/>
    <n v="2083071"/>
    <n v="86794.625"/>
  </r>
  <r>
    <x v="7"/>
    <x v="4"/>
    <x v="2"/>
    <n v="2170179"/>
    <n v="84772.6171875"/>
  </r>
  <r>
    <x v="7"/>
    <x v="5"/>
    <x v="2"/>
    <n v="2100767"/>
    <n v="84368.152610441772"/>
  </r>
  <r>
    <x v="7"/>
    <x v="6"/>
    <x v="2"/>
    <n v="2129057"/>
    <n v="81886.807692307688"/>
  </r>
  <r>
    <x v="7"/>
    <x v="7"/>
    <x v="2"/>
    <n v="2243192"/>
    <n v="85292.471482889727"/>
  </r>
  <r>
    <x v="7"/>
    <x v="8"/>
    <x v="2"/>
    <n v="2207403"/>
    <n v="85891.167315175102"/>
  </r>
  <r>
    <x v="7"/>
    <x v="9"/>
    <x v="2"/>
    <n v="2219518"/>
    <n v="86699.921875"/>
  </r>
  <r>
    <x v="7"/>
    <x v="10"/>
    <x v="2"/>
    <n v="2109360"/>
    <n v="81129.230769230766"/>
  </r>
  <r>
    <x v="7"/>
    <x v="11"/>
    <x v="2"/>
    <n v="1925647"/>
    <n v="78278.333333333328"/>
  </r>
  <r>
    <x v="8"/>
    <x v="0"/>
    <x v="2"/>
    <n v="1716204"/>
    <n v="65254.904942965775"/>
  </r>
  <r>
    <x v="8"/>
    <x v="1"/>
    <x v="2"/>
    <n v="1685270"/>
    <n v="70219.583333333328"/>
  </r>
  <r>
    <x v="8"/>
    <x v="2"/>
    <x v="2"/>
    <n v="2049836"/>
    <n v="76772.88389513109"/>
  </r>
  <r>
    <x v="8"/>
    <x v="3"/>
    <x v="2"/>
    <n v="1959563"/>
    <n v="80640.452674897111"/>
  </r>
  <r>
    <x v="8"/>
    <x v="4"/>
    <x v="2"/>
    <n v="2087585"/>
    <n v="81546.2890625"/>
  </r>
  <r>
    <x v="8"/>
    <x v="5"/>
    <x v="2"/>
    <n v="1940640"/>
    <n v="77625.600000000006"/>
  </r>
  <r>
    <x v="8"/>
    <x v="6"/>
    <x v="2"/>
    <n v="1885704"/>
    <n v="73660.3125"/>
  </r>
  <r>
    <x v="8"/>
    <x v="7"/>
    <x v="2"/>
    <n v="2002909"/>
    <n v="76156.235741444863"/>
  </r>
  <r>
    <x v="8"/>
    <x v="8"/>
    <x v="2"/>
    <n v="1887744"/>
    <n v="75509.759999999995"/>
  </r>
  <r>
    <x v="8"/>
    <x v="9"/>
    <x v="2"/>
    <n v="1944135"/>
    <n v="73921.482889733845"/>
  </r>
  <r>
    <x v="8"/>
    <x v="10"/>
    <x v="2"/>
    <n v="1914942"/>
    <n v="73651.61538461539"/>
  </r>
  <r>
    <x v="8"/>
    <x v="11"/>
    <x v="2"/>
    <n v="1497551"/>
    <n v="61627.613168724281"/>
  </r>
  <r>
    <x v="9"/>
    <x v="0"/>
    <x v="2"/>
    <n v="1441180"/>
    <n v="54797.718631178708"/>
  </r>
  <r>
    <x v="9"/>
    <x v="1"/>
    <x v="2"/>
    <n v="1428659"/>
    <n v="59527.458333333336"/>
  </r>
  <r>
    <x v="9"/>
    <x v="2"/>
    <x v="2"/>
    <n v="1654880"/>
    <n v="65410.276679841896"/>
  </r>
  <r>
    <x v="9"/>
    <x v="3"/>
    <x v="2"/>
    <n v="1728778"/>
    <n v="67267.626459143969"/>
  </r>
  <r>
    <x v="9"/>
    <x v="4"/>
    <x v="2"/>
    <n v="1830054"/>
    <n v="70658.455598455606"/>
  </r>
  <r>
    <x v="9"/>
    <x v="5"/>
    <x v="2"/>
    <n v="1716737"/>
    <n v="70647.613168724274"/>
  </r>
  <r>
    <x v="9"/>
    <x v="6"/>
    <x v="2"/>
    <n v="1891268"/>
    <n v="71911.330798479088"/>
  </r>
  <r>
    <x v="9"/>
    <x v="7"/>
    <x v="2"/>
    <n v="2003103"/>
    <n v="77042.423076923078"/>
  </r>
  <r>
    <x v="9"/>
    <x v="8"/>
    <x v="2"/>
    <n v="2021993"/>
    <n v="79920.671936758896"/>
  </r>
  <r>
    <x v="9"/>
    <x v="9"/>
    <x v="2"/>
    <n v="2127026"/>
    <n v="80875.513307984787"/>
  </r>
  <r>
    <x v="9"/>
    <x v="10"/>
    <x v="2"/>
    <n v="2053384"/>
    <n v="79898.210116731527"/>
  </r>
  <r>
    <x v="9"/>
    <x v="11"/>
    <x v="2"/>
    <n v="1958287"/>
    <n v="78331.48"/>
  </r>
  <r>
    <x v="10"/>
    <x v="0"/>
    <x v="2"/>
    <n v="1724588"/>
    <n v="65573.688212927751"/>
  </r>
  <r>
    <x v="10"/>
    <x v="1"/>
    <x v="2"/>
    <n v="1673434"/>
    <n v="69726.416666666672"/>
  </r>
  <r>
    <x v="10"/>
    <x v="2"/>
    <x v="2"/>
    <n v="2028073"/>
    <n v="80160.988142292481"/>
  </r>
  <r>
    <x v="10"/>
    <x v="3"/>
    <x v="2"/>
    <n v="2218138"/>
    <n v="86308.87159533074"/>
  </r>
  <r>
    <x v="10"/>
    <x v="4"/>
    <x v="2"/>
    <n v="2460456"/>
    <n v="94998.301158301168"/>
  </r>
  <r>
    <x v="10"/>
    <x v="5"/>
    <x v="2"/>
    <n v="2315712"/>
    <n v="95296.790123456783"/>
  </r>
  <r>
    <x v="10"/>
    <x v="6"/>
    <x v="2"/>
    <n v="2429706"/>
    <n v="92384.25855513307"/>
  </r>
  <r>
    <x v="10"/>
    <x v="7"/>
    <x v="2"/>
    <n v="2440657"/>
    <n v="93871.423076923078"/>
  </r>
  <r>
    <x v="10"/>
    <x v="8"/>
    <x v="2"/>
    <n v="2489743"/>
    <n v="98408.814229249008"/>
  </r>
  <r>
    <x v="10"/>
    <x v="9"/>
    <x v="2"/>
    <n v="2489743"/>
    <n v="94667.03422053231"/>
  </r>
  <r>
    <x v="10"/>
    <x v="10"/>
    <x v="2"/>
    <n v="2316729"/>
    <n v="90145.097276264598"/>
  </r>
  <r>
    <x v="10"/>
    <x v="11"/>
    <x v="2"/>
    <n v="2229652"/>
    <n v="89186.08"/>
  </r>
  <r>
    <x v="11"/>
    <x v="0"/>
    <x v="2"/>
    <n v="1919256"/>
    <n v="72975.513307984787"/>
  </r>
  <r>
    <x v="11"/>
    <x v="1"/>
    <x v="2"/>
    <n v="2056643"/>
    <n v="85693.458333333328"/>
  </r>
  <r>
    <x v="11"/>
    <x v="2"/>
    <x v="2"/>
    <n v="2601365"/>
    <n v="102820.75098814229"/>
  </r>
  <r>
    <x v="11"/>
    <x v="3"/>
    <x v="2"/>
    <n v="2351655"/>
    <n v="91504.08560311285"/>
  </r>
  <r>
    <x v="11"/>
    <x v="4"/>
    <x v="2"/>
    <n v="2407464"/>
    <n v="92952.277992278003"/>
  </r>
  <r>
    <x v="11"/>
    <x v="5"/>
    <x v="2"/>
    <n v="2423344"/>
    <n v="99726.090534979419"/>
  </r>
  <r>
    <x v="11"/>
    <x v="6"/>
    <x v="2"/>
    <n v="2396607"/>
    <n v="91125.741444866915"/>
  </r>
  <r>
    <x v="11"/>
    <x v="7"/>
    <x v="2"/>
    <n v="2398379"/>
    <n v="92245.346153846156"/>
  </r>
  <r>
    <x v="11"/>
    <x v="8"/>
    <x v="2"/>
    <n v="2524274"/>
    <n v="99773.675889328064"/>
  </r>
  <r>
    <x v="11"/>
    <x v="9"/>
    <x v="2"/>
    <n v="2451881"/>
    <n v="93227.414448669195"/>
  </r>
  <r>
    <x v="11"/>
    <x v="10"/>
    <x v="2"/>
    <n v="2463153"/>
    <n v="95842.529182879385"/>
  </r>
  <r>
    <x v="11"/>
    <x v="11"/>
    <x v="2"/>
    <n v="2313088"/>
    <n v="92523.520000000004"/>
  </r>
  <r>
    <x v="12"/>
    <x v="0"/>
    <x v="2"/>
    <n v="1952323"/>
    <n v="74232.813688212933"/>
  </r>
  <r>
    <x v="12"/>
    <x v="1"/>
    <x v="2"/>
    <n v="1882149"/>
    <n v="78422.875"/>
  </r>
  <r>
    <x v="12"/>
    <x v="2"/>
    <x v="2"/>
    <n v="2390188"/>
    <n v="94473.833992094864"/>
  </r>
  <r>
    <x v="12"/>
    <x v="3"/>
    <x v="2"/>
    <n v="2435015"/>
    <n v="94747.665369649811"/>
  </r>
  <r>
    <x v="12"/>
    <x v="4"/>
    <x v="2"/>
    <n v="2435432"/>
    <n v="94032.12355212355"/>
  </r>
  <r>
    <x v="12"/>
    <x v="5"/>
    <x v="2"/>
    <n v="2344103"/>
    <n v="96465.144032921802"/>
  </r>
  <r>
    <x v="12"/>
    <x v="6"/>
    <x v="2"/>
    <n v="2329190"/>
    <n v="88562.357414448663"/>
  </r>
  <r>
    <x v="12"/>
    <x v="7"/>
    <x v="2"/>
    <n v="2367519"/>
    <n v="91058.423076923078"/>
  </r>
  <r>
    <x v="12"/>
    <x v="8"/>
    <x v="2"/>
    <n v="2466438"/>
    <n v="97487.667984189728"/>
  </r>
  <r>
    <x v="12"/>
    <x v="9"/>
    <x v="2"/>
    <n v="2343597"/>
    <n v="89110.152091254757"/>
  </r>
  <r>
    <x v="12"/>
    <x v="10"/>
    <x v="2"/>
    <n v="2430162"/>
    <n v="94558.832684824913"/>
  </r>
  <r>
    <x v="12"/>
    <x v="11"/>
    <x v="2"/>
    <n v="2328605"/>
    <n v="93144.2"/>
  </r>
  <r>
    <x v="13"/>
    <x v="0"/>
    <x v="2"/>
    <n v="1955921"/>
    <n v="74369.619771863116"/>
  </r>
  <r>
    <x v="13"/>
    <x v="1"/>
    <x v="2"/>
    <n v="1922086"/>
    <n v="80086.916666666672"/>
  </r>
  <r>
    <x v="13"/>
    <x v="2"/>
    <x v="2"/>
    <n v="2348374"/>
    <n v="92821.106719367584"/>
  </r>
  <r>
    <x v="13"/>
    <x v="3"/>
    <x v="2"/>
    <n v="2283212"/>
    <n v="88840.933852140079"/>
  </r>
  <r>
    <x v="13"/>
    <x v="4"/>
    <x v="2"/>
    <n v="2388459"/>
    <n v="92218.494208494216"/>
  </r>
  <r>
    <x v="13"/>
    <x v="5"/>
    <x v="2"/>
    <n v="2304790"/>
    <n v="94847.325102880655"/>
  </r>
  <r>
    <x v="13"/>
    <x v="6"/>
    <x v="2"/>
    <n v="2355680"/>
    <n v="89569.581749049423"/>
  </r>
  <r>
    <x v="13"/>
    <x v="7"/>
    <x v="2"/>
    <n v="2467055"/>
    <n v="94886.730769230766"/>
  </r>
  <r>
    <x v="13"/>
    <x v="8"/>
    <x v="2"/>
    <n v="2456902"/>
    <n v="97110.750988142288"/>
  </r>
  <r>
    <x v="13"/>
    <x v="9"/>
    <x v="2"/>
    <n v="2410720"/>
    <n v="91662.357414448663"/>
  </r>
  <r>
    <x v="13"/>
    <x v="10"/>
    <x v="2"/>
    <n v="2462256"/>
    <n v="95807.626459143969"/>
  </r>
  <r>
    <x v="13"/>
    <x v="11"/>
    <x v="2"/>
    <n v="2117426"/>
    <n v="84697.04"/>
  </r>
  <r>
    <x v="14"/>
    <x v="0"/>
    <x v="2"/>
    <n v="1928594"/>
    <n v="73330.570342205319"/>
  </r>
  <r>
    <x v="14"/>
    <x v="1"/>
    <x v="2"/>
    <n v="1881586"/>
    <n v="78399.416666666672"/>
  </r>
  <r>
    <x v="14"/>
    <x v="2"/>
    <x v="2"/>
    <n v="2340304"/>
    <n v="92502.134387351776"/>
  </r>
  <r>
    <x v="14"/>
    <x v="3"/>
    <x v="2"/>
    <n v="2124903"/>
    <n v="82681.05058365759"/>
  </r>
  <r>
    <x v="14"/>
    <x v="4"/>
    <x v="2"/>
    <n v="1972184"/>
    <n v="76146.100386100385"/>
  </r>
  <r>
    <x v="14"/>
    <x v="5"/>
    <x v="2"/>
    <n v="1869624"/>
    <n v="76939.259259259255"/>
  </r>
  <r>
    <x v="14"/>
    <x v="6"/>
    <x v="2"/>
    <n v="1890826"/>
    <n v="71894.524714828891"/>
  </r>
  <r>
    <x v="14"/>
    <x v="7"/>
    <x v="2"/>
    <n v="2191572"/>
    <n v="84291.230769230766"/>
  </r>
  <r>
    <x v="14"/>
    <x v="8"/>
    <x v="2"/>
    <n v="2151193"/>
    <n v="85027.391304347824"/>
  </r>
  <r>
    <x v="14"/>
    <x v="9"/>
    <x v="2"/>
    <n v="2260443"/>
    <n v="85948.403041825091"/>
  </r>
  <r>
    <x v="14"/>
    <x v="10"/>
    <x v="2"/>
    <n v="2280685"/>
    <n v="88742.607003891055"/>
  </r>
  <r>
    <x v="14"/>
    <x v="11"/>
    <x v="2"/>
    <n v="1969005"/>
    <n v="78760.2"/>
  </r>
  <r>
    <x v="15"/>
    <x v="0"/>
    <x v="2"/>
    <n v="1811949"/>
    <n v="69690.346153846156"/>
  </r>
  <r>
    <x v="15"/>
    <x v="1"/>
    <x v="2"/>
    <n v="1843001"/>
    <n v="76791.708333333328"/>
  </r>
  <r>
    <x v="15"/>
    <x v="2"/>
    <x v="2"/>
    <n v="1951356"/>
    <n v="76224.84375"/>
  </r>
  <r>
    <x v="15"/>
    <x v="3"/>
    <x v="2"/>
    <n v="2172701"/>
    <n v="90907.991631799159"/>
  </r>
  <r>
    <x v="15"/>
    <x v="4"/>
    <x v="2"/>
    <n v="2154014"/>
    <n v="87561.544715447148"/>
  </r>
  <r>
    <x v="15"/>
    <x v="5"/>
    <x v="2"/>
    <n v="1955397"/>
    <n v="76382.6953125"/>
  </r>
  <r>
    <x v="15"/>
    <x v="6"/>
    <x v="2"/>
    <n v="2116004"/>
    <n v="80456.425855513313"/>
  </r>
  <r>
    <x v="15"/>
    <x v="7"/>
    <x v="2"/>
    <n v="2049892"/>
    <n v="81023.399209486161"/>
  </r>
  <r>
    <x v="15"/>
    <x v="8"/>
    <x v="2"/>
    <n v="2116845"/>
    <n v="81417.11538461539"/>
  </r>
  <r>
    <x v="15"/>
    <x v="9"/>
    <x v="2"/>
    <n v="2131891"/>
    <n v="81995.807692307688"/>
  </r>
  <r>
    <x v="15"/>
    <x v="10"/>
    <x v="2"/>
    <n v="1985841"/>
    <n v="78491.739130434784"/>
  </r>
  <r>
    <x v="15"/>
    <x v="11"/>
    <x v="2"/>
    <n v="1923232"/>
    <n v="79472.396694214884"/>
  </r>
  <r>
    <x v="16"/>
    <x v="0"/>
    <x v="2"/>
    <n v="1675807"/>
    <n v="64454.115384615383"/>
  </r>
  <r>
    <x v="16"/>
    <x v="1"/>
    <x v="2"/>
    <n v="1650030"/>
    <n v="68751.25"/>
  </r>
  <r>
    <x v="16"/>
    <x v="2"/>
    <x v="2"/>
    <n v="1924542"/>
    <n v="75177.421875"/>
  </r>
  <r>
    <x v="16"/>
    <x v="3"/>
    <x v="2"/>
    <n v="1907574"/>
    <n v="77543.658536585368"/>
  </r>
  <r>
    <x v="16"/>
    <x v="4"/>
    <x v="2"/>
    <n v="1901341"/>
    <n v="77290.284552845522"/>
  </r>
  <r>
    <x v="16"/>
    <x v="5"/>
    <x v="2"/>
    <n v="1956970"/>
    <n v="76444.140625"/>
  </r>
  <r>
    <x v="16"/>
    <x v="6"/>
    <x v="2"/>
    <n v="1781370"/>
    <n v="67732.699619771854"/>
  </r>
  <r>
    <x v="16"/>
    <x v="7"/>
    <x v="2"/>
    <n v="1883628"/>
    <n v="74451.699604743088"/>
  </r>
  <r>
    <x v="16"/>
    <x v="8"/>
    <x v="2"/>
    <n v="2056035"/>
    <n v="79078.269230769234"/>
  </r>
  <r>
    <x v="16"/>
    <x v="9"/>
    <x v="2"/>
    <n v="2074530"/>
    <n v="79789.61538461539"/>
  </r>
  <r>
    <x v="16"/>
    <x v="10"/>
    <x v="2"/>
    <n v="1934412"/>
    <n v="76458.972332015808"/>
  </r>
  <r>
    <x v="16"/>
    <x v="11"/>
    <x v="2"/>
    <n v="1893111"/>
    <n v="75724.44"/>
  </r>
  <r>
    <x v="17"/>
    <x v="0"/>
    <x v="2"/>
    <n v="1571478"/>
    <n v="62113.754940711464"/>
  </r>
  <r>
    <x v="17"/>
    <x v="1"/>
    <x v="2"/>
    <n v="1626299"/>
    <n v="67762.458333333328"/>
  </r>
  <r>
    <x v="17"/>
    <x v="2"/>
    <x v="2"/>
    <n v="2062257"/>
    <n v="78412.813688212933"/>
  </r>
  <r>
    <x v="17"/>
    <x v="3"/>
    <x v="2"/>
    <n v="2014745"/>
    <n v="79634.18972332016"/>
  </r>
  <r>
    <x v="17"/>
    <x v="4"/>
    <x v="2"/>
    <n v="1953100"/>
    <n v="78437.751004016056"/>
  </r>
  <r>
    <x v="17"/>
    <x v="5"/>
    <x v="2"/>
    <n v="2041106"/>
    <n v="78504.076923076922"/>
  </r>
  <r>
    <x v="17"/>
    <x v="6"/>
    <x v="2"/>
    <n v="1964553"/>
    <n v="75559.730769230766"/>
  </r>
  <r>
    <x v="17"/>
    <x v="7"/>
    <x v="2"/>
    <n v="2041238"/>
    <n v="79735.859375"/>
  </r>
  <r>
    <x v="17"/>
    <x v="8"/>
    <x v="2"/>
    <n v="2129651"/>
    <n v="81909.653846153844"/>
  </r>
  <r>
    <x v="17"/>
    <x v="9"/>
    <x v="2"/>
    <n v="1851992"/>
    <n v="75284.227642276412"/>
  </r>
  <r>
    <x v="17"/>
    <x v="10"/>
    <x v="2"/>
    <n v="1835693"/>
    <n v="72557.035573122528"/>
  </r>
  <r>
    <x v="17"/>
    <x v="11"/>
    <x v="2"/>
    <n v="1577802"/>
    <n v="62363.71541501976"/>
  </r>
  <r>
    <x v="18"/>
    <x v="0"/>
    <x v="2"/>
    <n v="1356342"/>
    <n v="52982.109375"/>
  </r>
  <r>
    <x v="18"/>
    <x v="1"/>
    <x v="2"/>
    <n v="1418029"/>
    <n v="57410.080971659918"/>
  </r>
  <r>
    <x v="18"/>
    <x v="2"/>
    <x v="2"/>
    <n v="1552004"/>
    <n v="64132.396694214876"/>
  </r>
  <r>
    <x v="18"/>
    <x v="3"/>
    <x v="2"/>
    <n v="1546983"/>
    <n v="64727.32217573221"/>
  </r>
  <r>
    <x v="18"/>
    <x v="4"/>
    <x v="2"/>
    <n v="1751812"/>
    <n v="68430.15625"/>
  </r>
  <r>
    <x v="18"/>
    <x v="5"/>
    <x v="2"/>
    <n v="1649758"/>
    <n v="65207.82608695652"/>
  </r>
  <r>
    <x v="18"/>
    <x v="6"/>
    <x v="2"/>
    <n v="1246735"/>
    <n v="48700.5859375"/>
  </r>
  <r>
    <x v="18"/>
    <x v="7"/>
    <x v="2"/>
    <n v="1439750"/>
    <n v="54743.346007604559"/>
  </r>
  <r>
    <x v="18"/>
    <x v="8"/>
    <x v="2"/>
    <n v="1610394"/>
    <n v="61938.230769230766"/>
  </r>
  <r>
    <x v="18"/>
    <x v="9"/>
    <x v="2"/>
    <n v="1561842"/>
    <n v="61732.885375494072"/>
  </r>
  <r>
    <x v="18"/>
    <x v="10"/>
    <x v="2"/>
    <n v="1824928"/>
    <n v="70189.538461538468"/>
  </r>
  <r>
    <x v="18"/>
    <x v="11"/>
    <x v="2"/>
    <n v="1550771"/>
    <n v="63296.775510204083"/>
  </r>
  <r>
    <x v="19"/>
    <x v="0"/>
    <x v="2"/>
    <n v="1397368"/>
    <n v="53131.863117870722"/>
  </r>
  <r>
    <x v="19"/>
    <x v="1"/>
    <x v="2"/>
    <n v="1356346"/>
    <n v="59229.082969432311"/>
  </r>
  <r>
    <x v="19"/>
    <x v="2"/>
    <x v="2"/>
    <n v="1805286"/>
    <n v="68642.053231939164"/>
  </r>
  <r>
    <x v="19"/>
    <x v="3"/>
    <x v="2"/>
    <n v="1569198"/>
    <n v="69742.133333333331"/>
  </r>
  <r>
    <x v="19"/>
    <x v="4"/>
    <x v="2"/>
    <n v="1749291"/>
    <n v="68331.6796875"/>
  </r>
  <r>
    <x v="19"/>
    <x v="5"/>
    <x v="2"/>
    <n v="1699855"/>
    <n v="67994.2"/>
  </r>
  <r>
    <x v="19"/>
    <x v="6"/>
    <x v="2"/>
    <n v="1710768"/>
    <n v="66826.875"/>
  </r>
  <r>
    <x v="19"/>
    <x v="7"/>
    <x v="2"/>
    <n v="1587097"/>
    <n v="60345.893536121672"/>
  </r>
  <r>
    <x v="19"/>
    <x v="8"/>
    <x v="2"/>
    <n v="1533944"/>
    <n v="61357.760000000002"/>
  </r>
  <r>
    <x v="19"/>
    <x v="9"/>
    <x v="2"/>
    <n v="1665385"/>
    <n v="63322.623574144483"/>
  </r>
  <r>
    <x v="19"/>
    <x v="10"/>
    <x v="2"/>
    <n v="1490678"/>
    <n v="58920.0790513834"/>
  </r>
  <r>
    <x v="19"/>
    <x v="11"/>
    <x v="2"/>
    <n v="1398202"/>
    <n v="59497.957446808512"/>
  </r>
  <r>
    <x v="20"/>
    <x v="0"/>
    <x v="2"/>
    <n v="1212868"/>
    <n v="46116.653992395433"/>
  </r>
  <r>
    <x v="20"/>
    <x v="1"/>
    <x v="2"/>
    <n v="1024276"/>
    <n v="45321.946902654861"/>
  </r>
  <r>
    <x v="20"/>
    <x v="2"/>
    <x v="2"/>
    <n v="1107362"/>
    <n v="45014.715447154471"/>
  </r>
  <r>
    <x v="20"/>
    <x v="3"/>
    <x v="2"/>
    <n v="1235892"/>
    <n v="50239.512195121948"/>
  </r>
  <r>
    <x v="20"/>
    <x v="4"/>
    <x v="2"/>
    <n v="1458856"/>
    <n v="56326.486486486479"/>
  </r>
  <r>
    <x v="20"/>
    <x v="5"/>
    <x v="2"/>
    <n v="1298158"/>
    <n v="55006.694915254237"/>
  </r>
  <r>
    <x v="20"/>
    <x v="6"/>
    <x v="2"/>
    <n v="1543948"/>
    <n v="58705.247148288974"/>
  </r>
  <r>
    <x v="20"/>
    <x v="7"/>
    <x v="2"/>
    <n v="1389542"/>
    <n v="52834.296577946763"/>
  </r>
  <r>
    <x v="20"/>
    <x v="8"/>
    <x v="2"/>
    <n v="1373312"/>
    <n v="54281.106719367584"/>
  </r>
  <r>
    <x v="20"/>
    <x v="9"/>
    <x v="2"/>
    <n v="1409632"/>
    <n v="52993.684210526313"/>
  </r>
  <r>
    <x v="20"/>
    <x v="10"/>
    <x v="2"/>
    <n v="1253186"/>
    <n v="50127.44"/>
  </r>
  <r>
    <x v="20"/>
    <x v="11"/>
    <x v="2"/>
    <n v="1112177"/>
    <n v="43444.4140625"/>
  </r>
  <r>
    <x v="21"/>
    <x v="0"/>
    <x v="2"/>
    <n v="931673"/>
    <n v="35424.828897338404"/>
  </r>
  <r>
    <x v="21"/>
    <x v="1"/>
    <x v="2"/>
    <n v="926022"/>
    <n v="38584.25"/>
  </r>
  <r>
    <x v="21"/>
    <x v="2"/>
    <x v="2"/>
    <n v="891907"/>
    <n v="37318.284518828455"/>
  </r>
  <r>
    <x v="21"/>
    <x v="3"/>
    <x v="2"/>
    <n v="1194220"/>
    <n v="49967.364016736399"/>
  </r>
  <r>
    <x v="21"/>
    <x v="4"/>
    <x v="2"/>
    <n v="1120209"/>
    <n v="43084.961538461539"/>
  </r>
  <r>
    <x v="21"/>
    <x v="5"/>
    <x v="2"/>
    <n v="1034173"/>
    <n v="42039.552845528451"/>
  </r>
  <r>
    <x v="21"/>
    <x v="6"/>
    <x v="2"/>
    <n v="963863"/>
    <n v="36648.783269961976"/>
  </r>
  <r>
    <x v="21"/>
    <x v="7"/>
    <x v="2"/>
    <n v="979547"/>
    <n v="38717.272727272728"/>
  </r>
  <r>
    <x v="21"/>
    <x v="8"/>
    <x v="2"/>
    <n v="1204850"/>
    <n v="46340.384615384617"/>
  </r>
  <r>
    <x v="21"/>
    <x v="9"/>
    <x v="2"/>
    <n v="1185367"/>
    <n v="43902.481481481482"/>
  </r>
  <r>
    <x v="21"/>
    <x v="10"/>
    <x v="2"/>
    <n v="1115775"/>
    <n v="45916.666666666664"/>
  </r>
  <r>
    <x v="21"/>
    <x v="11"/>
    <x v="2"/>
    <n v="1037500"/>
    <n v="40527.34375"/>
  </r>
  <r>
    <x v="22"/>
    <x v="0"/>
    <x v="2"/>
    <n v="986425"/>
    <n v="37939.423076923078"/>
  </r>
  <r>
    <x v="22"/>
    <x v="1"/>
    <x v="2"/>
    <n v="1040359"/>
    <n v="46033.58407079646"/>
  </r>
  <r>
    <x v="22"/>
    <x v="2"/>
    <x v="2"/>
    <n v="1381902"/>
    <n v="55498.072289156618"/>
  </r>
  <r>
    <x v="22"/>
    <x v="3"/>
    <x v="2"/>
    <n v="1504321"/>
    <n v="61151.260162601626"/>
  </r>
  <r>
    <x v="22"/>
    <x v="4"/>
    <x v="2"/>
    <n v="1555876"/>
    <n v="63246.991869918696"/>
  </r>
  <r>
    <x v="22"/>
    <x v="5"/>
    <x v="2"/>
    <n v="1670849"/>
    <n v="67102.369477911634"/>
  </r>
  <r>
    <x v="22"/>
    <x v="6"/>
    <x v="2"/>
    <n v="1682505"/>
    <n v="63973.574144486687"/>
  </r>
  <r>
    <x v="22"/>
    <x v="7"/>
    <x v="2"/>
    <n v="1693648"/>
    <n v="66942.608695652176"/>
  </r>
  <r>
    <x v="22"/>
    <x v="8"/>
    <x v="2"/>
    <n v="1843400"/>
    <n v="70900"/>
  </r>
  <r>
    <x v="22"/>
    <x v="9"/>
    <x v="2"/>
    <n v="1826806"/>
    <n v="70261.769230769234"/>
  </r>
  <r>
    <x v="22"/>
    <x v="10"/>
    <x v="2"/>
    <n v="1769528"/>
    <n v="71932.0325203252"/>
  </r>
  <r>
    <x v="22"/>
    <x v="11"/>
    <x v="2"/>
    <n v="1572745"/>
    <n v="63162.44979919678"/>
  </r>
  <r>
    <x v="23"/>
    <x v="0"/>
    <x v="2"/>
    <n v="1389914"/>
    <n v="54937.312252964424"/>
  </r>
  <r>
    <x v="23"/>
    <x v="1"/>
    <x v="2"/>
    <n v="1453970"/>
    <n v="61608.898305084746"/>
  </r>
  <r>
    <x v="23"/>
    <x v="2"/>
    <x v="2"/>
    <n v="1792097"/>
    <n v="70003.7890625"/>
  </r>
  <r>
    <x v="23"/>
    <x v="3"/>
    <x v="2"/>
    <n v="1804320"/>
    <n v="71316.996047430832"/>
  </r>
  <r>
    <x v="23"/>
    <x v="4"/>
    <x v="2"/>
    <n v="1810833"/>
    <n v="70735.6640625"/>
  </r>
  <r>
    <x v="23"/>
    <x v="5"/>
    <x v="2"/>
    <n v="1678110"/>
    <n v="66328.458498023712"/>
  </r>
  <r>
    <x v="23"/>
    <x v="6"/>
    <x v="2"/>
    <n v="1596386"/>
    <n v="64111.887550200801"/>
  </r>
  <r>
    <x v="23"/>
    <x v="7"/>
    <x v="2"/>
    <n v="1886887"/>
    <n v="71744.752851711019"/>
  </r>
  <r>
    <x v="23"/>
    <x v="8"/>
    <x v="2"/>
    <n v="1865333"/>
    <n v="71743.576923076922"/>
  </r>
  <r>
    <x v="23"/>
    <x v="9"/>
    <x v="2"/>
    <n v="1770471"/>
    <n v="69979.090909090912"/>
  </r>
  <r>
    <x v="23"/>
    <x v="10"/>
    <x v="2"/>
    <n v="1772060"/>
    <n v="70041.897233201584"/>
  </r>
  <r>
    <x v="23"/>
    <x v="11"/>
    <x v="2"/>
    <n v="1620401"/>
    <n v="65076.345381526102"/>
  </r>
  <r>
    <x v="24"/>
    <x v="0"/>
    <x v="2"/>
    <n v="1456205"/>
    <n v="55369.011406844103"/>
  </r>
  <r>
    <x v="24"/>
    <x v="1"/>
    <x v="2"/>
    <n v="1314820"/>
    <n v="58177.876106194686"/>
  </r>
  <r>
    <x v="24"/>
    <x v="2"/>
    <x v="2"/>
    <n v="1800407"/>
    <n v="68456.539923954377"/>
  </r>
  <r>
    <x v="24"/>
    <x v="3"/>
    <x v="2"/>
    <n v="1626639"/>
    <n v="68925.381355932201"/>
  </r>
  <r>
    <x v="24"/>
    <x v="4"/>
    <x v="2"/>
    <n v="1891643"/>
    <n v="73892.3046875"/>
  </r>
  <r>
    <x v="24"/>
    <x v="5"/>
    <x v="2"/>
    <n v="1806700"/>
    <n v="74657.024793388424"/>
  </r>
  <r>
    <x v="24"/>
    <x v="6"/>
    <x v="2"/>
    <n v="1907266"/>
    <n v="73356.38461538461"/>
  </r>
  <r>
    <x v="24"/>
    <x v="7"/>
    <x v="2"/>
    <n v="2123132"/>
    <n v="80727.452471482888"/>
  </r>
  <r>
    <x v="24"/>
    <x v="8"/>
    <x v="2"/>
    <n v="2152604"/>
    <n v="83758.910505836582"/>
  </r>
  <r>
    <x v="24"/>
    <x v="9"/>
    <x v="2"/>
    <n v="2205700"/>
    <n v="86160.15625"/>
  </r>
  <r>
    <x v="24"/>
    <x v="10"/>
    <x v="2"/>
    <n v="2275625"/>
    <n v="89945.65217391304"/>
  </r>
  <r>
    <x v="24"/>
    <x v="11"/>
    <x v="2"/>
    <n v="1912123"/>
    <n v="77728.577235772347"/>
  </r>
  <r>
    <x v="25"/>
    <x v="0"/>
    <x v="2"/>
    <n v="2054571"/>
    <n v="78120.570342205319"/>
  </r>
  <r>
    <x v="25"/>
    <x v="1"/>
    <x v="2"/>
    <n v="2035611"/>
    <n v="90071.283185840701"/>
  </r>
  <r>
    <x v="25"/>
    <x v="2"/>
    <x v="2"/>
    <n v="2401209"/>
    <n v="96434.096385542158"/>
  </r>
  <r>
    <x v="25"/>
    <x v="3"/>
    <x v="2"/>
    <n v="2293556"/>
    <n v="95964.686192468609"/>
  </r>
  <r>
    <x v="25"/>
    <x v="4"/>
    <x v="2"/>
    <n v="2417190"/>
    <n v="94421.484375"/>
  </r>
  <r>
    <x v="25"/>
    <x v="5"/>
    <x v="2"/>
    <n v="2594432"/>
    <n v="106766.74897119342"/>
  </r>
  <r>
    <x v="25"/>
    <x v="6"/>
    <x v="2"/>
    <n v="2501359"/>
    <n v="97709.3359375"/>
  </r>
  <r>
    <x v="25"/>
    <x v="7"/>
    <x v="2"/>
    <n v="2748095"/>
    <n v="104490.3041825095"/>
  </r>
  <r>
    <x v="25"/>
    <x v="8"/>
    <x v="2"/>
    <n v="2489097"/>
    <n v="99563.88"/>
  </r>
  <r>
    <x v="25"/>
    <x v="9"/>
    <x v="2"/>
    <n v="2745746"/>
    <n v="104400.9885931559"/>
  </r>
  <r>
    <x v="25"/>
    <x v="10"/>
    <x v="2"/>
    <n v="2497249"/>
    <n v="98705.49407114624"/>
  </r>
  <r>
    <x v="25"/>
    <x v="11"/>
    <x v="2"/>
    <n v="2162104"/>
    <n v="92004.425531914894"/>
  </r>
  <r>
    <x v="26"/>
    <x v="0"/>
    <x v="2"/>
    <n v="2090619"/>
    <n v="79491.216730038024"/>
  </r>
  <r>
    <x v="26"/>
    <x v="1"/>
    <x v="2"/>
    <n v="2077415"/>
    <n v="86558.958333333328"/>
  </r>
  <r>
    <x v="26"/>
    <x v="2"/>
    <x v="2"/>
    <n v="2378411"/>
    <n v="97876.995884773656"/>
  </r>
  <r>
    <x v="26"/>
    <x v="3"/>
    <x v="2"/>
    <n v="2368781"/>
    <n v="99112.175732217569"/>
  </r>
  <r>
    <x v="26"/>
    <x v="4"/>
    <x v="2"/>
    <n v="2528944"/>
    <n v="97642.625482625474"/>
  </r>
  <r>
    <x v="26"/>
    <x v="5"/>
    <x v="2"/>
    <n v="2214175"/>
    <n v="91118.312757201638"/>
  </r>
  <r>
    <x v="26"/>
    <x v="6"/>
    <x v="2"/>
    <n v="2289735"/>
    <n v="87062.167300380228"/>
  </r>
  <r>
    <x v="26"/>
    <x v="7"/>
    <x v="2"/>
    <n v="2292290"/>
    <n v="88165"/>
  </r>
  <r>
    <x v="0"/>
    <x v="0"/>
    <x v="3"/>
    <n v="4416000"/>
    <n v="174545.45454545453"/>
  </r>
  <r>
    <x v="0"/>
    <x v="1"/>
    <x v="3"/>
    <n v="4424000"/>
    <n v="184333.33333333334"/>
  </r>
  <r>
    <x v="0"/>
    <x v="2"/>
    <x v="3"/>
    <n v="5406000"/>
    <n v="207923.07692307694"/>
  </r>
  <r>
    <x v="0"/>
    <x v="3"/>
    <x v="3"/>
    <n v="5356000"/>
    <n v="206000"/>
  </r>
  <r>
    <x v="0"/>
    <x v="4"/>
    <x v="3"/>
    <n v="5499000"/>
    <n v="214804.6875"/>
  </r>
  <r>
    <x v="0"/>
    <x v="5"/>
    <x v="3"/>
    <n v="5464000"/>
    <n v="215968.37944664032"/>
  </r>
  <r>
    <x v="0"/>
    <x v="6"/>
    <x v="3"/>
    <n v="5740000"/>
    <n v="220769.23076923078"/>
  </r>
  <r>
    <x v="0"/>
    <x v="7"/>
    <x v="3"/>
    <n v="5589000"/>
    <n v="212509.50570342204"/>
  </r>
  <r>
    <x v="0"/>
    <x v="8"/>
    <x v="3"/>
    <n v="5738000"/>
    <n v="220692.30769230769"/>
  </r>
  <r>
    <x v="0"/>
    <x v="9"/>
    <x v="3"/>
    <n v="5619000"/>
    <n v="218638.13229571984"/>
  </r>
  <r>
    <x v="0"/>
    <x v="10"/>
    <x v="3"/>
    <n v="5847000"/>
    <n v="224884.61538461538"/>
  </r>
  <r>
    <x v="0"/>
    <x v="11"/>
    <x v="3"/>
    <n v="5810000"/>
    <n v="229644.26877470355"/>
  </r>
  <r>
    <x v="1"/>
    <x v="0"/>
    <x v="3"/>
    <n v="5019000"/>
    <n v="194534.88372093023"/>
  </r>
  <r>
    <x v="1"/>
    <x v="1"/>
    <x v="3"/>
    <n v="4903000"/>
    <n v="197701.61290322579"/>
  </r>
  <r>
    <x v="1"/>
    <x v="2"/>
    <x v="3"/>
    <n v="5866000"/>
    <n v="213231.55216284987"/>
  </r>
  <r>
    <x v="1"/>
    <x v="3"/>
    <x v="3"/>
    <n v="5701000"/>
    <n v="219269.23076923078"/>
  </r>
  <r>
    <x v="1"/>
    <x v="4"/>
    <x v="3"/>
    <n v="6015000"/>
    <n v="224607.91635548917"/>
  </r>
  <r>
    <x v="1"/>
    <x v="5"/>
    <x v="3"/>
    <n v="6572000"/>
    <n v="254926.29945694335"/>
  </r>
  <r>
    <x v="1"/>
    <x v="6"/>
    <x v="3"/>
    <n v="6940000"/>
    <n v="259148.61837191932"/>
  </r>
  <r>
    <x v="1"/>
    <x v="7"/>
    <x v="3"/>
    <n v="7411000"/>
    <n v="271564.67570538662"/>
  </r>
  <r>
    <x v="1"/>
    <x v="8"/>
    <x v="3"/>
    <n v="7089000"/>
    <n v="264514.92537313432"/>
  </r>
  <r>
    <x v="1"/>
    <x v="9"/>
    <x v="3"/>
    <n v="7025000"/>
    <n v="260185.1851851852"/>
  </r>
  <r>
    <x v="1"/>
    <x v="10"/>
    <x v="3"/>
    <n v="7015000"/>
    <n v="261753.73134328358"/>
  </r>
  <r>
    <x v="1"/>
    <x v="11"/>
    <x v="3"/>
    <n v="6216433"/>
    <n v="225969.93820428933"/>
  </r>
  <r>
    <x v="2"/>
    <x v="0"/>
    <x v="3"/>
    <n v="7267406"/>
    <n v="266302.89483327226"/>
  </r>
  <r>
    <x v="2"/>
    <x v="1"/>
    <x v="3"/>
    <n v="7708852"/>
    <n v="310840.80645161291"/>
  </r>
  <r>
    <x v="2"/>
    <x v="2"/>
    <x v="3"/>
    <n v="9543009"/>
    <n v="343273.70503597119"/>
  </r>
  <r>
    <x v="2"/>
    <x v="3"/>
    <x v="3"/>
    <n v="9222463"/>
    <n v="365970.75396825396"/>
  </r>
  <r>
    <x v="2"/>
    <x v="4"/>
    <x v="3"/>
    <n v="10075270"/>
    <n v="376223.67438386852"/>
  </r>
  <r>
    <x v="2"/>
    <x v="5"/>
    <x v="3"/>
    <n v="9698591"/>
    <n v="368907.98782807152"/>
  </r>
  <r>
    <x v="2"/>
    <x v="6"/>
    <x v="3"/>
    <n v="10039195"/>
    <n v="371822.03703703702"/>
  </r>
  <r>
    <x v="2"/>
    <x v="7"/>
    <x v="3"/>
    <n v="10501869"/>
    <n v="384824.80762183951"/>
  </r>
  <r>
    <x v="2"/>
    <x v="8"/>
    <x v="3"/>
    <n v="10429950"/>
    <n v="393434.55299886834"/>
  </r>
  <r>
    <x v="2"/>
    <x v="9"/>
    <x v="3"/>
    <n v="10774411"/>
    <n v="402330.50784167286"/>
  </r>
  <r>
    <x v="2"/>
    <x v="10"/>
    <x v="3"/>
    <n v="10765313"/>
    <n v="401690.78358208953"/>
  </r>
  <r>
    <x v="2"/>
    <x v="11"/>
    <x v="3"/>
    <n v="10432260"/>
    <n v="401549.65357967664"/>
  </r>
  <r>
    <x v="3"/>
    <x v="0"/>
    <x v="3"/>
    <n v="9623519"/>
    <n v="352639.02528398682"/>
  </r>
  <r>
    <x v="3"/>
    <x v="1"/>
    <x v="3"/>
    <n v="9899750"/>
    <n v="383711.2403100775"/>
  </r>
  <r>
    <x v="3"/>
    <x v="2"/>
    <x v="3"/>
    <n v="11523414"/>
    <n v="426793.11111111112"/>
  </r>
  <r>
    <x v="3"/>
    <x v="3"/>
    <x v="3"/>
    <n v="11420120"/>
    <n v="439235.38461538462"/>
  </r>
  <r>
    <x v="3"/>
    <x v="4"/>
    <x v="3"/>
    <n v="11984641"/>
    <n v="442727.77983007021"/>
  </r>
  <r>
    <x v="3"/>
    <x v="5"/>
    <x v="3"/>
    <n v="10978641"/>
    <n v="439497.23779023218"/>
  </r>
  <r>
    <x v="3"/>
    <x v="6"/>
    <x v="3"/>
    <n v="11484478"/>
    <n v="420831.00036643463"/>
  </r>
  <r>
    <x v="3"/>
    <x v="7"/>
    <x v="3"/>
    <n v="11545721"/>
    <n v="427619.29629629629"/>
  </r>
  <r>
    <x v="3"/>
    <x v="8"/>
    <x v="3"/>
    <n v="11182650"/>
    <n v="433772.30411171447"/>
  </r>
  <r>
    <x v="3"/>
    <x v="9"/>
    <x v="3"/>
    <n v="12647925"/>
    <n v="458590.46410442353"/>
  </r>
  <r>
    <x v="3"/>
    <x v="10"/>
    <x v="3"/>
    <n v="12117087"/>
    <n v="457076.08449641644"/>
  </r>
  <r>
    <x v="3"/>
    <x v="11"/>
    <x v="3"/>
    <n v="11617742"/>
    <n v="443425.26717557252"/>
  </r>
  <r>
    <x v="4"/>
    <x v="0"/>
    <x v="3"/>
    <n v="10482127"/>
    <n v="384101.39245144743"/>
  </r>
  <r>
    <x v="4"/>
    <x v="1"/>
    <x v="3"/>
    <n v="10402854"/>
    <n v="419469.91935483873"/>
  </r>
  <r>
    <x v="4"/>
    <x v="2"/>
    <x v="3"/>
    <n v="12307885"/>
    <n v="469766.6030534351"/>
  </r>
  <r>
    <x v="4"/>
    <x v="3"/>
    <x v="3"/>
    <n v="12858450"/>
    <n v="479792.91044776118"/>
  </r>
  <r>
    <x v="4"/>
    <x v="4"/>
    <x v="3"/>
    <n v="12719639"/>
    <n v="471097.74074074073"/>
  </r>
  <r>
    <x v="4"/>
    <x v="5"/>
    <x v="3"/>
    <n v="11785455"/>
    <n v="466381.2821527503"/>
  </r>
  <r>
    <x v="4"/>
    <x v="6"/>
    <x v="3"/>
    <n v="12690618"/>
    <n v="465028.14217662148"/>
  </r>
  <r>
    <x v="4"/>
    <x v="7"/>
    <x v="3"/>
    <n v="12393799"/>
    <n v="467867.08191770484"/>
  </r>
  <r>
    <x v="4"/>
    <x v="8"/>
    <x v="3"/>
    <n v="12944912"/>
    <n v="483019.10447761195"/>
  </r>
  <r>
    <x v="4"/>
    <x v="9"/>
    <x v="3"/>
    <n v="13351075"/>
    <n v="480254.49640287767"/>
  </r>
  <r>
    <x v="4"/>
    <x v="10"/>
    <x v="3"/>
    <n v="12527265"/>
    <n v="481817.88461538462"/>
  </r>
  <r>
    <x v="4"/>
    <x v="11"/>
    <x v="3"/>
    <n v="12571850"/>
    <n v="474588.52397130994"/>
  </r>
  <r>
    <x v="5"/>
    <x v="0"/>
    <x v="3"/>
    <n v="11408974"/>
    <n v="422554.59259259258"/>
  </r>
  <r>
    <x v="5"/>
    <x v="1"/>
    <x v="3"/>
    <n v="11116423"/>
    <n v="448242.86290322582"/>
  </r>
  <r>
    <x v="5"/>
    <x v="2"/>
    <x v="3"/>
    <n v="13345964"/>
    <n v="489042.2865518505"/>
  </r>
  <r>
    <x v="5"/>
    <x v="3"/>
    <x v="3"/>
    <n v="12890158"/>
    <n v="500006.12878200156"/>
  </r>
  <r>
    <x v="5"/>
    <x v="4"/>
    <x v="3"/>
    <n v="12869064"/>
    <n v="495345.03464203235"/>
  </r>
  <r>
    <x v="5"/>
    <x v="5"/>
    <x v="3"/>
    <n v="12448291"/>
    <n v="482866.21411947242"/>
  </r>
  <r>
    <x v="5"/>
    <x v="6"/>
    <x v="3"/>
    <n v="13020256"/>
    <n v="477107.21876145108"/>
  </r>
  <r>
    <x v="5"/>
    <x v="7"/>
    <x v="3"/>
    <n v="13296808"/>
    <n v="501955.75688939227"/>
  </r>
  <r>
    <x v="5"/>
    <x v="8"/>
    <x v="3"/>
    <n v="13095013"/>
    <n v="488619.88805970148"/>
  </r>
  <r>
    <x v="5"/>
    <x v="9"/>
    <x v="3"/>
    <n v="13444908"/>
    <n v="497959.55555555556"/>
  </r>
  <r>
    <x v="5"/>
    <x v="10"/>
    <x v="3"/>
    <n v="12748293"/>
    <n v="484910.34613921645"/>
  </r>
  <r>
    <x v="5"/>
    <x v="11"/>
    <x v="3"/>
    <n v="12397911"/>
    <n v="473202.70992366411"/>
  </r>
  <r>
    <x v="6"/>
    <x v="0"/>
    <x v="3"/>
    <n v="10915436"/>
    <n v="404275.40740740742"/>
  </r>
  <r>
    <x v="6"/>
    <x v="1"/>
    <x v="3"/>
    <n v="10834866"/>
    <n v="436889.75806451612"/>
  </r>
  <r>
    <x v="6"/>
    <x v="2"/>
    <x v="3"/>
    <n v="13216135"/>
    <n v="484284.9028948333"/>
  </r>
  <r>
    <x v="6"/>
    <x v="3"/>
    <x v="3"/>
    <n v="12787909"/>
    <n v="496039.91466252907"/>
  </r>
  <r>
    <x v="6"/>
    <x v="4"/>
    <x v="3"/>
    <n v="13362479"/>
    <n v="514337.14395688992"/>
  </r>
  <r>
    <x v="6"/>
    <x v="5"/>
    <x v="3"/>
    <n v="13038956"/>
    <n v="505777.96741660201"/>
  </r>
  <r>
    <x v="6"/>
    <x v="6"/>
    <x v="3"/>
    <n v="13142948"/>
    <n v="481603.078050568"/>
  </r>
  <r>
    <x v="6"/>
    <x v="7"/>
    <x v="3"/>
    <n v="13568853"/>
    <n v="512225.48131370329"/>
  </r>
  <r>
    <x v="6"/>
    <x v="8"/>
    <x v="3"/>
    <n v="13789532"/>
    <n v="514534.77611940296"/>
  </r>
  <r>
    <x v="6"/>
    <x v="9"/>
    <x v="3"/>
    <n v="13726872"/>
    <n v="508402.66666666669"/>
  </r>
  <r>
    <x v="6"/>
    <x v="10"/>
    <x v="3"/>
    <n v="13708149"/>
    <n v="521420.65424115636"/>
  </r>
  <r>
    <x v="6"/>
    <x v="11"/>
    <x v="3"/>
    <n v="13252541"/>
    <n v="505822.17557251907"/>
  </r>
  <r>
    <x v="7"/>
    <x v="0"/>
    <x v="3"/>
    <n v="11301431"/>
    <n v="422010.11949215829"/>
  </r>
  <r>
    <x v="7"/>
    <x v="1"/>
    <x v="3"/>
    <n v="11727784"/>
    <n v="454565.27131782944"/>
  </r>
  <r>
    <x v="7"/>
    <x v="2"/>
    <x v="3"/>
    <n v="13978857"/>
    <n v="502836.58273381292"/>
  </r>
  <r>
    <x v="7"/>
    <x v="3"/>
    <x v="3"/>
    <n v="13002580"/>
    <n v="515975.39682539686"/>
  </r>
  <r>
    <x v="7"/>
    <x v="4"/>
    <x v="3"/>
    <n v="13141289"/>
    <n v="490712.80806572066"/>
  </r>
  <r>
    <x v="7"/>
    <x v="5"/>
    <x v="3"/>
    <n v="12737101"/>
    <n v="488573.11085538933"/>
  </r>
  <r>
    <x v="7"/>
    <x v="6"/>
    <x v="3"/>
    <n v="13023830"/>
    <n v="482364.0740740741"/>
  </r>
  <r>
    <x v="7"/>
    <x v="7"/>
    <x v="3"/>
    <n v="13655966"/>
    <n v="500401.83217295713"/>
  </r>
  <r>
    <x v="7"/>
    <x v="8"/>
    <x v="3"/>
    <n v="13538068"/>
    <n v="510677.78196906822"/>
  </r>
  <r>
    <x v="7"/>
    <x v="9"/>
    <x v="3"/>
    <n v="13586361"/>
    <n v="507332.37490664673"/>
  </r>
  <r>
    <x v="7"/>
    <x v="10"/>
    <x v="3"/>
    <n v="12996655"/>
    <n v="484949.8134328358"/>
  </r>
  <r>
    <x v="7"/>
    <x v="11"/>
    <x v="3"/>
    <n v="12351436"/>
    <n v="475420.93918398768"/>
  </r>
  <r>
    <x v="8"/>
    <x v="0"/>
    <x v="3"/>
    <n v="10890789"/>
    <n v="399076.18175155733"/>
  </r>
  <r>
    <x v="8"/>
    <x v="1"/>
    <x v="3"/>
    <n v="10886221"/>
    <n v="438960.52419354836"/>
  </r>
  <r>
    <x v="8"/>
    <x v="2"/>
    <x v="3"/>
    <n v="12688838"/>
    <n v="461244.56561250449"/>
  </r>
  <r>
    <x v="8"/>
    <x v="3"/>
    <x v="3"/>
    <n v="12312758"/>
    <n v="483042.683405257"/>
  </r>
  <r>
    <x v="8"/>
    <x v="4"/>
    <x v="3"/>
    <n v="12609764"/>
    <n v="470864.97386109037"/>
  </r>
  <r>
    <x v="8"/>
    <x v="5"/>
    <x v="3"/>
    <n v="12029594"/>
    <n v="462676.69230769231"/>
  </r>
  <r>
    <x v="8"/>
    <x v="6"/>
    <x v="3"/>
    <n v="11474605"/>
    <n v="428476.66168782674"/>
  </r>
  <r>
    <x v="8"/>
    <x v="7"/>
    <x v="3"/>
    <n v="12085683"/>
    <n v="442861.2312202272"/>
  </r>
  <r>
    <x v="8"/>
    <x v="8"/>
    <x v="3"/>
    <n v="11738787"/>
    <n v="451491.80769230769"/>
  </r>
  <r>
    <x v="8"/>
    <x v="9"/>
    <x v="3"/>
    <n v="11880070"/>
    <n v="435326.8596555515"/>
  </r>
  <r>
    <x v="8"/>
    <x v="10"/>
    <x v="3"/>
    <n v="11441886"/>
    <n v="426936.04477611941"/>
  </r>
  <r>
    <x v="8"/>
    <x v="11"/>
    <x v="3"/>
    <n v="9042244"/>
    <n v="351975.24328532501"/>
  </r>
  <r>
    <x v="9"/>
    <x v="0"/>
    <x v="3"/>
    <n v="8587532"/>
    <n v="306369.31858722796"/>
  </r>
  <r>
    <x v="9"/>
    <x v="1"/>
    <x v="3"/>
    <n v="8346796"/>
    <n v="327582.26059654629"/>
  </r>
  <r>
    <x v="9"/>
    <x v="2"/>
    <x v="3"/>
    <n v="9305212"/>
    <n v="339606.27737226279"/>
  </r>
  <r>
    <x v="9"/>
    <x v="3"/>
    <x v="3"/>
    <n v="9299625"/>
    <n v="340645.6043956044"/>
  </r>
  <r>
    <x v="9"/>
    <x v="4"/>
    <x v="3"/>
    <n v="9614283"/>
    <n v="346335.84293948126"/>
  </r>
  <r>
    <x v="9"/>
    <x v="5"/>
    <x v="3"/>
    <n v="8986773"/>
    <n v="340408.06818181818"/>
  </r>
  <r>
    <x v="9"/>
    <x v="6"/>
    <x v="3"/>
    <n v="9493566"/>
    <n v="338693.04316803423"/>
  </r>
  <r>
    <x v="9"/>
    <x v="7"/>
    <x v="3"/>
    <n v="9000808"/>
    <n v="323188.79712746857"/>
  </r>
  <r>
    <x v="9"/>
    <x v="8"/>
    <x v="3"/>
    <n v="8338739"/>
    <n v="308499.40806511283"/>
  </r>
  <r>
    <x v="9"/>
    <x v="9"/>
    <x v="3"/>
    <n v="8685493"/>
    <n v="309864.1812343917"/>
  </r>
  <r>
    <x v="9"/>
    <x v="10"/>
    <x v="3"/>
    <n v="9516522"/>
    <n v="348590.54945054941"/>
  </r>
  <r>
    <x v="9"/>
    <x v="11"/>
    <x v="3"/>
    <n v="9001660"/>
    <n v="330700.22042615723"/>
  </r>
  <r>
    <x v="10"/>
    <x v="0"/>
    <x v="3"/>
    <n v="7168657"/>
    <n v="255749.44702104887"/>
  </r>
  <r>
    <x v="10"/>
    <x v="1"/>
    <x v="3"/>
    <n v="7085118"/>
    <n v="278065.85557299841"/>
  </r>
  <r>
    <x v="10"/>
    <x v="2"/>
    <x v="3"/>
    <n v="8287095"/>
    <n v="302448.72262773727"/>
  </r>
  <r>
    <x v="10"/>
    <x v="3"/>
    <x v="3"/>
    <n v="9195245"/>
    <n v="336822.16117216117"/>
  </r>
  <r>
    <x v="10"/>
    <x v="4"/>
    <x v="3"/>
    <n v="9357320"/>
    <n v="337079.25072046107"/>
  </r>
  <r>
    <x v="10"/>
    <x v="5"/>
    <x v="3"/>
    <n v="9166482"/>
    <n v="347215.22727272729"/>
  </r>
  <r>
    <x v="10"/>
    <x v="6"/>
    <x v="3"/>
    <n v="9782306"/>
    <n v="348994.1491259365"/>
  </r>
  <r>
    <x v="10"/>
    <x v="7"/>
    <x v="3"/>
    <n v="9687610"/>
    <n v="347849.55116696586"/>
  </r>
  <r>
    <x v="10"/>
    <x v="8"/>
    <x v="3"/>
    <n v="10136012"/>
    <n v="374991.19496855343"/>
  </r>
  <r>
    <x v="10"/>
    <x v="9"/>
    <x v="3"/>
    <n v="10498516"/>
    <n v="374545.70103460574"/>
  </r>
  <r>
    <x v="10"/>
    <x v="10"/>
    <x v="3"/>
    <n v="9792653"/>
    <n v="358705.23809523811"/>
  </r>
  <r>
    <x v="10"/>
    <x v="11"/>
    <x v="3"/>
    <n v="9634872"/>
    <n v="353962.96840558416"/>
  </r>
  <r>
    <x v="11"/>
    <x v="0"/>
    <x v="3"/>
    <n v="8228260"/>
    <n v="293551.90866928292"/>
  </r>
  <r>
    <x v="11"/>
    <x v="1"/>
    <x v="3"/>
    <n v="8518435"/>
    <n v="334318.4850863422"/>
  </r>
  <r>
    <x v="11"/>
    <x v="2"/>
    <x v="3"/>
    <n v="10357619"/>
    <n v="378015.29197080294"/>
  </r>
  <r>
    <x v="11"/>
    <x v="3"/>
    <x v="3"/>
    <n v="9401326"/>
    <n v="344370.91575091577"/>
  </r>
  <r>
    <x v="11"/>
    <x v="4"/>
    <x v="3"/>
    <n v="9561948"/>
    <n v="344450.57636887603"/>
  </r>
  <r>
    <x v="11"/>
    <x v="5"/>
    <x v="3"/>
    <n v="7604167"/>
    <n v="288036.62878787878"/>
  </r>
  <r>
    <x v="11"/>
    <x v="6"/>
    <x v="3"/>
    <n v="8991430"/>
    <n v="320778.80841955048"/>
  </r>
  <r>
    <x v="11"/>
    <x v="7"/>
    <x v="3"/>
    <n v="9168848"/>
    <n v="329222.54937163374"/>
  </r>
  <r>
    <x v="11"/>
    <x v="8"/>
    <x v="3"/>
    <n v="9836767"/>
    <n v="363920.3477617462"/>
  </r>
  <r>
    <x v="11"/>
    <x v="9"/>
    <x v="3"/>
    <n v="9749225"/>
    <n v="347813.94933999283"/>
  </r>
  <r>
    <x v="11"/>
    <x v="10"/>
    <x v="3"/>
    <n v="9982725"/>
    <n v="365667.58241758239"/>
  </r>
  <r>
    <x v="11"/>
    <x v="11"/>
    <x v="3"/>
    <n v="9778162"/>
    <n v="359227.11241734022"/>
  </r>
  <r>
    <x v="12"/>
    <x v="0"/>
    <x v="3"/>
    <n v="8042747"/>
    <n v="286933.53549768106"/>
  </r>
  <r>
    <x v="12"/>
    <x v="1"/>
    <x v="3"/>
    <n v="8330992.9999999991"/>
    <n v="326962.04866562004"/>
  </r>
  <r>
    <x v="12"/>
    <x v="2"/>
    <x v="3"/>
    <n v="9993731.0000000019"/>
    <n v="364734.70802919718"/>
  </r>
  <r>
    <x v="12"/>
    <x v="3"/>
    <x v="3"/>
    <n v="10371099"/>
    <n v="379893.73626373627"/>
  </r>
  <r>
    <x v="12"/>
    <x v="4"/>
    <x v="3"/>
    <n v="10238916.000000002"/>
    <n v="368837.03170028824"/>
  </r>
  <r>
    <x v="12"/>
    <x v="5"/>
    <x v="3"/>
    <n v="9864991.9999999981"/>
    <n v="373673.93939393933"/>
  </r>
  <r>
    <x v="12"/>
    <x v="6"/>
    <x v="3"/>
    <n v="9688302.0000000037"/>
    <n v="345640.45665358554"/>
  </r>
  <r>
    <x v="12"/>
    <x v="7"/>
    <x v="3"/>
    <n v="9812224.0000000019"/>
    <n v="352324.0215439857"/>
  </r>
  <r>
    <x v="12"/>
    <x v="8"/>
    <x v="3"/>
    <n v="10292171"/>
    <n v="380768.44247132813"/>
  </r>
  <r>
    <x v="12"/>
    <x v="9"/>
    <x v="3"/>
    <n v="10139254"/>
    <n v="361728.64787727431"/>
  </r>
  <r>
    <x v="12"/>
    <x v="10"/>
    <x v="3"/>
    <n v="10330751"/>
    <n v="378415.78754578752"/>
  </r>
  <r>
    <x v="12"/>
    <x v="11"/>
    <x v="3"/>
    <n v="10065030"/>
    <n v="369765.98089639971"/>
  </r>
  <r>
    <x v="13"/>
    <x v="0"/>
    <x v="3"/>
    <n v="8618224.0000000019"/>
    <n v="307464.28826257586"/>
  </r>
  <r>
    <x v="13"/>
    <x v="1"/>
    <x v="3"/>
    <n v="8552948"/>
    <n v="335672.99843014131"/>
  </r>
  <r>
    <x v="13"/>
    <x v="2"/>
    <x v="3"/>
    <n v="10345578"/>
    <n v="377575.83941605838"/>
  </r>
  <r>
    <x v="13"/>
    <x v="3"/>
    <x v="3"/>
    <n v="9767008"/>
    <n v="357765.86080586078"/>
  </r>
  <r>
    <x v="13"/>
    <x v="4"/>
    <x v="3"/>
    <n v="10140810"/>
    <n v="365302.95389048988"/>
  </r>
  <r>
    <x v="13"/>
    <x v="5"/>
    <x v="3"/>
    <n v="9659951"/>
    <n v="365907.23484848486"/>
  </r>
  <r>
    <x v="13"/>
    <x v="6"/>
    <x v="3"/>
    <n v="10045443"/>
    <n v="358381.84088476631"/>
  </r>
  <r>
    <x v="13"/>
    <x v="7"/>
    <x v="3"/>
    <n v="10369304"/>
    <n v="372326.89407540392"/>
  </r>
  <r>
    <x v="13"/>
    <x v="8"/>
    <x v="3"/>
    <n v="10269229"/>
    <n v="379919.68183499813"/>
  </r>
  <r>
    <x v="13"/>
    <x v="9"/>
    <x v="3"/>
    <n v="10267235"/>
    <n v="366294.50588655012"/>
  </r>
  <r>
    <x v="13"/>
    <x v="10"/>
    <x v="3"/>
    <n v="10648420"/>
    <n v="390052.01465201465"/>
  </r>
  <r>
    <x v="13"/>
    <x v="11"/>
    <x v="3"/>
    <n v="9625737"/>
    <n v="353627.36958119029"/>
  </r>
  <r>
    <x v="14"/>
    <x v="0"/>
    <x v="3"/>
    <n v="8825845"/>
    <n v="314871.38779878698"/>
  </r>
  <r>
    <x v="14"/>
    <x v="1"/>
    <x v="3"/>
    <n v="8414275"/>
    <n v="330230.57299843011"/>
  </r>
  <r>
    <x v="14"/>
    <x v="2"/>
    <x v="3"/>
    <n v="9778986"/>
    <n v="356897.29927007301"/>
  </r>
  <r>
    <x v="14"/>
    <x v="3"/>
    <x v="3"/>
    <n v="8637086"/>
    <n v="316376.77655677655"/>
  </r>
  <r>
    <x v="14"/>
    <x v="4"/>
    <x v="3"/>
    <n v="8362703"/>
    <n v="301250.10806916427"/>
  </r>
  <r>
    <x v="14"/>
    <x v="5"/>
    <x v="3"/>
    <n v="7854101.4980136622"/>
    <n v="297503.84462172963"/>
  </r>
  <r>
    <x v="14"/>
    <x v="6"/>
    <x v="3"/>
    <n v="7711789.9999999991"/>
    <n v="275126.29325722437"/>
  </r>
  <r>
    <x v="14"/>
    <x v="7"/>
    <x v="3"/>
    <n v="7672336"/>
    <n v="275487.82764811488"/>
  </r>
  <r>
    <x v="14"/>
    <x v="8"/>
    <x v="3"/>
    <n v="6897941"/>
    <n v="255195.74546799852"/>
  </r>
  <r>
    <x v="14"/>
    <x v="9"/>
    <x v="3"/>
    <n v="8222994"/>
    <n v="293364.03853014624"/>
  </r>
  <r>
    <x v="14"/>
    <x v="10"/>
    <x v="3"/>
    <n v="9318536"/>
    <n v="341338.31501831498"/>
  </r>
  <r>
    <x v="14"/>
    <x v="11"/>
    <x v="3"/>
    <n v="9477531"/>
    <n v="348182.62307127111"/>
  </r>
  <r>
    <x v="15"/>
    <x v="0"/>
    <x v="3"/>
    <n v="9245094"/>
    <n v="342410.88888888888"/>
  </r>
  <r>
    <x v="15"/>
    <x v="1"/>
    <x v="3"/>
    <n v="9462767"/>
    <n v="381563.18548387097"/>
  </r>
  <r>
    <x v="15"/>
    <x v="2"/>
    <x v="3"/>
    <n v="9578097"/>
    <n v="357658.58849887975"/>
  </r>
  <r>
    <x v="15"/>
    <x v="3"/>
    <x v="3"/>
    <n v="10539704"/>
    <n v="417083.65650969528"/>
  </r>
  <r>
    <x v="15"/>
    <x v="4"/>
    <x v="3"/>
    <n v="10714403"/>
    <n v="412409.6612779061"/>
  </r>
  <r>
    <x v="15"/>
    <x v="5"/>
    <x v="3"/>
    <n v="9946398"/>
    <n v="374206.09480812645"/>
  </r>
  <r>
    <x v="15"/>
    <x v="6"/>
    <x v="3"/>
    <n v="10574909"/>
    <n v="387501.24587761087"/>
  </r>
  <r>
    <x v="15"/>
    <x v="7"/>
    <x v="3"/>
    <n v="10937187"/>
    <n v="412879.84144960361"/>
  </r>
  <r>
    <x v="15"/>
    <x v="8"/>
    <x v="3"/>
    <n v="11204838"/>
    <n v="418090.97014925373"/>
  </r>
  <r>
    <x v="15"/>
    <x v="9"/>
    <x v="3"/>
    <n v="11558622"/>
    <n v="428097.11111111112"/>
  </r>
  <r>
    <x v="15"/>
    <x v="10"/>
    <x v="3"/>
    <n v="11100774"/>
    <n v="422243.21034613921"/>
  </r>
  <r>
    <x v="15"/>
    <x v="11"/>
    <x v="3"/>
    <n v="10852392"/>
    <n v="421288.50931677024"/>
  </r>
  <r>
    <x v="16"/>
    <x v="0"/>
    <x v="3"/>
    <n v="9912489"/>
    <n v="367129.22222222225"/>
  </r>
  <r>
    <x v="16"/>
    <x v="1"/>
    <x v="3"/>
    <n v="9832742"/>
    <n v="396481.53225806449"/>
  </r>
  <r>
    <x v="16"/>
    <x v="2"/>
    <x v="3"/>
    <n v="11107884"/>
    <n v="414782.82300224045"/>
  </r>
  <r>
    <x v="16"/>
    <x v="3"/>
    <x v="3"/>
    <n v="10741865"/>
    <n v="416674.3599689682"/>
  </r>
  <r>
    <x v="16"/>
    <x v="4"/>
    <x v="3"/>
    <n v="11051423"/>
    <n v="425381.94765204005"/>
  </r>
  <r>
    <x v="16"/>
    <x v="5"/>
    <x v="3"/>
    <n v="11112407"/>
    <n v="418074.00300978182"/>
  </r>
  <r>
    <x v="16"/>
    <x v="6"/>
    <x v="3"/>
    <n v="10241362"/>
    <n v="375278.93001099303"/>
  </r>
  <r>
    <x v="16"/>
    <x v="7"/>
    <x v="3"/>
    <n v="11307315"/>
    <n v="426852.20838052093"/>
  </r>
  <r>
    <x v="16"/>
    <x v="8"/>
    <x v="3"/>
    <n v="11711649"/>
    <n v="437001.82835820894"/>
  </r>
  <r>
    <x v="16"/>
    <x v="9"/>
    <x v="3"/>
    <n v="12065523"/>
    <n v="446871.22222222225"/>
  </r>
  <r>
    <x v="16"/>
    <x v="10"/>
    <x v="3"/>
    <n v="11532488"/>
    <n v="438664.43514644355"/>
  </r>
  <r>
    <x v="16"/>
    <x v="11"/>
    <x v="3"/>
    <n v="11325858"/>
    <n v="432284.6564885496"/>
  </r>
  <r>
    <x v="17"/>
    <x v="0"/>
    <x v="3"/>
    <n v="9424139"/>
    <n v="355762.1366553416"/>
  </r>
  <r>
    <x v="17"/>
    <x v="1"/>
    <x v="3"/>
    <n v="9605478"/>
    <n v="387317.66129032255"/>
  </r>
  <r>
    <x v="17"/>
    <x v="2"/>
    <x v="3"/>
    <n v="11890984"/>
    <n v="435726.78636863321"/>
  </r>
  <r>
    <x v="17"/>
    <x v="3"/>
    <x v="3"/>
    <n v="11741167"/>
    <n v="446602.01597565616"/>
  </r>
  <r>
    <x v="17"/>
    <x v="4"/>
    <x v="3"/>
    <n v="11438231"/>
    <n v="435410.39208222309"/>
  </r>
  <r>
    <x v="17"/>
    <x v="5"/>
    <x v="3"/>
    <n v="11292715"/>
    <n v="421369.96268656716"/>
  </r>
  <r>
    <x v="17"/>
    <x v="6"/>
    <x v="3"/>
    <n v="11084519"/>
    <n v="410537.74074074073"/>
  </r>
  <r>
    <x v="17"/>
    <x v="7"/>
    <x v="3"/>
    <n v="11840150"/>
    <n v="442126.58700522775"/>
  </r>
  <r>
    <x v="17"/>
    <x v="8"/>
    <x v="3"/>
    <n v="12233724"/>
    <n v="456482.23880597012"/>
  </r>
  <r>
    <x v="17"/>
    <x v="9"/>
    <x v="3"/>
    <n v="11445671"/>
    <n v="440557.00538876059"/>
  </r>
  <r>
    <x v="17"/>
    <x v="10"/>
    <x v="3"/>
    <n v="10121709"/>
    <n v="385002.24419931532"/>
  </r>
  <r>
    <x v="17"/>
    <x v="11"/>
    <x v="3"/>
    <n v="8807387"/>
    <n v="332479.69044922612"/>
  </r>
  <r>
    <x v="18"/>
    <x v="0"/>
    <x v="3"/>
    <n v="6787113"/>
    <n v="253439.61911874532"/>
  </r>
  <r>
    <x v="18"/>
    <x v="1"/>
    <x v="3"/>
    <n v="6540143"/>
    <n v="256375.65660525282"/>
  </r>
  <r>
    <x v="18"/>
    <x v="2"/>
    <x v="3"/>
    <n v="6968809"/>
    <n v="270528.29968944099"/>
  </r>
  <r>
    <x v="18"/>
    <x v="3"/>
    <x v="3"/>
    <n v="7421994"/>
    <n v="293707.71666007122"/>
  </r>
  <r>
    <x v="18"/>
    <x v="4"/>
    <x v="3"/>
    <n v="7599436"/>
    <n v="283772.81553398055"/>
  </r>
  <r>
    <x v="18"/>
    <x v="5"/>
    <x v="3"/>
    <n v="7418910"/>
    <n v="282195.13122860406"/>
  </r>
  <r>
    <x v="18"/>
    <x v="6"/>
    <x v="3"/>
    <n v="6776122"/>
    <n v="253029.20089619118"/>
  </r>
  <r>
    <x v="18"/>
    <x v="7"/>
    <x v="3"/>
    <n v="7694718"/>
    <n v="281961.08464639063"/>
  </r>
  <r>
    <x v="18"/>
    <x v="8"/>
    <x v="3"/>
    <n v="9956686"/>
    <n v="371518.13432835822"/>
  </r>
  <r>
    <x v="18"/>
    <x v="9"/>
    <x v="3"/>
    <n v="9019173"/>
    <n v="340474.63193657983"/>
  </r>
  <r>
    <x v="18"/>
    <x v="10"/>
    <x v="3"/>
    <n v="7977653"/>
    <n v="297673.61940298509"/>
  </r>
  <r>
    <x v="18"/>
    <x v="11"/>
    <x v="3"/>
    <n v="7366928"/>
    <n v="282799.53934740886"/>
  </r>
  <r>
    <x v="19"/>
    <x v="0"/>
    <x v="3"/>
    <n v="6987875"/>
    <n v="256059.91205569808"/>
  </r>
  <r>
    <x v="19"/>
    <x v="1"/>
    <x v="3"/>
    <n v="6963713"/>
    <n v="286926.78203543468"/>
  </r>
  <r>
    <x v="19"/>
    <x v="2"/>
    <x v="3"/>
    <n v="8539983"/>
    <n v="312934.51813851227"/>
  </r>
  <r>
    <x v="19"/>
    <x v="3"/>
    <x v="3"/>
    <n v="7186181"/>
    <n v="296337.3608247423"/>
  </r>
  <r>
    <x v="19"/>
    <x v="4"/>
    <x v="3"/>
    <n v="7771798"/>
    <n v="290209.03659447347"/>
  </r>
  <r>
    <x v="19"/>
    <x v="5"/>
    <x v="3"/>
    <n v="8039738"/>
    <n v="309220.69230769231"/>
  </r>
  <r>
    <x v="19"/>
    <x v="6"/>
    <x v="3"/>
    <n v="7959772.112135875"/>
    <n v="297228.23420970404"/>
  </r>
  <r>
    <x v="19"/>
    <x v="7"/>
    <x v="3"/>
    <n v="8922341.7883764133"/>
    <n v="326945.46677817567"/>
  </r>
  <r>
    <x v="19"/>
    <x v="8"/>
    <x v="3"/>
    <n v="8569107.3844743632"/>
    <n v="329581.05324901396"/>
  </r>
  <r>
    <x v="19"/>
    <x v="9"/>
    <x v="3"/>
    <n v="9154944.4264893439"/>
    <n v="335468.83204431453"/>
  </r>
  <r>
    <x v="19"/>
    <x v="10"/>
    <x v="3"/>
    <n v="8815559.3309126496"/>
    <n v="335319.86804536515"/>
  </r>
  <r>
    <x v="19"/>
    <x v="11"/>
    <x v="3"/>
    <n v="8255707.8320438107"/>
    <n v="326958.72602153703"/>
  </r>
  <r>
    <x v="20"/>
    <x v="0"/>
    <x v="3"/>
    <n v="7380467.7869391609"/>
    <n v="270445.86980356032"/>
  </r>
  <r>
    <x v="20"/>
    <x v="1"/>
    <x v="3"/>
    <n v="6644530.9956606347"/>
    <n v="279416.77862323949"/>
  </r>
  <r>
    <x v="20"/>
    <x v="2"/>
    <x v="3"/>
    <n v="8284728.5301977219"/>
    <n v="318888.70401068981"/>
  </r>
  <r>
    <x v="20"/>
    <x v="3"/>
    <x v="3"/>
    <n v="9128717.379297059"/>
    <n v="354100.75171827222"/>
  </r>
  <r>
    <x v="20"/>
    <x v="4"/>
    <x v="3"/>
    <n v="9828833.2715011779"/>
    <n v="363089.5187107934"/>
  </r>
  <r>
    <x v="20"/>
    <x v="5"/>
    <x v="3"/>
    <n v="8895194.3124911543"/>
    <n v="356092.64661693975"/>
  </r>
  <r>
    <x v="20"/>
    <x v="6"/>
    <x v="3"/>
    <n v="8946140.2914732993"/>
    <n v="327817.5262540601"/>
  </r>
  <r>
    <x v="20"/>
    <x v="7"/>
    <x v="3"/>
    <n v="9390228.2756630983"/>
    <n v="344090.44615841331"/>
  </r>
  <r>
    <x v="20"/>
    <x v="8"/>
    <x v="3"/>
    <n v="8952515.2597124092"/>
    <n v="340529.29858168162"/>
  </r>
  <r>
    <x v="20"/>
    <x v="9"/>
    <x v="3"/>
    <n v="9910486.4040258471"/>
    <n v="359335.98274205392"/>
  </r>
  <r>
    <x v="20"/>
    <x v="10"/>
    <x v="3"/>
    <n v="9351331.4020670764"/>
    <n v="359666.59238719527"/>
  </r>
  <r>
    <x v="20"/>
    <x v="11"/>
    <x v="3"/>
    <n v="8047950.6115885479"/>
    <n v="300520.93396521837"/>
  </r>
  <r>
    <x v="21"/>
    <x v="0"/>
    <x v="3"/>
    <n v="7503210"/>
    <n v="274943.56907292048"/>
  </r>
  <r>
    <x v="21"/>
    <x v="1"/>
    <x v="3"/>
    <n v="7584418"/>
    <n v="305823.30645161291"/>
  </r>
  <r>
    <x v="21"/>
    <x v="2"/>
    <x v="3"/>
    <n v="8422331.0000000019"/>
    <n v="330676.52139772289"/>
  </r>
  <r>
    <x v="21"/>
    <x v="3"/>
    <x v="3"/>
    <n v="8816807"/>
    <n v="348904.11555203801"/>
  </r>
  <r>
    <x v="21"/>
    <x v="4"/>
    <x v="3"/>
    <n v="9622048.0000000019"/>
    <n v="356372.1481481482"/>
  </r>
  <r>
    <x v="21"/>
    <x v="5"/>
    <x v="3"/>
    <n v="9290091.0000000019"/>
    <n v="360360.39565554698"/>
  </r>
  <r>
    <x v="21"/>
    <x v="6"/>
    <x v="3"/>
    <n v="9545241"/>
    <n v="349770.64858922682"/>
  </r>
  <r>
    <x v="21"/>
    <x v="7"/>
    <x v="3"/>
    <n v="9829361.9999999981"/>
    <n v="371059.34314835776"/>
  </r>
  <r>
    <x v="21"/>
    <x v="8"/>
    <x v="3"/>
    <n v="11257031"/>
    <n v="420038.47014925373"/>
  </r>
  <r>
    <x v="21"/>
    <x v="9"/>
    <x v="3"/>
    <n v="11753785"/>
    <n v="422798.02158273378"/>
  </r>
  <r>
    <x v="21"/>
    <x v="10"/>
    <x v="3"/>
    <n v="10809774"/>
    <n v="424079.01137701055"/>
  </r>
  <r>
    <x v="21"/>
    <x v="11"/>
    <x v="3"/>
    <n v="10598848"/>
    <n v="395774.75728155341"/>
  </r>
  <r>
    <x v="22"/>
    <x v="0"/>
    <x v="3"/>
    <n v="9457951"/>
    <n v="350294.48148148146"/>
  </r>
  <r>
    <x v="22"/>
    <x v="1"/>
    <x v="3"/>
    <n v="9194559"/>
    <n v="386650.92514718248"/>
  </r>
  <r>
    <x v="22"/>
    <x v="2"/>
    <x v="3"/>
    <n v="10691552"/>
    <n v="406987.13361248572"/>
  </r>
  <r>
    <x v="22"/>
    <x v="3"/>
    <x v="3"/>
    <n v="11576856"/>
    <n v="449063.4600465477"/>
  </r>
  <r>
    <x v="22"/>
    <x v="4"/>
    <x v="3"/>
    <n v="11070289"/>
    <n v="426108.12163202465"/>
  </r>
  <r>
    <x v="22"/>
    <x v="5"/>
    <x v="3"/>
    <n v="11028072"/>
    <n v="423017.72151898732"/>
  </r>
  <r>
    <x v="22"/>
    <x v="6"/>
    <x v="3"/>
    <n v="11169825"/>
    <n v="409301.02601685602"/>
  </r>
  <r>
    <x v="22"/>
    <x v="7"/>
    <x v="3"/>
    <n v="10871531"/>
    <n v="410401.32125330309"/>
  </r>
  <r>
    <x v="22"/>
    <x v="8"/>
    <x v="3"/>
    <n v="11376099"/>
    <n v="424481.30597014923"/>
  </r>
  <r>
    <x v="22"/>
    <x v="9"/>
    <x v="3"/>
    <n v="11298813"/>
    <n v="418474.55555555556"/>
  </r>
  <r>
    <x v="22"/>
    <x v="10"/>
    <x v="3"/>
    <n v="10774116"/>
    <n v="417925.36850271525"/>
  </r>
  <r>
    <x v="22"/>
    <x v="11"/>
    <x v="3"/>
    <n v="10284725"/>
    <n v="391500.76132470497"/>
  </r>
  <r>
    <x v="23"/>
    <x v="0"/>
    <x v="3"/>
    <n v="9290801"/>
    <n v="350728.61457153643"/>
  </r>
  <r>
    <x v="23"/>
    <x v="1"/>
    <x v="3"/>
    <n v="8852987"/>
    <n v="357263.39790153346"/>
  </r>
  <r>
    <x v="23"/>
    <x v="2"/>
    <x v="3"/>
    <n v="11359405"/>
    <n v="424174.94398805074"/>
  </r>
  <r>
    <x v="23"/>
    <x v="3"/>
    <x v="3"/>
    <n v="11909398"/>
    <n v="453001.06504374288"/>
  </r>
  <r>
    <x v="23"/>
    <x v="4"/>
    <x v="3"/>
    <n v="11842797"/>
    <n v="442225.42942494398"/>
  </r>
  <r>
    <x v="23"/>
    <x v="5"/>
    <x v="3"/>
    <n v="11697675"/>
    <n v="444947.69874476991"/>
  </r>
  <r>
    <x v="23"/>
    <x v="6"/>
    <x v="3"/>
    <n v="11517519"/>
    <n v="438428.58774267224"/>
  </r>
  <r>
    <x v="23"/>
    <x v="7"/>
    <x v="3"/>
    <n v="12650327"/>
    <n v="463551.74056430929"/>
  </r>
  <r>
    <x v="23"/>
    <x v="8"/>
    <x v="3"/>
    <n v="12539584"/>
    <n v="467894.92537313432"/>
  </r>
  <r>
    <x v="23"/>
    <x v="9"/>
    <x v="3"/>
    <n v="12547398"/>
    <n v="473665.4586636466"/>
  </r>
  <r>
    <x v="23"/>
    <x v="10"/>
    <x v="3"/>
    <n v="12726669"/>
    <n v="484087.82807151007"/>
  </r>
  <r>
    <x v="23"/>
    <x v="11"/>
    <x v="3"/>
    <n v="11687267"/>
    <n v="444890.25504377618"/>
  </r>
  <r>
    <x v="24"/>
    <x v="0"/>
    <x v="3"/>
    <n v="10308624"/>
    <n v="377743.64235983876"/>
  </r>
  <r>
    <x v="24"/>
    <x v="1"/>
    <x v="3"/>
    <n v="9097315"/>
    <n v="382561.60639192595"/>
  </r>
  <r>
    <x v="24"/>
    <x v="2"/>
    <x v="3"/>
    <n v="12680855"/>
    <n v="464670.39208501286"/>
  </r>
  <r>
    <x v="24"/>
    <x v="3"/>
    <x v="3"/>
    <n v="11658752"/>
    <n v="466723.45876701362"/>
  </r>
  <r>
    <x v="24"/>
    <x v="4"/>
    <x v="3"/>
    <n v="12974732"/>
    <n v="484493.35324869305"/>
  </r>
  <r>
    <x v="24"/>
    <x v="5"/>
    <x v="3"/>
    <n v="12978942"/>
    <n v="507783.33333333337"/>
  </r>
  <r>
    <x v="24"/>
    <x v="6"/>
    <x v="3"/>
    <n v="13041096"/>
    <n v="483003.55555555556"/>
  </r>
  <r>
    <x v="24"/>
    <x v="7"/>
    <x v="3"/>
    <n v="13883854"/>
    <n v="508752.43679003301"/>
  </r>
  <r>
    <x v="24"/>
    <x v="8"/>
    <x v="3"/>
    <n v="13707788"/>
    <n v="517079.8943794794"/>
  </r>
  <r>
    <x v="24"/>
    <x v="9"/>
    <x v="3"/>
    <n v="14116447"/>
    <n v="527126.47498132929"/>
  </r>
  <r>
    <x v="24"/>
    <x v="10"/>
    <x v="3"/>
    <n v="14276858"/>
    <n v="543052.795739825"/>
  </r>
  <r>
    <x v="24"/>
    <x v="11"/>
    <x v="3"/>
    <n v="12768334"/>
    <n v="491467.82140107773"/>
  </r>
  <r>
    <x v="25"/>
    <x v="0"/>
    <x v="3"/>
    <n v="12368707"/>
    <n v="453232.20960058633"/>
  </r>
  <r>
    <x v="25"/>
    <x v="1"/>
    <x v="3"/>
    <n v="11925626"/>
    <n v="501498.14970563498"/>
  </r>
  <r>
    <x v="25"/>
    <x v="2"/>
    <x v="3"/>
    <n v="15150076"/>
    <n v="576706.35706128669"/>
  </r>
  <r>
    <x v="25"/>
    <x v="3"/>
    <x v="3"/>
    <n v="14457232"/>
    <n v="572110.48674317368"/>
  </r>
  <r>
    <x v="25"/>
    <x v="4"/>
    <x v="3"/>
    <n v="14963071"/>
    <n v="558740.51530993276"/>
  </r>
  <r>
    <x v="25"/>
    <x v="5"/>
    <x v="3"/>
    <n v="14406964"/>
    <n v="565200.62769713614"/>
  </r>
  <r>
    <x v="25"/>
    <x v="6"/>
    <x v="3"/>
    <n v="14514769"/>
    <n v="542000.33607169532"/>
  </r>
  <r>
    <x v="25"/>
    <x v="7"/>
    <x v="3"/>
    <n v="15940603"/>
    <n v="584118.83473799925"/>
  </r>
  <r>
    <x v="25"/>
    <x v="8"/>
    <x v="3"/>
    <n v="14448929"/>
    <n v="555728.0384615385"/>
  </r>
  <r>
    <x v="25"/>
    <x v="9"/>
    <x v="3"/>
    <n v="16515707"/>
    <n v="605192.63466471236"/>
  </r>
  <r>
    <x v="25"/>
    <x v="10"/>
    <x v="3"/>
    <n v="14514610"/>
    <n v="552096.23430962348"/>
  </r>
  <r>
    <x v="25"/>
    <x v="11"/>
    <x v="3"/>
    <n v="13472509"/>
    <n v="533564.71287128713"/>
  </r>
  <r>
    <x v="26"/>
    <x v="0"/>
    <x v="3"/>
    <n v="13121908"/>
    <n v="480832.09967020887"/>
  </r>
  <r>
    <x v="26"/>
    <x v="1"/>
    <x v="3"/>
    <n v="13057736"/>
    <n v="526521.61290322582"/>
  </r>
  <r>
    <x v="26"/>
    <x v="2"/>
    <x v="3"/>
    <n v="14632710"/>
    <n v="574056.88505296188"/>
  </r>
  <r>
    <x v="26"/>
    <x v="3"/>
    <x v="3"/>
    <n v="14695536"/>
    <n v="581540.79936683818"/>
  </r>
  <r>
    <x v="26"/>
    <x v="4"/>
    <x v="3"/>
    <n v="15521796"/>
    <n v="573394.75434059848"/>
  </r>
  <r>
    <x v="26"/>
    <x v="5"/>
    <x v="3"/>
    <n v="13822355"/>
    <n v="542265.79050608072"/>
  </r>
  <r>
    <x v="26"/>
    <x v="6"/>
    <x v="3"/>
    <n v="15344662"/>
    <n v="562281.495053133"/>
  </r>
  <r>
    <x v="26"/>
    <x v="7"/>
    <x v="3"/>
    <n v="15743327"/>
    <n v="583086.18518518517"/>
  </r>
  <r>
    <x v="0"/>
    <x v="0"/>
    <x v="4"/>
    <n v="1671000"/>
    <n v="67379.032258064515"/>
  </r>
  <r>
    <x v="0"/>
    <x v="1"/>
    <x v="4"/>
    <n v="1608000"/>
    <n v="67000"/>
  </r>
  <r>
    <x v="0"/>
    <x v="2"/>
    <x v="4"/>
    <n v="1876000"/>
    <n v="72153.846153846156"/>
  </r>
  <r>
    <x v="0"/>
    <x v="3"/>
    <x v="4"/>
    <n v="1850000"/>
    <n v="71153.846153846156"/>
  </r>
  <r>
    <x v="0"/>
    <x v="4"/>
    <x v="4"/>
    <n v="1833000"/>
    <n v="71601.5625"/>
  </r>
  <r>
    <x v="0"/>
    <x v="5"/>
    <x v="4"/>
    <n v="1727000"/>
    <n v="68260.869565217392"/>
  </r>
  <r>
    <x v="0"/>
    <x v="6"/>
    <x v="4"/>
    <n v="1841000"/>
    <n v="70807.692307692312"/>
  </r>
  <r>
    <x v="0"/>
    <x v="7"/>
    <x v="4"/>
    <n v="1704000"/>
    <n v="64790.874524714825"/>
  </r>
  <r>
    <x v="0"/>
    <x v="8"/>
    <x v="4"/>
    <n v="1789000"/>
    <n v="68807.692307692312"/>
  </r>
  <r>
    <x v="0"/>
    <x v="9"/>
    <x v="4"/>
    <n v="1883000"/>
    <n v="73268.482490272378"/>
  </r>
  <r>
    <x v="0"/>
    <x v="10"/>
    <x v="4"/>
    <n v="1907000"/>
    <n v="73346.153846153844"/>
  </r>
  <r>
    <x v="0"/>
    <x v="11"/>
    <x v="4"/>
    <n v="1990000"/>
    <n v="78656.12648221344"/>
  </r>
  <r>
    <x v="1"/>
    <x v="0"/>
    <x v="4"/>
    <n v="1801000"/>
    <n v="70655.158885837576"/>
  </r>
  <r>
    <x v="1"/>
    <x v="1"/>
    <x v="4"/>
    <n v="1689000"/>
    <n v="68214.862681744751"/>
  </r>
  <r>
    <x v="1"/>
    <x v="2"/>
    <x v="4"/>
    <n v="1889000"/>
    <n v="68765.926465234807"/>
  </r>
  <r>
    <x v="1"/>
    <x v="3"/>
    <x v="4"/>
    <n v="2279587"/>
    <n v="87845.356454720619"/>
  </r>
  <r>
    <x v="1"/>
    <x v="4"/>
    <x v="4"/>
    <n v="2559180"/>
    <n v="95777.694610778446"/>
  </r>
  <r>
    <x v="1"/>
    <x v="5"/>
    <x v="4"/>
    <n v="2401524"/>
    <n v="93371.850699844479"/>
  </r>
  <r>
    <x v="1"/>
    <x v="6"/>
    <x v="4"/>
    <n v="2545734"/>
    <n v="95274.476047904202"/>
  </r>
  <r>
    <x v="1"/>
    <x v="7"/>
    <x v="4"/>
    <n v="2622995"/>
    <n v="96292.033773861971"/>
  </r>
  <r>
    <x v="1"/>
    <x v="8"/>
    <x v="4"/>
    <n v="2734424"/>
    <n v="102183.25859491779"/>
  </r>
  <r>
    <x v="1"/>
    <x v="9"/>
    <x v="4"/>
    <n v="2823740"/>
    <n v="104776.99443413729"/>
  </r>
  <r>
    <x v="1"/>
    <x v="10"/>
    <x v="4"/>
    <n v="2960398"/>
    <n v="110627.72795216741"/>
  </r>
  <r>
    <x v="1"/>
    <x v="11"/>
    <x v="4"/>
    <n v="3020243"/>
    <n v="109946.96032034948"/>
  </r>
  <r>
    <x v="2"/>
    <x v="0"/>
    <x v="4"/>
    <n v="2775965"/>
    <n v="109852.19628017412"/>
  </r>
  <r>
    <x v="2"/>
    <x v="1"/>
    <x v="4"/>
    <n v="2631800"/>
    <n v="106292.40710823909"/>
  </r>
  <r>
    <x v="2"/>
    <x v="2"/>
    <x v="4"/>
    <n v="3113384"/>
    <n v="112153.60230547549"/>
  </r>
  <r>
    <x v="2"/>
    <x v="3"/>
    <x v="4"/>
    <n v="2927030"/>
    <n v="116429.19649960223"/>
  </r>
  <r>
    <x v="2"/>
    <x v="4"/>
    <x v="4"/>
    <n v="3164025"/>
    <n v="118414.10928143714"/>
  </r>
  <r>
    <x v="2"/>
    <x v="5"/>
    <x v="4"/>
    <n v="3037620"/>
    <n v="115762.95731707317"/>
  </r>
  <r>
    <x v="2"/>
    <x v="6"/>
    <x v="4"/>
    <n v="3216213"/>
    <n v="119340"/>
  </r>
  <r>
    <x v="2"/>
    <x v="7"/>
    <x v="4"/>
    <n v="3342648"/>
    <n v="122711.01321585904"/>
  </r>
  <r>
    <x v="2"/>
    <x v="8"/>
    <x v="4"/>
    <n v="3346096"/>
    <n v="126410.88024178316"/>
  </r>
  <r>
    <x v="2"/>
    <x v="9"/>
    <x v="4"/>
    <n v="3468548"/>
    <n v="129810.92814371258"/>
  </r>
  <r>
    <x v="2"/>
    <x v="10"/>
    <x v="4"/>
    <n v="3531496"/>
    <n v="131969.2077727952"/>
  </r>
  <r>
    <x v="2"/>
    <x v="11"/>
    <x v="4"/>
    <n v="3479172"/>
    <n v="134279.1200308761"/>
  </r>
  <r>
    <x v="3"/>
    <x v="0"/>
    <x v="4"/>
    <n v="3273578"/>
    <n v="120930.10712966384"/>
  </r>
  <r>
    <x v="3"/>
    <x v="1"/>
    <x v="4"/>
    <n v="3254595"/>
    <n v="126342.97360248446"/>
  </r>
  <r>
    <x v="3"/>
    <x v="2"/>
    <x v="4"/>
    <n v="3691977"/>
    <n v="136993.58070500928"/>
  </r>
  <r>
    <x v="3"/>
    <x v="3"/>
    <x v="4"/>
    <n v="3633276"/>
    <n v="140010.63583815028"/>
  </r>
  <r>
    <x v="3"/>
    <x v="4"/>
    <x v="4"/>
    <n v="3843901"/>
    <n v="142313.99481673454"/>
  </r>
  <r>
    <x v="3"/>
    <x v="5"/>
    <x v="4"/>
    <n v="3466775"/>
    <n v="139172.01926936972"/>
  </r>
  <r>
    <x v="3"/>
    <x v="6"/>
    <x v="4"/>
    <n v="3729097"/>
    <n v="136897.83406754772"/>
  </r>
  <r>
    <x v="3"/>
    <x v="7"/>
    <x v="4"/>
    <n v="3697205"/>
    <n v="137187.56957328386"/>
  </r>
  <r>
    <x v="3"/>
    <x v="8"/>
    <x v="4"/>
    <n v="3506561"/>
    <n v="136335.96423017108"/>
  </r>
  <r>
    <x v="3"/>
    <x v="9"/>
    <x v="4"/>
    <n v="3979322"/>
    <n v="144544.93280058118"/>
  </r>
  <r>
    <x v="3"/>
    <x v="10"/>
    <x v="4"/>
    <n v="3796177"/>
    <n v="143414.31809595769"/>
  </r>
  <r>
    <x v="3"/>
    <x v="11"/>
    <x v="4"/>
    <n v="3640702"/>
    <n v="139277.0466717674"/>
  </r>
  <r>
    <x v="4"/>
    <x v="0"/>
    <x v="4"/>
    <n v="3381744"/>
    <n v="132669.43899568458"/>
  </r>
  <r>
    <x v="4"/>
    <x v="1"/>
    <x v="4"/>
    <n v="3285894"/>
    <n v="132709.77382875606"/>
  </r>
  <r>
    <x v="4"/>
    <x v="2"/>
    <x v="4"/>
    <n v="3825681"/>
    <n v="146353.519510329"/>
  </r>
  <r>
    <x v="4"/>
    <x v="3"/>
    <x v="4"/>
    <n v="3984178"/>
    <n v="148885.57548579969"/>
  </r>
  <r>
    <x v="4"/>
    <x v="4"/>
    <x v="4"/>
    <n v="3971970"/>
    <n v="147382.93135435993"/>
  </r>
  <r>
    <x v="4"/>
    <x v="5"/>
    <x v="4"/>
    <n v="3664181"/>
    <n v="145404.00793650793"/>
  </r>
  <r>
    <x v="4"/>
    <x v="6"/>
    <x v="4"/>
    <n v="4058143"/>
    <n v="148977.34948604993"/>
  </r>
  <r>
    <x v="4"/>
    <x v="7"/>
    <x v="4"/>
    <n v="3921899"/>
    <n v="148388.15739689747"/>
  </r>
  <r>
    <x v="4"/>
    <x v="8"/>
    <x v="4"/>
    <n v="4109066"/>
    <n v="153552.54110612854"/>
  </r>
  <r>
    <x v="4"/>
    <x v="9"/>
    <x v="4"/>
    <n v="4251848"/>
    <n v="153164.55331412103"/>
  </r>
  <r>
    <x v="4"/>
    <x v="10"/>
    <x v="4"/>
    <n v="4068760"/>
    <n v="156792.2928709056"/>
  </r>
  <r>
    <x v="4"/>
    <x v="11"/>
    <x v="4"/>
    <n v="4104584"/>
    <n v="155300.18917896331"/>
  </r>
  <r>
    <x v="5"/>
    <x v="0"/>
    <x v="4"/>
    <n v="3793276"/>
    <n v="138998.75412238916"/>
  </r>
  <r>
    <x v="5"/>
    <x v="1"/>
    <x v="4"/>
    <n v="3640729"/>
    <n v="147040.75121163166"/>
  </r>
  <r>
    <x v="5"/>
    <x v="2"/>
    <x v="4"/>
    <n v="4330767"/>
    <n v="158985.57268722469"/>
  </r>
  <r>
    <x v="5"/>
    <x v="3"/>
    <x v="4"/>
    <n v="4212233"/>
    <n v="163772.66718506999"/>
  </r>
  <r>
    <x v="5"/>
    <x v="4"/>
    <x v="4"/>
    <n v="4218885"/>
    <n v="162828.4446159784"/>
  </r>
  <r>
    <x v="5"/>
    <x v="5"/>
    <x v="4"/>
    <n v="4054104"/>
    <n v="157624.57231726285"/>
  </r>
  <r>
    <x v="5"/>
    <x v="6"/>
    <x v="4"/>
    <n v="4355910"/>
    <n v="159908.59030837004"/>
  </r>
  <r>
    <x v="5"/>
    <x v="7"/>
    <x v="4"/>
    <n v="4416168"/>
    <n v="167089.21679909196"/>
  </r>
  <r>
    <x v="5"/>
    <x v="8"/>
    <x v="4"/>
    <n v="4350940"/>
    <n v="162591.18086696562"/>
  </r>
  <r>
    <x v="5"/>
    <x v="9"/>
    <x v="4"/>
    <n v="4472096"/>
    <n v="165940.48237476809"/>
  </r>
  <r>
    <x v="5"/>
    <x v="10"/>
    <x v="4"/>
    <n v="4309756"/>
    <n v="164243.75"/>
  </r>
  <r>
    <x v="5"/>
    <x v="11"/>
    <x v="4"/>
    <n v="4210686"/>
    <n v="161082.09640397856"/>
  </r>
  <r>
    <x v="6"/>
    <x v="0"/>
    <x v="4"/>
    <n v="3748084"/>
    <n v="138817.92592592593"/>
  </r>
  <r>
    <x v="6"/>
    <x v="1"/>
    <x v="4"/>
    <n v="3666180"/>
    <n v="148068.6591276252"/>
  </r>
  <r>
    <x v="6"/>
    <x v="2"/>
    <x v="4"/>
    <n v="4473798"/>
    <n v="164236.34361233481"/>
  </r>
  <r>
    <x v="6"/>
    <x v="3"/>
    <x v="4"/>
    <n v="4237542"/>
    <n v="164756.68740279938"/>
  </r>
  <r>
    <x v="6"/>
    <x v="4"/>
    <x v="4"/>
    <n v="4325454"/>
    <n v="166941.48977228868"/>
  </r>
  <r>
    <x v="6"/>
    <x v="5"/>
    <x v="4"/>
    <n v="4152760"/>
    <n v="161460.34214618974"/>
  </r>
  <r>
    <x v="6"/>
    <x v="6"/>
    <x v="4"/>
    <n v="4351738"/>
    <n v="159755.43318649047"/>
  </r>
  <r>
    <x v="6"/>
    <x v="7"/>
    <x v="4"/>
    <n v="4322775"/>
    <n v="163555.61861521"/>
  </r>
  <r>
    <x v="6"/>
    <x v="8"/>
    <x v="4"/>
    <n v="4418310"/>
    <n v="165108.74439461881"/>
  </r>
  <r>
    <x v="6"/>
    <x v="9"/>
    <x v="4"/>
    <n v="4377213"/>
    <n v="162419.77736549167"/>
  </r>
  <r>
    <x v="6"/>
    <x v="10"/>
    <x v="4"/>
    <n v="4381801"/>
    <n v="166989.3673780488"/>
  </r>
  <r>
    <x v="6"/>
    <x v="11"/>
    <x v="4"/>
    <n v="4291105"/>
    <n v="164158.56924254016"/>
  </r>
  <r>
    <x v="7"/>
    <x v="0"/>
    <x v="4"/>
    <n v="3729839"/>
    <n v="141872.91745910994"/>
  </r>
  <r>
    <x v="7"/>
    <x v="1"/>
    <x v="4"/>
    <n v="3769542"/>
    <n v="146333.15217391303"/>
  </r>
  <r>
    <x v="7"/>
    <x v="2"/>
    <x v="4"/>
    <n v="4444030"/>
    <n v="160087.53602305474"/>
  </r>
  <r>
    <x v="7"/>
    <x v="3"/>
    <x v="4"/>
    <n v="4152873"/>
    <n v="165189.85680190931"/>
  </r>
  <r>
    <x v="7"/>
    <x v="4"/>
    <x v="4"/>
    <n v="4156162"/>
    <n v="155544.98502994012"/>
  </r>
  <r>
    <x v="7"/>
    <x v="5"/>
    <x v="4"/>
    <n v="3972913"/>
    <n v="152745.59784698192"/>
  </r>
  <r>
    <x v="7"/>
    <x v="6"/>
    <x v="4"/>
    <n v="4173349"/>
    <n v="154855.2504638219"/>
  </r>
  <r>
    <x v="7"/>
    <x v="7"/>
    <x v="4"/>
    <n v="4392189"/>
    <n v="161240.41850220266"/>
  </r>
  <r>
    <x v="7"/>
    <x v="8"/>
    <x v="4"/>
    <n v="4315889"/>
    <n v="163048.31885153003"/>
  </r>
  <r>
    <x v="7"/>
    <x v="9"/>
    <x v="4"/>
    <n v="4358426"/>
    <n v="163114.74550898204"/>
  </r>
  <r>
    <x v="7"/>
    <x v="10"/>
    <x v="4"/>
    <n v="4142516"/>
    <n v="154802.54110612854"/>
  </r>
  <r>
    <x v="7"/>
    <x v="11"/>
    <x v="4"/>
    <n v="3984058"/>
    <n v="153765.26437668854"/>
  </r>
  <r>
    <x v="8"/>
    <x v="0"/>
    <x v="4"/>
    <n v="3649290"/>
    <n v="133722.60901429097"/>
  </r>
  <r>
    <x v="8"/>
    <x v="1"/>
    <x v="4"/>
    <n v="3557471"/>
    <n v="143678.15024232632"/>
  </r>
  <r>
    <x v="8"/>
    <x v="2"/>
    <x v="4"/>
    <n v="4091446"/>
    <n v="148942.33709501274"/>
  </r>
  <r>
    <x v="8"/>
    <x v="3"/>
    <x v="4"/>
    <n v="3953034"/>
    <n v="155447.66024380652"/>
  </r>
  <r>
    <x v="8"/>
    <x v="4"/>
    <x v="4"/>
    <n v="4020660"/>
    <n v="150473.80239520958"/>
  </r>
  <r>
    <x v="8"/>
    <x v="5"/>
    <x v="4"/>
    <n v="3866699"/>
    <n v="149005.74181117534"/>
  </r>
  <r>
    <x v="8"/>
    <x v="6"/>
    <x v="4"/>
    <n v="3713842"/>
    <n v="138991.09281437125"/>
  </r>
  <r>
    <x v="8"/>
    <x v="7"/>
    <x v="4"/>
    <n v="3955348"/>
    <n v="145203.67107195302"/>
  </r>
  <r>
    <x v="8"/>
    <x v="8"/>
    <x v="4"/>
    <n v="3749129"/>
    <n v="144475.10597302506"/>
  </r>
  <r>
    <x v="8"/>
    <x v="9"/>
    <x v="4"/>
    <n v="3840977"/>
    <n v="141005.02936857563"/>
  </r>
  <r>
    <x v="8"/>
    <x v="10"/>
    <x v="4"/>
    <n v="3768814"/>
    <n v="140837.59342301943"/>
  </r>
  <r>
    <x v="8"/>
    <x v="11"/>
    <x v="4"/>
    <n v="3011235"/>
    <n v="117534.54332552693"/>
  </r>
  <r>
    <x v="9"/>
    <x v="0"/>
    <x v="4"/>
    <n v="2889281"/>
    <n v="111126.19230769231"/>
  </r>
  <r>
    <x v="9"/>
    <x v="1"/>
    <x v="4"/>
    <n v="2800494"/>
    <n v="112923.14516129032"/>
  </r>
  <r>
    <x v="9"/>
    <x v="2"/>
    <x v="4"/>
    <n v="3086456"/>
    <n v="116514.00528501322"/>
  </r>
  <r>
    <x v="9"/>
    <x v="3"/>
    <x v="4"/>
    <n v="3032133"/>
    <n v="114376.9520935496"/>
  </r>
  <r>
    <x v="9"/>
    <x v="4"/>
    <x v="4"/>
    <n v="3249807"/>
    <n v="120051.97635759143"/>
  </r>
  <r>
    <x v="9"/>
    <x v="5"/>
    <x v="4"/>
    <n v="2904295"/>
    <n v="113938.60337387212"/>
  </r>
  <r>
    <x v="9"/>
    <x v="6"/>
    <x v="4"/>
    <n v="3032944"/>
    <n v="111137.55954562112"/>
  </r>
  <r>
    <x v="9"/>
    <x v="7"/>
    <x v="4"/>
    <n v="2811872"/>
    <n v="104143.4074074074"/>
  </r>
  <r>
    <x v="9"/>
    <x v="8"/>
    <x v="4"/>
    <n v="2403590"/>
    <n v="91426.017497147201"/>
  </r>
  <r>
    <x v="9"/>
    <x v="9"/>
    <x v="4"/>
    <n v="2536435"/>
    <n v="92943.752290216202"/>
  </r>
  <r>
    <x v="9"/>
    <x v="10"/>
    <x v="4"/>
    <n v="2783928"/>
    <n v="105014.25877027537"/>
  </r>
  <r>
    <x v="9"/>
    <x v="11"/>
    <x v="4"/>
    <n v="2740521"/>
    <n v="104600.03816793894"/>
  </r>
  <r>
    <x v="10"/>
    <x v="0"/>
    <x v="4"/>
    <n v="2403064"/>
    <n v="89733.532486930548"/>
  </r>
  <r>
    <x v="10"/>
    <x v="1"/>
    <x v="4"/>
    <n v="2384153"/>
    <n v="96135.201612903227"/>
  </r>
  <r>
    <x v="10"/>
    <x v="2"/>
    <x v="4"/>
    <n v="2698470"/>
    <n v="101867.49716874292"/>
  </r>
  <r>
    <x v="10"/>
    <x v="3"/>
    <x v="4"/>
    <n v="2817015"/>
    <n v="106262.35382874386"/>
  </r>
  <r>
    <x v="10"/>
    <x v="4"/>
    <x v="4"/>
    <n v="2175645"/>
    <n v="80371.074990764682"/>
  </r>
  <r>
    <x v="10"/>
    <x v="5"/>
    <x v="4"/>
    <n v="2170423"/>
    <n v="85148.018830914094"/>
  </r>
  <r>
    <x v="10"/>
    <x v="6"/>
    <x v="4"/>
    <n v="2374462"/>
    <n v="87008.501282521072"/>
  </r>
  <r>
    <x v="10"/>
    <x v="7"/>
    <x v="4"/>
    <n v="2431021"/>
    <n v="90037.814814814818"/>
  </r>
  <r>
    <x v="10"/>
    <x v="8"/>
    <x v="4"/>
    <n v="2607293"/>
    <n v="99174.324838341578"/>
  </r>
  <r>
    <x v="10"/>
    <x v="9"/>
    <x v="4"/>
    <n v="2720150"/>
    <n v="99675.705386588495"/>
  </r>
  <r>
    <x v="10"/>
    <x v="10"/>
    <x v="4"/>
    <n v="2543919"/>
    <n v="95960.731799321002"/>
  </r>
  <r>
    <x v="10"/>
    <x v="11"/>
    <x v="4"/>
    <n v="2544699"/>
    <n v="97125.916030534354"/>
  </r>
  <r>
    <x v="11"/>
    <x v="0"/>
    <x v="4"/>
    <n v="2258756"/>
    <n v="82768.633198973985"/>
  </r>
  <r>
    <x v="11"/>
    <x v="1"/>
    <x v="4"/>
    <n v="2145374"/>
    <n v="86507.016129032258"/>
  </r>
  <r>
    <x v="11"/>
    <x v="2"/>
    <x v="4"/>
    <n v="2448958"/>
    <n v="92448.39562098906"/>
  </r>
  <r>
    <x v="11"/>
    <x v="3"/>
    <x v="4"/>
    <n v="2276291"/>
    <n v="85865.371557902676"/>
  </r>
  <r>
    <x v="11"/>
    <x v="4"/>
    <x v="4"/>
    <n v="2573917"/>
    <n v="95083.745844107863"/>
  </r>
  <r>
    <x v="11"/>
    <x v="5"/>
    <x v="4"/>
    <n v="2662510"/>
    <n v="104453.11887014516"/>
  </r>
  <r>
    <x v="11"/>
    <x v="6"/>
    <x v="4"/>
    <n v="2848940"/>
    <n v="104395.01648955661"/>
  </r>
  <r>
    <x v="11"/>
    <x v="7"/>
    <x v="4"/>
    <n v="2813381"/>
    <n v="104199.29629629629"/>
  </r>
  <r>
    <x v="11"/>
    <x v="8"/>
    <x v="4"/>
    <n v="2960427"/>
    <n v="112606.58044883987"/>
  </r>
  <r>
    <x v="11"/>
    <x v="9"/>
    <x v="4"/>
    <n v="2834916"/>
    <n v="103881.1286185416"/>
  </r>
  <r>
    <x v="11"/>
    <x v="10"/>
    <x v="4"/>
    <n v="2912999"/>
    <n v="109883.0252734817"/>
  </r>
  <r>
    <x v="11"/>
    <x v="11"/>
    <x v="4"/>
    <n v="2899339"/>
    <n v="110661.79389312977"/>
  </r>
  <r>
    <x v="12"/>
    <x v="0"/>
    <x v="4"/>
    <n v="2278554"/>
    <n v="83494.100403078046"/>
  </r>
  <r>
    <x v="12"/>
    <x v="1"/>
    <x v="4"/>
    <n v="2373176"/>
    <n v="95692.580645161288"/>
  </r>
  <r>
    <x v="12"/>
    <x v="2"/>
    <x v="4"/>
    <n v="2729398"/>
    <n v="103035.03208758023"/>
  </r>
  <r>
    <x v="12"/>
    <x v="3"/>
    <x v="4"/>
    <n v="2895038"/>
    <n v="109205.50735571481"/>
  </r>
  <r>
    <x v="12"/>
    <x v="4"/>
    <x v="4"/>
    <n v="3035335"/>
    <n v="112129.10971555227"/>
  </r>
  <r>
    <x v="12"/>
    <x v="5"/>
    <x v="4"/>
    <n v="2918876"/>
    <n v="114510.63162024324"/>
  </r>
  <r>
    <x v="12"/>
    <x v="6"/>
    <x v="4"/>
    <n v="3037288"/>
    <n v="111296.73873213632"/>
  </r>
  <r>
    <x v="12"/>
    <x v="7"/>
    <x v="4"/>
    <n v="2911759"/>
    <n v="107842.92592592593"/>
  </r>
  <r>
    <x v="12"/>
    <x v="8"/>
    <x v="4"/>
    <n v="2983692"/>
    <n v="113491.51768733359"/>
  </r>
  <r>
    <x v="12"/>
    <x v="9"/>
    <x v="4"/>
    <n v="3137864"/>
    <n v="114982.19127885673"/>
  </r>
  <r>
    <x v="12"/>
    <x v="10"/>
    <x v="4"/>
    <n v="3251551"/>
    <n v="122653.75330064126"/>
  </r>
  <r>
    <x v="12"/>
    <x v="11"/>
    <x v="4"/>
    <n v="3359828"/>
    <n v="128237.70992366412"/>
  </r>
  <r>
    <x v="13"/>
    <x v="0"/>
    <x v="4"/>
    <n v="2947345"/>
    <n v="108000.91608647857"/>
  </r>
  <r>
    <x v="13"/>
    <x v="1"/>
    <x v="4"/>
    <n v="2882497"/>
    <n v="116229.71774193548"/>
  </r>
  <r>
    <x v="13"/>
    <x v="2"/>
    <x v="4"/>
    <n v="3383667"/>
    <n v="127733.74858437147"/>
  </r>
  <r>
    <x v="13"/>
    <x v="3"/>
    <x v="4"/>
    <n v="3379500"/>
    <n v="127480.19615239532"/>
  </r>
  <r>
    <x v="13"/>
    <x v="4"/>
    <x v="4"/>
    <n v="3509156"/>
    <n v="129632.65607683783"/>
  </r>
  <r>
    <x v="13"/>
    <x v="5"/>
    <x v="4"/>
    <n v="3297581"/>
    <n v="129367.63436641821"/>
  </r>
  <r>
    <x v="13"/>
    <x v="6"/>
    <x v="4"/>
    <n v="3538108"/>
    <n v="129648.51593990473"/>
  </r>
  <r>
    <x v="13"/>
    <x v="7"/>
    <x v="4"/>
    <n v="3589483"/>
    <n v="132943.8148148148"/>
  </r>
  <r>
    <x v="13"/>
    <x v="8"/>
    <x v="4"/>
    <n v="3646165"/>
    <n v="138690.186382655"/>
  </r>
  <r>
    <x v="13"/>
    <x v="9"/>
    <x v="4"/>
    <n v="3676694"/>
    <n v="134726.78636863321"/>
  </r>
  <r>
    <x v="13"/>
    <x v="10"/>
    <x v="4"/>
    <n v="3771668"/>
    <n v="142273.40626178798"/>
  </r>
  <r>
    <x v="13"/>
    <x v="11"/>
    <x v="4"/>
    <n v="3582863"/>
    <n v="136750.49618320612"/>
  </r>
  <r>
    <x v="14"/>
    <x v="0"/>
    <x v="4"/>
    <n v="3343019"/>
    <n v="122499.78013924515"/>
  </r>
  <r>
    <x v="14"/>
    <x v="1"/>
    <x v="4"/>
    <n v="3208022"/>
    <n v="129355.72580645161"/>
  </r>
  <r>
    <x v="14"/>
    <x v="2"/>
    <x v="4"/>
    <n v="3779196"/>
    <n v="142665.00566251416"/>
  </r>
  <r>
    <x v="14"/>
    <x v="3"/>
    <x v="4"/>
    <n v="3663724"/>
    <n v="138201.58430780837"/>
  </r>
  <r>
    <x v="14"/>
    <x v="4"/>
    <x v="4"/>
    <n v="3955280"/>
    <n v="146113.04026597709"/>
  </r>
  <r>
    <x v="14"/>
    <x v="5"/>
    <x v="4"/>
    <n v="3915411"/>
    <n v="153605.76696743822"/>
  </r>
  <r>
    <x v="14"/>
    <x v="6"/>
    <x v="4"/>
    <n v="3993845"/>
    <n v="146348.29607914988"/>
  </r>
  <r>
    <x v="14"/>
    <x v="7"/>
    <x v="4"/>
    <n v="4098253"/>
    <n v="151787.14814814815"/>
  </r>
  <r>
    <x v="14"/>
    <x v="8"/>
    <x v="4"/>
    <n v="4022442"/>
    <n v="153002.73868391023"/>
  </r>
  <r>
    <x v="14"/>
    <x v="9"/>
    <x v="4"/>
    <n v="4168061"/>
    <n v="152732.17295712716"/>
  </r>
  <r>
    <x v="14"/>
    <x v="10"/>
    <x v="4"/>
    <n v="4329137"/>
    <n v="163302.03696718218"/>
  </r>
  <r>
    <x v="14"/>
    <x v="11"/>
    <x v="4"/>
    <n v="4171286"/>
    <n v="159209.38931297712"/>
  </r>
  <r>
    <x v="15"/>
    <x v="0"/>
    <x v="4"/>
    <n v="3802232"/>
    <n v="141084.67532467534"/>
  </r>
  <r>
    <x v="15"/>
    <x v="1"/>
    <x v="4"/>
    <n v="3954969"/>
    <n v="159732.18901453959"/>
  </r>
  <r>
    <x v="15"/>
    <x v="2"/>
    <x v="4"/>
    <n v="4012706"/>
    <n v="150176.12275449102"/>
  </r>
  <r>
    <x v="15"/>
    <x v="3"/>
    <x v="4"/>
    <n v="4248461"/>
    <n v="168589.72222222222"/>
  </r>
  <r>
    <x v="15"/>
    <x v="4"/>
    <x v="4"/>
    <n v="4297695"/>
    <n v="165870.12736395214"/>
  </r>
  <r>
    <x v="15"/>
    <x v="5"/>
    <x v="4"/>
    <n v="3969842"/>
    <n v="149635.95929136829"/>
  </r>
  <r>
    <x v="15"/>
    <x v="6"/>
    <x v="4"/>
    <n v="4346303"/>
    <n v="159555.91042584437"/>
  </r>
  <r>
    <x v="15"/>
    <x v="7"/>
    <x v="4"/>
    <n v="4383676"/>
    <n v="165859.85622398788"/>
  </r>
  <r>
    <x v="15"/>
    <x v="8"/>
    <x v="4"/>
    <n v="4223222"/>
    <n v="157818.46038863977"/>
  </r>
  <r>
    <x v="15"/>
    <x v="9"/>
    <x v="4"/>
    <n v="4261813"/>
    <n v="158137.77365491653"/>
  </r>
  <r>
    <x v="15"/>
    <x v="10"/>
    <x v="4"/>
    <n v="4026153"/>
    <n v="153435.70884146343"/>
  </r>
  <r>
    <x v="15"/>
    <x v="11"/>
    <x v="4"/>
    <n v="4037606"/>
    <n v="157227.64797507788"/>
  </r>
  <r>
    <x v="16"/>
    <x v="0"/>
    <x v="4"/>
    <n v="3687717"/>
    <n v="136835.51020408163"/>
  </r>
  <r>
    <x v="16"/>
    <x v="1"/>
    <x v="4"/>
    <n v="3542214"/>
    <n v="143061.95476575123"/>
  </r>
  <r>
    <x v="16"/>
    <x v="2"/>
    <x v="4"/>
    <n v="4071305"/>
    <n v="152369.1991017964"/>
  </r>
  <r>
    <x v="16"/>
    <x v="3"/>
    <x v="4"/>
    <n v="3914454"/>
    <n v="152194.94556765165"/>
  </r>
  <r>
    <x v="16"/>
    <x v="4"/>
    <x v="4"/>
    <n v="3998022"/>
    <n v="154304.20686993439"/>
  </r>
  <r>
    <x v="16"/>
    <x v="5"/>
    <x v="4"/>
    <n v="4048157"/>
    <n v="152587.90049001132"/>
  </r>
  <r>
    <x v="16"/>
    <x v="6"/>
    <x v="4"/>
    <n v="3837623"/>
    <n v="140881.90161527166"/>
  </r>
  <r>
    <x v="16"/>
    <x v="7"/>
    <x v="4"/>
    <n v="4116542"/>
    <n v="155752.62958758985"/>
  </r>
  <r>
    <x v="16"/>
    <x v="8"/>
    <x v="4"/>
    <n v="4219446"/>
    <n v="157677.35426008969"/>
  </r>
  <r>
    <x v="16"/>
    <x v="9"/>
    <x v="4"/>
    <n v="4340504"/>
    <n v="161057.66233766233"/>
  </r>
  <r>
    <x v="16"/>
    <x v="10"/>
    <x v="4"/>
    <n v="4206380"/>
    <n v="160304.11585365856"/>
  </r>
  <r>
    <x v="16"/>
    <x v="11"/>
    <x v="4"/>
    <n v="4197321"/>
    <n v="160570.81101759756"/>
  </r>
  <r>
    <x v="17"/>
    <x v="0"/>
    <x v="4"/>
    <n v="3648316"/>
    <n v="138036.92773363602"/>
  </r>
  <r>
    <x v="17"/>
    <x v="1"/>
    <x v="4"/>
    <n v="3621984"/>
    <n v="146283.6833602585"/>
  </r>
  <r>
    <x v="17"/>
    <x v="2"/>
    <x v="4"/>
    <n v="4396410"/>
    <n v="161395.37444933923"/>
  </r>
  <r>
    <x v="17"/>
    <x v="3"/>
    <x v="4"/>
    <n v="4264434"/>
    <n v="162516.53963414635"/>
  </r>
  <r>
    <x v="17"/>
    <x v="4"/>
    <x v="4"/>
    <n v="4177111"/>
    <n v="159431.71755725192"/>
  </r>
  <r>
    <x v="17"/>
    <x v="5"/>
    <x v="4"/>
    <n v="4175120"/>
    <n v="156020.92675635277"/>
  </r>
  <r>
    <x v="17"/>
    <x v="6"/>
    <x v="4"/>
    <n v="4189383"/>
    <n v="155450.20408163266"/>
  </r>
  <r>
    <x v="17"/>
    <x v="7"/>
    <x v="4"/>
    <n v="4334652"/>
    <n v="162225"/>
  </r>
  <r>
    <x v="17"/>
    <x v="8"/>
    <x v="4"/>
    <n v="4328149"/>
    <n v="161739.49925261585"/>
  </r>
  <r>
    <x v="17"/>
    <x v="9"/>
    <x v="4"/>
    <n v="4221068"/>
    <n v="162912.69780007718"/>
  </r>
  <r>
    <x v="17"/>
    <x v="10"/>
    <x v="4"/>
    <n v="4352870"/>
    <n v="165886.81402439025"/>
  </r>
  <r>
    <x v="17"/>
    <x v="11"/>
    <x v="4"/>
    <n v="4131505"/>
    <n v="156318.76655315928"/>
  </r>
  <r>
    <x v="18"/>
    <x v="0"/>
    <x v="4"/>
    <n v="3633964"/>
    <n v="136001.64670658682"/>
  </r>
  <r>
    <x v="18"/>
    <x v="1"/>
    <x v="4"/>
    <n v="3481423"/>
    <n v="136687.20062819004"/>
  </r>
  <r>
    <x v="18"/>
    <x v="2"/>
    <x v="4"/>
    <n v="3960046"/>
    <n v="154207.39875389409"/>
  </r>
  <r>
    <x v="18"/>
    <x v="3"/>
    <x v="4"/>
    <n v="4127417"/>
    <n v="163786.38888888891"/>
  </r>
  <r>
    <x v="18"/>
    <x v="4"/>
    <x v="4"/>
    <n v="4335061"/>
    <n v="162240.30688622754"/>
  </r>
  <r>
    <x v="18"/>
    <x v="5"/>
    <x v="4"/>
    <n v="4108244"/>
    <n v="156564.17682926831"/>
  </r>
  <r>
    <x v="18"/>
    <x v="6"/>
    <x v="4"/>
    <n v="4087857"/>
    <n v="152988.66017964072"/>
  </r>
  <r>
    <x v="18"/>
    <x v="7"/>
    <x v="4"/>
    <n v="4129852"/>
    <n v="151609.83847283409"/>
  </r>
  <r>
    <x v="18"/>
    <x v="8"/>
    <x v="4"/>
    <n v="4251777"/>
    <n v="158885.53811659195"/>
  </r>
  <r>
    <x v="18"/>
    <x v="9"/>
    <x v="4"/>
    <n v="4165960"/>
    <n v="157622.39878925463"/>
  </r>
  <r>
    <x v="18"/>
    <x v="10"/>
    <x v="4"/>
    <n v="4211372"/>
    <n v="157375.63527653215"/>
  </r>
  <r>
    <x v="18"/>
    <x v="11"/>
    <x v="4"/>
    <n v="4025762"/>
    <n v="155015.86445899116"/>
  </r>
  <r>
    <x v="19"/>
    <x v="0"/>
    <x v="4"/>
    <n v="3577381"/>
    <n v="131328.23054331867"/>
  </r>
  <r>
    <x v="19"/>
    <x v="1"/>
    <x v="4"/>
    <n v="3483694"/>
    <n v="143954.29752066117"/>
  </r>
  <r>
    <x v="19"/>
    <x v="2"/>
    <x v="4"/>
    <n v="4366108"/>
    <n v="160282.96622613803"/>
  </r>
  <r>
    <x v="19"/>
    <x v="3"/>
    <x v="4"/>
    <n v="3940522"/>
    <n v="163101.07615894038"/>
  </r>
  <r>
    <x v="19"/>
    <x v="4"/>
    <x v="4"/>
    <n v="4237715"/>
    <n v="158597.11826347306"/>
  </r>
  <r>
    <x v="19"/>
    <x v="5"/>
    <x v="4"/>
    <n v="4121563"/>
    <n v="158827.09055876685"/>
  </r>
  <r>
    <x v="19"/>
    <x v="6"/>
    <x v="4"/>
    <n v="4227701"/>
    <n v="158222.34281437125"/>
  </r>
  <r>
    <x v="19"/>
    <x v="7"/>
    <x v="4"/>
    <n v="4185740"/>
    <n v="153661.52716593246"/>
  </r>
  <r>
    <x v="19"/>
    <x v="8"/>
    <x v="4"/>
    <n v="4115430"/>
    <n v="158590.7514450867"/>
  </r>
  <r>
    <x v="19"/>
    <x v="9"/>
    <x v="4"/>
    <n v="4342720"/>
    <n v="159424.37591776799"/>
  </r>
  <r>
    <x v="19"/>
    <x v="10"/>
    <x v="4"/>
    <n v="4229808"/>
    <n v="161196.95121951221"/>
  </r>
  <r>
    <x v="19"/>
    <x v="11"/>
    <x v="4"/>
    <n v="4094847"/>
    <n v="162752.26550079492"/>
  </r>
  <r>
    <x v="20"/>
    <x v="0"/>
    <x v="4"/>
    <n v="3795257"/>
    <n v="139326.61527165934"/>
  </r>
  <r>
    <x v="20"/>
    <x v="1"/>
    <x v="4"/>
    <n v="3375930"/>
    <n v="142324.19898819563"/>
  </r>
  <r>
    <x v="20"/>
    <x v="2"/>
    <x v="4"/>
    <n v="4162526"/>
    <n v="160653.26128907758"/>
  </r>
  <r>
    <x v="20"/>
    <x v="3"/>
    <x v="4"/>
    <n v="4198983"/>
    <n v="163257.50388802489"/>
  </r>
  <r>
    <x v="20"/>
    <x v="4"/>
    <x v="4"/>
    <n v="4297917"/>
    <n v="159123.17660125881"/>
  </r>
  <r>
    <x v="20"/>
    <x v="5"/>
    <x v="4"/>
    <n v="3877796"/>
    <n v="155672.26013649136"/>
  </r>
  <r>
    <x v="20"/>
    <x v="6"/>
    <x v="4"/>
    <n v="3575162"/>
    <n v="131246.76945668136"/>
  </r>
  <r>
    <x v="20"/>
    <x v="7"/>
    <x v="4"/>
    <n v="3702863"/>
    <n v="135934.76505139502"/>
  </r>
  <r>
    <x v="20"/>
    <x v="8"/>
    <x v="4"/>
    <n v="3307787"/>
    <n v="126058.95579268293"/>
  </r>
  <r>
    <x v="20"/>
    <x v="9"/>
    <x v="4"/>
    <n v="3683487"/>
    <n v="133799.0192517254"/>
  </r>
  <r>
    <x v="20"/>
    <x v="10"/>
    <x v="4"/>
    <n v="3501008"/>
    <n v="134913.60308285165"/>
  </r>
  <r>
    <x v="20"/>
    <x v="11"/>
    <x v="4"/>
    <n v="3178858"/>
    <n v="118969.23652694612"/>
  </r>
  <r>
    <x v="21"/>
    <x v="0"/>
    <x v="4"/>
    <n v="2828318"/>
    <n v="103829.58883994127"/>
  </r>
  <r>
    <x v="21"/>
    <x v="1"/>
    <x v="4"/>
    <n v="2912323"/>
    <n v="117622.09208400646"/>
  </r>
  <r>
    <x v="21"/>
    <x v="2"/>
    <x v="4"/>
    <n v="3157797"/>
    <n v="124371.6817644742"/>
  </r>
  <r>
    <x v="21"/>
    <x v="3"/>
    <x v="4"/>
    <n v="2872235"/>
    <n v="113977.57936507936"/>
  </r>
  <r>
    <x v="21"/>
    <x v="4"/>
    <x v="4"/>
    <n v="3026733"/>
    <n v="112309.20222634509"/>
  </r>
  <r>
    <x v="21"/>
    <x v="5"/>
    <x v="4"/>
    <n v="3105311"/>
    <n v="120735.26438569208"/>
  </r>
  <r>
    <x v="21"/>
    <x v="6"/>
    <x v="4"/>
    <n v="3328361"/>
    <n v="122186.52716593246"/>
  </r>
  <r>
    <x v="21"/>
    <x v="7"/>
    <x v="4"/>
    <n v="3466615"/>
    <n v="131162.12637154749"/>
  </r>
  <r>
    <x v="21"/>
    <x v="8"/>
    <x v="4"/>
    <n v="3767084"/>
    <n v="140772.9446935725"/>
  </r>
  <r>
    <x v="21"/>
    <x v="9"/>
    <x v="4"/>
    <n v="3852137"/>
    <n v="138765.74207492796"/>
  </r>
  <r>
    <x v="21"/>
    <x v="10"/>
    <x v="4"/>
    <n v="3560395"/>
    <n v="140007.66810853322"/>
  </r>
  <r>
    <x v="21"/>
    <x v="11"/>
    <x v="4"/>
    <n v="3362201"/>
    <n v="125830.87574850299"/>
  </r>
  <r>
    <x v="22"/>
    <x v="0"/>
    <x v="4"/>
    <n v="3106232"/>
    <n v="115259.07235621521"/>
  </r>
  <r>
    <x v="22"/>
    <x v="1"/>
    <x v="4"/>
    <n v="3115137"/>
    <n v="131329.5531197302"/>
  </r>
  <r>
    <x v="22"/>
    <x v="2"/>
    <x v="4"/>
    <n v="3647535"/>
    <n v="139218.89312977099"/>
  </r>
  <r>
    <x v="22"/>
    <x v="3"/>
    <x v="4"/>
    <n v="4041681"/>
    <n v="157141.56298600312"/>
  </r>
  <r>
    <x v="22"/>
    <x v="4"/>
    <x v="4"/>
    <n v="3819973"/>
    <n v="147432.38131995368"/>
  </r>
  <r>
    <x v="22"/>
    <x v="5"/>
    <x v="4"/>
    <n v="3931185"/>
    <n v="151141.291810842"/>
  </r>
  <r>
    <x v="22"/>
    <x v="6"/>
    <x v="4"/>
    <n v="4256063"/>
    <n v="156243.13509544788"/>
  </r>
  <r>
    <x v="22"/>
    <x v="7"/>
    <x v="4"/>
    <n v="4059610"/>
    <n v="153598.56223987893"/>
  </r>
  <r>
    <x v="22"/>
    <x v="8"/>
    <x v="4"/>
    <n v="4400270"/>
    <n v="164434.60388639761"/>
  </r>
  <r>
    <x v="22"/>
    <x v="9"/>
    <x v="4"/>
    <n v="4551844"/>
    <n v="168899.5918367347"/>
  </r>
  <r>
    <x v="22"/>
    <x v="10"/>
    <x v="4"/>
    <n v="4357354"/>
    <n v="169415.00777604978"/>
  </r>
  <r>
    <x v="22"/>
    <x v="11"/>
    <x v="4"/>
    <n v="3860421"/>
    <n v="147344.31297709924"/>
  </r>
  <r>
    <x v="23"/>
    <x v="0"/>
    <x v="4"/>
    <n v="3595536"/>
    <n v="136039.95459704881"/>
  </r>
  <r>
    <x v="23"/>
    <x v="1"/>
    <x v="4"/>
    <n v="3402352"/>
    <n v="137635.59870550162"/>
  </r>
  <r>
    <x v="23"/>
    <x v="2"/>
    <x v="4"/>
    <n v="4217624"/>
    <n v="157845.20958083833"/>
  </r>
  <r>
    <x v="23"/>
    <x v="3"/>
    <x v="4"/>
    <n v="4337900"/>
    <n v="165316.31097560975"/>
  </r>
  <r>
    <x v="23"/>
    <x v="4"/>
    <x v="4"/>
    <n v="4410734"/>
    <n v="165072.38023952098"/>
  </r>
  <r>
    <x v="23"/>
    <x v="5"/>
    <x v="4"/>
    <n v="4168093"/>
    <n v="158845.00762195123"/>
  </r>
  <r>
    <x v="23"/>
    <x v="6"/>
    <x v="4"/>
    <n v="4260854"/>
    <n v="162628.01526717556"/>
  </r>
  <r>
    <x v="23"/>
    <x v="7"/>
    <x v="4"/>
    <n v="4644020"/>
    <n v="170485.31571218796"/>
  </r>
  <r>
    <x v="23"/>
    <x v="8"/>
    <x v="4"/>
    <n v="4590433"/>
    <n v="171540.84454409569"/>
  </r>
  <r>
    <x v="23"/>
    <x v="9"/>
    <x v="4"/>
    <n v="4462715"/>
    <n v="168850.35944003027"/>
  </r>
  <r>
    <x v="23"/>
    <x v="10"/>
    <x v="4"/>
    <n v="4706295"/>
    <n v="179355.75457317074"/>
  </r>
  <r>
    <x v="23"/>
    <x v="11"/>
    <x v="4"/>
    <n v="4298663"/>
    <n v="164071.10687022901"/>
  </r>
  <r>
    <x v="24"/>
    <x v="0"/>
    <x v="4"/>
    <n v="3892635"/>
    <n v="142901.43171806168"/>
  </r>
  <r>
    <x v="24"/>
    <x v="1"/>
    <x v="4"/>
    <n v="3501582"/>
    <n v="147621.50084317033"/>
  </r>
  <r>
    <x v="24"/>
    <x v="2"/>
    <x v="4"/>
    <n v="4702549"/>
    <n v="172633.95741556535"/>
  </r>
  <r>
    <x v="24"/>
    <x v="3"/>
    <x v="4"/>
    <n v="4215177"/>
    <n v="169216.25853071056"/>
  </r>
  <r>
    <x v="24"/>
    <x v="4"/>
    <x v="4"/>
    <n v="4636972"/>
    <n v="173539.37125748504"/>
  </r>
  <r>
    <x v="24"/>
    <x v="5"/>
    <x v="4"/>
    <n v="4675501"/>
    <n v="183424.91173009024"/>
  </r>
  <r>
    <x v="24"/>
    <x v="6"/>
    <x v="4"/>
    <n v="4598095"/>
    <n v="170615.76994434139"/>
  </r>
  <r>
    <x v="24"/>
    <x v="7"/>
    <x v="4"/>
    <n v="4526723"/>
    <n v="166179.25844346551"/>
  </r>
  <r>
    <x v="24"/>
    <x v="8"/>
    <x v="4"/>
    <n v="4423114"/>
    <n v="167099.13109180206"/>
  </r>
  <r>
    <x v="24"/>
    <x v="9"/>
    <x v="4"/>
    <n v="4369803"/>
    <n v="163540.53143712576"/>
  </r>
  <r>
    <x v="24"/>
    <x v="10"/>
    <x v="4"/>
    <n v="4830620"/>
    <n v="184093.75"/>
  </r>
  <r>
    <x v="24"/>
    <x v="11"/>
    <x v="4"/>
    <n v="3745300"/>
    <n v="144550.36665380161"/>
  </r>
  <r>
    <x v="25"/>
    <x v="0"/>
    <x v="4"/>
    <n v="2730318"/>
    <n v="100231.9383259912"/>
  </r>
  <r>
    <x v="25"/>
    <x v="1"/>
    <x v="4"/>
    <n v="2085720"/>
    <n v="87930.860033726814"/>
  </r>
  <r>
    <x v="25"/>
    <x v="2"/>
    <x v="4"/>
    <n v="3302804"/>
    <n v="126061.22137404581"/>
  </r>
  <r>
    <x v="25"/>
    <x v="3"/>
    <x v="4"/>
    <n v="3178978"/>
    <n v="126149.92063492064"/>
  </r>
  <r>
    <x v="25"/>
    <x v="4"/>
    <x v="4"/>
    <n v="3130246"/>
    <n v="117149.9251497006"/>
  </r>
  <r>
    <x v="25"/>
    <x v="5"/>
    <x v="4"/>
    <n v="2303969"/>
    <n v="90600.43255996854"/>
  </r>
  <r>
    <x v="25"/>
    <x v="6"/>
    <x v="4"/>
    <n v="2294784"/>
    <n v="85882.634730538921"/>
  </r>
  <r>
    <x v="25"/>
    <x v="7"/>
    <x v="4"/>
    <n v="2545802"/>
    <n v="93458.223201174755"/>
  </r>
  <r>
    <x v="25"/>
    <x v="8"/>
    <x v="4"/>
    <n v="2383097"/>
    <n v="91834.181117533721"/>
  </r>
  <r>
    <x v="25"/>
    <x v="9"/>
    <x v="4"/>
    <n v="2655616"/>
    <n v="97489.574155653463"/>
  </r>
  <r>
    <x v="25"/>
    <x v="10"/>
    <x v="4"/>
    <n v="2321427"/>
    <n v="88469.016768292684"/>
  </r>
  <r>
    <x v="25"/>
    <x v="11"/>
    <x v="4"/>
    <n v="2172252"/>
    <n v="86337.519872813995"/>
  </r>
  <r>
    <x v="26"/>
    <x v="0"/>
    <x v="4"/>
    <n v="2045966"/>
    <n v="75108.883994126285"/>
  </r>
  <r>
    <x v="26"/>
    <x v="1"/>
    <x v="4"/>
    <n v="2024627"/>
    <n v="81770.072697899843"/>
  </r>
  <r>
    <x v="26"/>
    <x v="2"/>
    <x v="4"/>
    <n v="2359984"/>
    <n v="92803.145890680302"/>
  </r>
  <r>
    <x v="26"/>
    <x v="3"/>
    <x v="4"/>
    <n v="2320633"/>
    <n v="92088.611111111109"/>
  </r>
  <r>
    <x v="26"/>
    <x v="4"/>
    <x v="4"/>
    <n v="2420185"/>
    <n v="89603.295075897826"/>
  </r>
  <r>
    <x v="26"/>
    <x v="5"/>
    <x v="4"/>
    <n v="2163700"/>
    <n v="85084.54581203303"/>
  </r>
  <r>
    <x v="26"/>
    <x v="6"/>
    <x v="4"/>
    <n v="2741672"/>
    <n v="100648.75183553598"/>
  </r>
  <r>
    <x v="26"/>
    <x v="7"/>
    <x v="4"/>
    <n v="3372997"/>
    <n v="125157.58812615956"/>
  </r>
  <r>
    <x v="0"/>
    <x v="0"/>
    <x v="5"/>
    <n v="1047000"/>
    <n v="41383.399209486168"/>
  </r>
  <r>
    <x v="0"/>
    <x v="1"/>
    <x v="5"/>
    <n v="942000"/>
    <n v="39250"/>
  </r>
  <r>
    <x v="0"/>
    <x v="2"/>
    <x v="5"/>
    <n v="1200000"/>
    <n v="46153.846153846156"/>
  </r>
  <r>
    <x v="0"/>
    <x v="3"/>
    <x v="5"/>
    <n v="1068000"/>
    <n v="41076.923076923078"/>
  </r>
  <r>
    <x v="0"/>
    <x v="4"/>
    <x v="5"/>
    <n v="1076000"/>
    <n v="42031.25"/>
  </r>
  <r>
    <x v="0"/>
    <x v="5"/>
    <x v="5"/>
    <n v="936000"/>
    <n v="36996.04743083004"/>
  </r>
  <r>
    <x v="0"/>
    <x v="6"/>
    <x v="5"/>
    <n v="931000"/>
    <n v="35807.692307692305"/>
  </r>
  <r>
    <x v="0"/>
    <x v="7"/>
    <x v="5"/>
    <n v="940000"/>
    <n v="35741.444866920152"/>
  </r>
  <r>
    <x v="0"/>
    <x v="8"/>
    <x v="5"/>
    <n v="894000"/>
    <n v="34384.615384615383"/>
  </r>
  <r>
    <x v="0"/>
    <x v="9"/>
    <x v="5"/>
    <n v="898000"/>
    <n v="34941.634241245134"/>
  </r>
  <r>
    <x v="0"/>
    <x v="10"/>
    <x v="5"/>
    <n v="963000"/>
    <n v="37038.461538461539"/>
  </r>
  <r>
    <x v="0"/>
    <x v="11"/>
    <x v="5"/>
    <n v="911000"/>
    <n v="36007.90513833992"/>
  </r>
  <r>
    <x v="1"/>
    <x v="0"/>
    <x v="5"/>
    <n v="787000"/>
    <n v="31480"/>
  </r>
  <r>
    <x v="1"/>
    <x v="1"/>
    <x v="5"/>
    <n v="758000"/>
    <n v="31583.333333333332"/>
  </r>
  <r>
    <x v="1"/>
    <x v="2"/>
    <x v="5"/>
    <n v="838000"/>
    <n v="31385.767790262173"/>
  </r>
  <r>
    <x v="1"/>
    <x v="3"/>
    <x v="5"/>
    <n v="1012418"/>
    <n v="40496.720000000001"/>
  </r>
  <r>
    <x v="1"/>
    <x v="4"/>
    <x v="5"/>
    <n v="1286836"/>
    <n v="50267.03125"/>
  </r>
  <r>
    <x v="1"/>
    <x v="5"/>
    <x v="5"/>
    <n v="1205453"/>
    <n v="49002.154471544716"/>
  </r>
  <r>
    <x v="1"/>
    <x v="6"/>
    <x v="5"/>
    <n v="1281583"/>
    <n v="50061.8359375"/>
  </r>
  <r>
    <x v="1"/>
    <x v="7"/>
    <x v="5"/>
    <n v="1404474"/>
    <n v="53402.053231939164"/>
  </r>
  <r>
    <x v="1"/>
    <x v="8"/>
    <x v="5"/>
    <n v="1497732"/>
    <n v="57605.076923076922"/>
  </r>
  <r>
    <x v="1"/>
    <x v="9"/>
    <x v="5"/>
    <n v="1504318"/>
    <n v="57858.384615384617"/>
  </r>
  <r>
    <x v="1"/>
    <x v="10"/>
    <x v="5"/>
    <n v="1654867"/>
    <n v="63648.730769230766"/>
  </r>
  <r>
    <x v="1"/>
    <x v="11"/>
    <x v="5"/>
    <n v="1707417"/>
    <n v="63948.20224719101"/>
  </r>
  <r>
    <x v="2"/>
    <x v="0"/>
    <x v="5"/>
    <n v="1592041"/>
    <n v="60533.878326996193"/>
  </r>
  <r>
    <x v="2"/>
    <x v="1"/>
    <x v="5"/>
    <n v="1704652"/>
    <n v="71027.166666666672"/>
  </r>
  <r>
    <x v="2"/>
    <x v="2"/>
    <x v="5"/>
    <n v="2089906"/>
    <n v="77403.925925925927"/>
  </r>
  <r>
    <x v="2"/>
    <x v="3"/>
    <x v="5"/>
    <n v="1939863"/>
    <n v="80827.625"/>
  </r>
  <r>
    <x v="2"/>
    <x v="4"/>
    <x v="5"/>
    <n v="2161911"/>
    <n v="84449.6484375"/>
  </r>
  <r>
    <x v="2"/>
    <x v="5"/>
    <x v="5"/>
    <n v="2068389"/>
    <n v="81754.50592885376"/>
  </r>
  <r>
    <x v="2"/>
    <x v="6"/>
    <x v="5"/>
    <n v="2208705"/>
    <n v="84950.192307692312"/>
  </r>
  <r>
    <x v="2"/>
    <x v="7"/>
    <x v="5"/>
    <n v="2228724"/>
    <n v="84742.357414448663"/>
  </r>
  <r>
    <x v="2"/>
    <x v="8"/>
    <x v="5"/>
    <n v="2250585"/>
    <n v="87571.400778210125"/>
  </r>
  <r>
    <x v="2"/>
    <x v="9"/>
    <x v="5"/>
    <n v="2364294"/>
    <n v="92355.234375"/>
  </r>
  <r>
    <x v="2"/>
    <x v="10"/>
    <x v="5"/>
    <n v="2395061"/>
    <n v="92117.730769230766"/>
  </r>
  <r>
    <x v="2"/>
    <x v="11"/>
    <x v="5"/>
    <n v="2369409"/>
    <n v="96317.439024390245"/>
  </r>
  <r>
    <x v="3"/>
    <x v="0"/>
    <x v="5"/>
    <n v="2211499"/>
    <n v="84087.414448669195"/>
  </r>
  <r>
    <x v="3"/>
    <x v="1"/>
    <x v="5"/>
    <n v="2141866"/>
    <n v="85674.64"/>
  </r>
  <r>
    <x v="3"/>
    <x v="2"/>
    <x v="5"/>
    <n v="2449814"/>
    <n v="94223.61538461539"/>
  </r>
  <r>
    <x v="3"/>
    <x v="3"/>
    <x v="5"/>
    <n v="2412980"/>
    <n v="96519.2"/>
  </r>
  <r>
    <x v="3"/>
    <x v="4"/>
    <x v="5"/>
    <n v="2563830"/>
    <n v="98989.575289575296"/>
  </r>
  <r>
    <x v="3"/>
    <x v="5"/>
    <x v="5"/>
    <n v="2274508"/>
    <n v="96377.457627118638"/>
  </r>
  <r>
    <x v="3"/>
    <x v="6"/>
    <x v="5"/>
    <n v="2359297"/>
    <n v="89707.110266159696"/>
  </r>
  <r>
    <x v="3"/>
    <x v="7"/>
    <x v="5"/>
    <n v="2369912"/>
    <n v="91150.461538461532"/>
  </r>
  <r>
    <x v="3"/>
    <x v="8"/>
    <x v="5"/>
    <n v="2275384"/>
    <n v="92495.284552845522"/>
  </r>
  <r>
    <x v="3"/>
    <x v="9"/>
    <x v="5"/>
    <n v="2642526"/>
    <n v="99343.082706766916"/>
  </r>
  <r>
    <x v="3"/>
    <x v="10"/>
    <x v="5"/>
    <n v="2570410"/>
    <n v="100015.95330739299"/>
  </r>
  <r>
    <x v="3"/>
    <x v="11"/>
    <x v="5"/>
    <n v="2516801"/>
    <n v="100672.04"/>
  </r>
  <r>
    <x v="4"/>
    <x v="0"/>
    <x v="5"/>
    <n v="2332169"/>
    <n v="88675.627376425851"/>
  </r>
  <r>
    <x v="4"/>
    <x v="1"/>
    <x v="5"/>
    <n v="2245521"/>
    <n v="93563.375"/>
  </r>
  <r>
    <x v="4"/>
    <x v="2"/>
    <x v="5"/>
    <n v="2620373"/>
    <n v="104814.92"/>
  </r>
  <r>
    <x v="4"/>
    <x v="3"/>
    <x v="5"/>
    <n v="2684928"/>
    <n v="103266.46153846153"/>
  </r>
  <r>
    <x v="4"/>
    <x v="4"/>
    <x v="5"/>
    <n v="2709658"/>
    <n v="104217.61538461539"/>
  </r>
  <r>
    <x v="4"/>
    <x v="5"/>
    <x v="5"/>
    <n v="2498044"/>
    <n v="104520.66945606696"/>
  </r>
  <r>
    <x v="4"/>
    <x v="6"/>
    <x v="5"/>
    <n v="2778309"/>
    <n v="105639.12547528517"/>
  </r>
  <r>
    <x v="4"/>
    <x v="7"/>
    <x v="5"/>
    <n v="2740555"/>
    <n v="108322.33201581027"/>
  </r>
  <r>
    <x v="4"/>
    <x v="8"/>
    <x v="5"/>
    <n v="2898644"/>
    <n v="111486.30769230769"/>
  </r>
  <r>
    <x v="4"/>
    <x v="9"/>
    <x v="5"/>
    <n v="3018420"/>
    <n v="111793.33333333333"/>
  </r>
  <r>
    <x v="4"/>
    <x v="10"/>
    <x v="5"/>
    <n v="2848327"/>
    <n v="113933.08"/>
  </r>
  <r>
    <x v="4"/>
    <x v="11"/>
    <x v="5"/>
    <n v="2910562"/>
    <n v="115041.97628458498"/>
  </r>
  <r>
    <x v="5"/>
    <x v="0"/>
    <x v="5"/>
    <n v="2788098"/>
    <n v="107234.53846153847"/>
  </r>
  <r>
    <x v="5"/>
    <x v="1"/>
    <x v="5"/>
    <n v="2674341"/>
    <n v="111430.875"/>
  </r>
  <r>
    <x v="5"/>
    <x v="2"/>
    <x v="5"/>
    <n v="3122766"/>
    <n v="118736.34980988593"/>
  </r>
  <r>
    <x v="5"/>
    <x v="3"/>
    <x v="5"/>
    <n v="2976998"/>
    <n v="121016.1788617886"/>
  </r>
  <r>
    <x v="5"/>
    <x v="4"/>
    <x v="5"/>
    <n v="2996302"/>
    <n v="121800.89430894308"/>
  </r>
  <r>
    <x v="5"/>
    <x v="5"/>
    <x v="5"/>
    <n v="2907586"/>
    <n v="118194.55284552845"/>
  </r>
  <r>
    <x v="5"/>
    <x v="6"/>
    <x v="5"/>
    <n v="3086452"/>
    <n v="117355.58935361216"/>
  </r>
  <r>
    <x v="5"/>
    <x v="7"/>
    <x v="5"/>
    <n v="3109760"/>
    <n v="122915.41501976285"/>
  </r>
  <r>
    <x v="5"/>
    <x v="8"/>
    <x v="5"/>
    <n v="3056765"/>
    <n v="117567.88461538461"/>
  </r>
  <r>
    <x v="5"/>
    <x v="9"/>
    <x v="5"/>
    <n v="3155434"/>
    <n v="121362.84615384616"/>
  </r>
  <r>
    <x v="5"/>
    <x v="10"/>
    <x v="5"/>
    <n v="3019617"/>
    <n v="119352.45059288538"/>
  </r>
  <r>
    <x v="5"/>
    <x v="11"/>
    <x v="5"/>
    <n v="3037682"/>
    <n v="121507.28"/>
  </r>
  <r>
    <x v="6"/>
    <x v="0"/>
    <x v="5"/>
    <n v="2767032"/>
    <n v="106424.30769230769"/>
  </r>
  <r>
    <x v="6"/>
    <x v="1"/>
    <x v="5"/>
    <n v="2640919"/>
    <n v="110038.29166666667"/>
  </r>
  <r>
    <x v="6"/>
    <x v="2"/>
    <x v="5"/>
    <n v="3170236"/>
    <n v="120541.2927756654"/>
  </r>
  <r>
    <x v="6"/>
    <x v="3"/>
    <x v="5"/>
    <n v="3007962"/>
    <n v="122274.87804878048"/>
  </r>
  <r>
    <x v="6"/>
    <x v="4"/>
    <x v="5"/>
    <n v="3074982"/>
    <n v="124999.26829268291"/>
  </r>
  <r>
    <x v="6"/>
    <x v="5"/>
    <x v="5"/>
    <n v="2959915"/>
    <n v="120321.74796747966"/>
  </r>
  <r>
    <x v="6"/>
    <x v="6"/>
    <x v="5"/>
    <n v="3075203"/>
    <n v="116927.87072243345"/>
  </r>
  <r>
    <x v="6"/>
    <x v="7"/>
    <x v="5"/>
    <n v="3049060"/>
    <n v="120516.20553359683"/>
  </r>
  <r>
    <x v="6"/>
    <x v="8"/>
    <x v="5"/>
    <n v="3118919"/>
    <n v="119958.42307692308"/>
  </r>
  <r>
    <x v="6"/>
    <x v="9"/>
    <x v="5"/>
    <n v="3163061"/>
    <n v="121656.19230769231"/>
  </r>
  <r>
    <x v="6"/>
    <x v="10"/>
    <x v="5"/>
    <n v="3174894"/>
    <n v="125489.8814229249"/>
  </r>
  <r>
    <x v="6"/>
    <x v="11"/>
    <x v="5"/>
    <n v="3122813"/>
    <n v="124912.52"/>
  </r>
  <r>
    <x v="7"/>
    <x v="0"/>
    <x v="5"/>
    <n v="2764691"/>
    <n v="107995.7421875"/>
  </r>
  <r>
    <x v="7"/>
    <x v="1"/>
    <x v="5"/>
    <n v="2769459"/>
    <n v="110778.36"/>
  </r>
  <r>
    <x v="7"/>
    <x v="2"/>
    <x v="5"/>
    <n v="3252766"/>
    <n v="120472.81481481482"/>
  </r>
  <r>
    <x v="7"/>
    <x v="3"/>
    <x v="5"/>
    <n v="3004704"/>
    <n v="125196"/>
  </r>
  <r>
    <x v="7"/>
    <x v="4"/>
    <x v="5"/>
    <n v="3035658"/>
    <n v="118580.390625"/>
  </r>
  <r>
    <x v="7"/>
    <x v="5"/>
    <x v="5"/>
    <n v="2982536"/>
    <n v="119780.56224899599"/>
  </r>
  <r>
    <x v="7"/>
    <x v="6"/>
    <x v="5"/>
    <n v="3059210"/>
    <n v="117661.92307692308"/>
  </r>
  <r>
    <x v="7"/>
    <x v="7"/>
    <x v="5"/>
    <n v="3190730"/>
    <n v="121320.53231939163"/>
  </r>
  <r>
    <x v="7"/>
    <x v="8"/>
    <x v="5"/>
    <n v="3142871"/>
    <n v="122290.70038910506"/>
  </r>
  <r>
    <x v="7"/>
    <x v="9"/>
    <x v="5"/>
    <n v="3185682"/>
    <n v="124440.703125"/>
  </r>
  <r>
    <x v="7"/>
    <x v="10"/>
    <x v="5"/>
    <n v="3031641"/>
    <n v="116601.57692307692"/>
  </r>
  <r>
    <x v="7"/>
    <x v="11"/>
    <x v="5"/>
    <n v="3132563"/>
    <n v="127339.95934959348"/>
  </r>
  <r>
    <x v="8"/>
    <x v="0"/>
    <x v="5"/>
    <n v="2793453"/>
    <n v="106214.94296577947"/>
  </r>
  <r>
    <x v="8"/>
    <x v="1"/>
    <x v="5"/>
    <n v="2683349"/>
    <n v="111806.20833333333"/>
  </r>
  <r>
    <x v="8"/>
    <x v="2"/>
    <x v="5"/>
    <n v="3061377"/>
    <n v="114658.31460674158"/>
  </r>
  <r>
    <x v="8"/>
    <x v="3"/>
    <x v="5"/>
    <n v="2995373"/>
    <n v="123266.37860082304"/>
  </r>
  <r>
    <x v="8"/>
    <x v="4"/>
    <x v="5"/>
    <n v="3030819"/>
    <n v="118391.3671875"/>
  </r>
  <r>
    <x v="8"/>
    <x v="5"/>
    <x v="5"/>
    <n v="2838320"/>
    <n v="113532.8"/>
  </r>
  <r>
    <x v="8"/>
    <x v="6"/>
    <x v="5"/>
    <n v="2753530"/>
    <n v="107559.765625"/>
  </r>
  <r>
    <x v="8"/>
    <x v="7"/>
    <x v="5"/>
    <n v="2861294"/>
    <n v="108794.44866920152"/>
  </r>
  <r>
    <x v="8"/>
    <x v="8"/>
    <x v="5"/>
    <n v="2842603"/>
    <n v="113704.12"/>
  </r>
  <r>
    <x v="8"/>
    <x v="9"/>
    <x v="5"/>
    <n v="2909438"/>
    <n v="110625.01901140684"/>
  </r>
  <r>
    <x v="8"/>
    <x v="10"/>
    <x v="5"/>
    <n v="2903859"/>
    <n v="111686.88461538461"/>
  </r>
  <r>
    <x v="8"/>
    <x v="11"/>
    <x v="5"/>
    <n v="2428909"/>
    <n v="99955.102880658436"/>
  </r>
  <r>
    <x v="9"/>
    <x v="0"/>
    <x v="5"/>
    <n v="2238034"/>
    <n v="82159.838472834075"/>
  </r>
  <r>
    <x v="9"/>
    <x v="1"/>
    <x v="5"/>
    <n v="2043897"/>
    <n v="82548.344103392563"/>
  </r>
  <r>
    <x v="9"/>
    <x v="2"/>
    <x v="5"/>
    <n v="2254666"/>
    <n v="85307.07529322739"/>
  </r>
  <r>
    <x v="9"/>
    <x v="3"/>
    <x v="5"/>
    <n v="2269902"/>
    <n v="85753.758972421609"/>
  </r>
  <r>
    <x v="9"/>
    <x v="4"/>
    <x v="5"/>
    <n v="2430737"/>
    <n v="89993.965198074788"/>
  </r>
  <r>
    <x v="9"/>
    <x v="5"/>
    <x v="5"/>
    <n v="2298956"/>
    <n v="90403.303185214318"/>
  </r>
  <r>
    <x v="9"/>
    <x v="6"/>
    <x v="5"/>
    <n v="2463125"/>
    <n v="90423.091042584434"/>
  </r>
  <r>
    <x v="9"/>
    <x v="7"/>
    <x v="5"/>
    <n v="2561210"/>
    <n v="95035.621521335808"/>
  </r>
  <r>
    <x v="9"/>
    <x v="8"/>
    <x v="5"/>
    <n v="2571807"/>
    <n v="98010.9375"/>
  </r>
  <r>
    <x v="9"/>
    <x v="9"/>
    <x v="5"/>
    <n v="2744745"/>
    <n v="100761.56387665198"/>
  </r>
  <r>
    <x v="9"/>
    <x v="10"/>
    <x v="5"/>
    <n v="2728382"/>
    <n v="103074.49943332074"/>
  </r>
  <r>
    <x v="9"/>
    <x v="11"/>
    <x v="5"/>
    <n v="2717546"/>
    <n v="103961.20887528692"/>
  </r>
  <r>
    <x v="10"/>
    <x v="0"/>
    <x v="5"/>
    <n v="2495563"/>
    <n v="91613.913362701918"/>
  </r>
  <r>
    <x v="10"/>
    <x v="1"/>
    <x v="5"/>
    <n v="2355248"/>
    <n v="95123.101777059768"/>
  </r>
  <r>
    <x v="10"/>
    <x v="2"/>
    <x v="5"/>
    <n v="2737309"/>
    <n v="103568.25576995838"/>
  </r>
  <r>
    <x v="10"/>
    <x v="3"/>
    <x v="5"/>
    <n v="2856897"/>
    <n v="107929.61843596525"/>
  </r>
  <r>
    <x v="10"/>
    <x v="4"/>
    <x v="5"/>
    <n v="2941131"/>
    <n v="108890.4479822288"/>
  </r>
  <r>
    <x v="10"/>
    <x v="5"/>
    <x v="5"/>
    <n v="2832450"/>
    <n v="111382.22571765631"/>
  </r>
  <r>
    <x v="10"/>
    <x v="6"/>
    <x v="5"/>
    <n v="3020079"/>
    <n v="110869.27312775332"/>
  </r>
  <r>
    <x v="10"/>
    <x v="7"/>
    <x v="5"/>
    <n v="3007434"/>
    <n v="111593.09833024119"/>
  </r>
  <r>
    <x v="10"/>
    <x v="8"/>
    <x v="5"/>
    <n v="3067921"/>
    <n v="116917.72103658537"/>
  </r>
  <r>
    <x v="10"/>
    <x v="9"/>
    <x v="5"/>
    <n v="3235112"/>
    <n v="118763.28928046991"/>
  </r>
  <r>
    <x v="10"/>
    <x v="10"/>
    <x v="5"/>
    <n v="3105546"/>
    <n v="117323.23384964111"/>
  </r>
  <r>
    <x v="10"/>
    <x v="11"/>
    <x v="5"/>
    <n v="3145428"/>
    <n v="120330.06885998469"/>
  </r>
  <r>
    <x v="11"/>
    <x v="0"/>
    <x v="5"/>
    <n v="2812852"/>
    <n v="103261.8208516887"/>
  </r>
  <r>
    <x v="11"/>
    <x v="1"/>
    <x v="5"/>
    <n v="2838253"/>
    <n v="114630.57350565428"/>
  </r>
  <r>
    <x v="11"/>
    <x v="2"/>
    <x v="5"/>
    <n v="3340073"/>
    <n v="126374.30949678396"/>
  </r>
  <r>
    <x v="11"/>
    <x v="3"/>
    <x v="5"/>
    <n v="3091722"/>
    <n v="116800.98224404987"/>
  </r>
  <r>
    <x v="11"/>
    <x v="4"/>
    <x v="5"/>
    <n v="3207115"/>
    <n v="118738.059977786"/>
  </r>
  <r>
    <x v="11"/>
    <x v="5"/>
    <x v="5"/>
    <n v="3204644"/>
    <n v="126018.24616594573"/>
  </r>
  <r>
    <x v="11"/>
    <x v="6"/>
    <x v="5"/>
    <n v="3280315"/>
    <n v="120422.72393538913"/>
  </r>
  <r>
    <x v="11"/>
    <x v="7"/>
    <x v="5"/>
    <n v="3261614"/>
    <n v="121024.63821892394"/>
  </r>
  <r>
    <x v="11"/>
    <x v="8"/>
    <x v="5"/>
    <n v="3378708"/>
    <n v="128761.73780487805"/>
  </r>
  <r>
    <x v="11"/>
    <x v="9"/>
    <x v="5"/>
    <n v="3404069"/>
    <n v="124965.82232011748"/>
  </r>
  <r>
    <x v="11"/>
    <x v="10"/>
    <x v="5"/>
    <n v="3381125"/>
    <n v="127734.22742727617"/>
  </r>
  <r>
    <x v="11"/>
    <x v="11"/>
    <x v="5"/>
    <n v="3468423"/>
    <n v="132686.4192807957"/>
  </r>
  <r>
    <x v="12"/>
    <x v="0"/>
    <x v="5"/>
    <n v="2953060"/>
    <n v="108408.95741556535"/>
  </r>
  <r>
    <x v="12"/>
    <x v="1"/>
    <x v="5"/>
    <n v="2942512"/>
    <n v="118841.35702746364"/>
  </r>
  <r>
    <x v="12"/>
    <x v="2"/>
    <x v="5"/>
    <n v="3414936"/>
    <n v="129206.81044267878"/>
  </r>
  <r>
    <x v="12"/>
    <x v="3"/>
    <x v="5"/>
    <n v="3451944"/>
    <n v="130409.67132602948"/>
  </r>
  <r>
    <x v="12"/>
    <x v="4"/>
    <x v="5"/>
    <n v="3500307"/>
    <n v="129593.00259163271"/>
  </r>
  <r>
    <x v="12"/>
    <x v="5"/>
    <x v="5"/>
    <n v="3139442"/>
    <n v="123454.26661423515"/>
  </r>
  <r>
    <x v="12"/>
    <x v="6"/>
    <x v="5"/>
    <n v="3385940"/>
    <n v="124300.29368575625"/>
  </r>
  <r>
    <x v="12"/>
    <x v="7"/>
    <x v="5"/>
    <n v="3330422"/>
    <n v="123577.81076066791"/>
  </r>
  <r>
    <x v="12"/>
    <x v="8"/>
    <x v="5"/>
    <n v="3536352"/>
    <n v="134769.51219512196"/>
  </r>
  <r>
    <x v="12"/>
    <x v="9"/>
    <x v="5"/>
    <n v="3598066"/>
    <n v="132087.59177679883"/>
  </r>
  <r>
    <x v="12"/>
    <x v="10"/>
    <x v="5"/>
    <n v="3638198"/>
    <n v="137446.08991310917"/>
  </r>
  <r>
    <x v="12"/>
    <x v="11"/>
    <x v="5"/>
    <n v="3662540"/>
    <n v="140112.47130833971"/>
  </r>
  <r>
    <x v="13"/>
    <x v="0"/>
    <x v="5"/>
    <n v="3222234"/>
    <n v="118290.52863436124"/>
  </r>
  <r>
    <x v="13"/>
    <x v="1"/>
    <x v="5"/>
    <n v="3162376"/>
    <n v="127721.16316639741"/>
  </r>
  <r>
    <x v="13"/>
    <x v="2"/>
    <x v="5"/>
    <n v="3717572"/>
    <n v="140657.28339008702"/>
  </r>
  <r>
    <x v="13"/>
    <x v="3"/>
    <x v="5"/>
    <n v="3668178"/>
    <n v="138578.69285984134"/>
  </r>
  <r>
    <x v="13"/>
    <x v="4"/>
    <x v="5"/>
    <n v="3757346"/>
    <n v="139109.44094779709"/>
  </r>
  <r>
    <x v="13"/>
    <x v="5"/>
    <x v="5"/>
    <n v="3585361"/>
    <n v="140989.42194258751"/>
  </r>
  <r>
    <x v="13"/>
    <x v="6"/>
    <x v="5"/>
    <n v="3749079"/>
    <n v="137631.38766519824"/>
  </r>
  <r>
    <x v="13"/>
    <x v="7"/>
    <x v="5"/>
    <n v="3835448"/>
    <n v="142317.17996289424"/>
  </r>
  <r>
    <x v="13"/>
    <x v="8"/>
    <x v="5"/>
    <n v="3849205"/>
    <n v="146692.26371951221"/>
  </r>
  <r>
    <x v="13"/>
    <x v="9"/>
    <x v="5"/>
    <n v="3844061"/>
    <n v="141118.24522760647"/>
  </r>
  <r>
    <x v="13"/>
    <x v="10"/>
    <x v="5"/>
    <n v="3949696"/>
    <n v="149214.05364563657"/>
  </r>
  <r>
    <x v="13"/>
    <x v="11"/>
    <x v="5"/>
    <n v="3774948"/>
    <n v="144412.70084162202"/>
  </r>
  <r>
    <x v="14"/>
    <x v="0"/>
    <x v="5"/>
    <n v="3425127"/>
    <n v="125738.87665198238"/>
  </r>
  <r>
    <x v="14"/>
    <x v="1"/>
    <x v="5"/>
    <n v="3314914"/>
    <n v="133881.82552504039"/>
  </r>
  <r>
    <x v="14"/>
    <x v="2"/>
    <x v="5"/>
    <n v="3912530"/>
    <n v="148033.67385546726"/>
  </r>
  <r>
    <x v="14"/>
    <x v="3"/>
    <x v="5"/>
    <n v="3603009"/>
    <n v="136116.69814884776"/>
  </r>
  <r>
    <x v="14"/>
    <x v="4"/>
    <x v="5"/>
    <n v="3855917"/>
    <n v="142758.86708626433"/>
  </r>
  <r>
    <x v="14"/>
    <x v="5"/>
    <x v="5"/>
    <n v="3774397"/>
    <n v="148423.0043255997"/>
  </r>
  <r>
    <x v="14"/>
    <x v="6"/>
    <x v="5"/>
    <n v="3825865"/>
    <n v="140450.25697503673"/>
  </r>
  <r>
    <x v="14"/>
    <x v="7"/>
    <x v="5"/>
    <n v="3917805"/>
    <n v="145373.09833024119"/>
  </r>
  <r>
    <x v="14"/>
    <x v="8"/>
    <x v="5"/>
    <n v="3944561"/>
    <n v="150326.25762195123"/>
  </r>
  <r>
    <x v="14"/>
    <x v="9"/>
    <x v="5"/>
    <n v="4080318"/>
    <n v="149791.40969162996"/>
  </r>
  <r>
    <x v="14"/>
    <x v="10"/>
    <x v="5"/>
    <n v="4065213"/>
    <n v="153578.12618058181"/>
  </r>
  <r>
    <x v="14"/>
    <x v="11"/>
    <x v="5"/>
    <n v="3931144"/>
    <n v="150388.06426931906"/>
  </r>
  <r>
    <x v="15"/>
    <x v="0"/>
    <x v="5"/>
    <n v="3478924"/>
    <n v="133804.76923076922"/>
  </r>
  <r>
    <x v="15"/>
    <x v="1"/>
    <x v="5"/>
    <n v="3546134"/>
    <n v="147755.58333333334"/>
  </r>
  <r>
    <x v="15"/>
    <x v="2"/>
    <x v="5"/>
    <n v="3684966"/>
    <n v="143943.984375"/>
  </r>
  <r>
    <x v="15"/>
    <x v="3"/>
    <x v="5"/>
    <n v="4018022"/>
    <n v="168118.07531380752"/>
  </r>
  <r>
    <x v="15"/>
    <x v="4"/>
    <x v="5"/>
    <n v="4103226"/>
    <n v="166797.80487804877"/>
  </r>
  <r>
    <x v="15"/>
    <x v="5"/>
    <x v="5"/>
    <n v="3756421"/>
    <n v="146735.1953125"/>
  </r>
  <r>
    <x v="15"/>
    <x v="6"/>
    <x v="5"/>
    <n v="3994742"/>
    <n v="151891.33079847909"/>
  </r>
  <r>
    <x v="15"/>
    <x v="7"/>
    <x v="5"/>
    <n v="3916002"/>
    <n v="154782.68774703558"/>
  </r>
  <r>
    <x v="15"/>
    <x v="8"/>
    <x v="5"/>
    <n v="3853541"/>
    <n v="148213.11538461538"/>
  </r>
  <r>
    <x v="15"/>
    <x v="9"/>
    <x v="5"/>
    <n v="3894691"/>
    <n v="149795.80769230769"/>
  </r>
  <r>
    <x v="15"/>
    <x v="10"/>
    <x v="5"/>
    <n v="3877406"/>
    <n v="153257.15415019763"/>
  </r>
  <r>
    <x v="15"/>
    <x v="11"/>
    <x v="5"/>
    <n v="3706125"/>
    <n v="153145.66115702479"/>
  </r>
  <r>
    <x v="16"/>
    <x v="0"/>
    <x v="5"/>
    <n v="3446272"/>
    <n v="132548.92307692306"/>
  </r>
  <r>
    <x v="16"/>
    <x v="1"/>
    <x v="5"/>
    <n v="3335661"/>
    <n v="138985.875"/>
  </r>
  <r>
    <x v="16"/>
    <x v="2"/>
    <x v="5"/>
    <n v="3740838"/>
    <n v="146126.484375"/>
  </r>
  <r>
    <x v="16"/>
    <x v="3"/>
    <x v="5"/>
    <n v="3738888"/>
    <n v="151987.31707317074"/>
  </r>
  <r>
    <x v="16"/>
    <x v="4"/>
    <x v="5"/>
    <n v="3820060"/>
    <n v="155286.99186991868"/>
  </r>
  <r>
    <x v="16"/>
    <x v="5"/>
    <x v="5"/>
    <n v="3618769"/>
    <n v="141358.1640625"/>
  </r>
  <r>
    <x v="16"/>
    <x v="6"/>
    <x v="5"/>
    <n v="3360934"/>
    <n v="127792.16730038023"/>
  </r>
  <r>
    <x v="16"/>
    <x v="7"/>
    <x v="5"/>
    <n v="3676095"/>
    <n v="145300.1976284585"/>
  </r>
  <r>
    <x v="16"/>
    <x v="8"/>
    <x v="5"/>
    <n v="3736818"/>
    <n v="143723.76923076922"/>
  </r>
  <r>
    <x v="16"/>
    <x v="9"/>
    <x v="5"/>
    <n v="3841400"/>
    <n v="147746.15384615384"/>
  </r>
  <r>
    <x v="16"/>
    <x v="10"/>
    <x v="5"/>
    <n v="3660805"/>
    <n v="144695.84980237155"/>
  </r>
  <r>
    <x v="16"/>
    <x v="11"/>
    <x v="5"/>
    <n v="3692668"/>
    <n v="147706.72"/>
  </r>
  <r>
    <x v="17"/>
    <x v="0"/>
    <x v="5"/>
    <n v="3177700"/>
    <n v="125600.79051383398"/>
  </r>
  <r>
    <x v="17"/>
    <x v="1"/>
    <x v="5"/>
    <n v="3145207"/>
    <n v="131050.29166666667"/>
  </r>
  <r>
    <x v="17"/>
    <x v="2"/>
    <x v="5"/>
    <n v="3778972"/>
    <n v="143687.14828897337"/>
  </r>
  <r>
    <x v="17"/>
    <x v="3"/>
    <x v="5"/>
    <n v="3729558"/>
    <n v="147413.35968379446"/>
  </r>
  <r>
    <x v="17"/>
    <x v="4"/>
    <x v="5"/>
    <n v="3617182"/>
    <n v="145268.35341365461"/>
  </r>
  <r>
    <x v="17"/>
    <x v="5"/>
    <x v="5"/>
    <n v="3643660"/>
    <n v="140140.76923076922"/>
  </r>
  <r>
    <x v="17"/>
    <x v="6"/>
    <x v="5"/>
    <n v="3571177"/>
    <n v="137352.96153846153"/>
  </r>
  <r>
    <x v="17"/>
    <x v="7"/>
    <x v="5"/>
    <n v="3728330"/>
    <n v="145637.890625"/>
  </r>
  <r>
    <x v="17"/>
    <x v="8"/>
    <x v="5"/>
    <n v="3760527"/>
    <n v="144635.65384615384"/>
  </r>
  <r>
    <x v="17"/>
    <x v="9"/>
    <x v="5"/>
    <n v="3602809"/>
    <n v="146455.65040650405"/>
  </r>
  <r>
    <x v="17"/>
    <x v="10"/>
    <x v="5"/>
    <n v="3654497"/>
    <n v="144446.52173913043"/>
  </r>
  <r>
    <x v="17"/>
    <x v="11"/>
    <x v="5"/>
    <n v="3266474"/>
    <n v="129109.6442687747"/>
  </r>
  <r>
    <x v="18"/>
    <x v="0"/>
    <x v="5"/>
    <n v="2687357"/>
    <n v="104974.8828125"/>
  </r>
  <r>
    <x v="18"/>
    <x v="1"/>
    <x v="5"/>
    <n v="2624154"/>
    <n v="106241.05263157895"/>
  </r>
  <r>
    <x v="18"/>
    <x v="2"/>
    <x v="5"/>
    <n v="2815032"/>
    <n v="116323.63636363637"/>
  </r>
  <r>
    <x v="18"/>
    <x v="3"/>
    <x v="5"/>
    <n v="2668327"/>
    <n v="111645.4811715481"/>
  </r>
  <r>
    <x v="18"/>
    <x v="4"/>
    <x v="5"/>
    <n v="2771237"/>
    <n v="108251.4453125"/>
  </r>
  <r>
    <x v="18"/>
    <x v="5"/>
    <x v="5"/>
    <n v="2738269"/>
    <n v="108231.97628458498"/>
  </r>
  <r>
    <x v="18"/>
    <x v="6"/>
    <x v="5"/>
    <n v="2682690"/>
    <n v="104792.578125"/>
  </r>
  <r>
    <x v="18"/>
    <x v="7"/>
    <x v="5"/>
    <n v="2715795"/>
    <n v="103262.16730038023"/>
  </r>
  <r>
    <x v="18"/>
    <x v="8"/>
    <x v="5"/>
    <n v="2706296"/>
    <n v="104088.30769230769"/>
  </r>
  <r>
    <x v="18"/>
    <x v="9"/>
    <x v="5"/>
    <n v="2639066"/>
    <n v="104310.90909090909"/>
  </r>
  <r>
    <x v="18"/>
    <x v="10"/>
    <x v="5"/>
    <n v="2580496"/>
    <n v="99249.846153846156"/>
  </r>
  <r>
    <x v="18"/>
    <x v="11"/>
    <x v="5"/>
    <n v="2436747"/>
    <n v="99459.061224489793"/>
  </r>
  <r>
    <x v="19"/>
    <x v="0"/>
    <x v="5"/>
    <n v="2175641"/>
    <n v="82723.992395437264"/>
  </r>
  <r>
    <x v="19"/>
    <x v="1"/>
    <x v="5"/>
    <n v="2092481"/>
    <n v="91374.716157205228"/>
  </r>
  <r>
    <x v="19"/>
    <x v="2"/>
    <x v="5"/>
    <n v="2621129"/>
    <n v="99662.699619771854"/>
  </r>
  <r>
    <x v="19"/>
    <x v="3"/>
    <x v="5"/>
    <n v="2513511"/>
    <n v="111711.6"/>
  </r>
  <r>
    <x v="19"/>
    <x v="4"/>
    <x v="5"/>
    <n v="2789168"/>
    <n v="108951.875"/>
  </r>
  <r>
    <x v="19"/>
    <x v="5"/>
    <x v="5"/>
    <n v="2703916"/>
    <n v="108156.64"/>
  </r>
  <r>
    <x v="19"/>
    <x v="6"/>
    <x v="5"/>
    <n v="2744646"/>
    <n v="107212.734375"/>
  </r>
  <r>
    <x v="19"/>
    <x v="7"/>
    <x v="5"/>
    <n v="2565714"/>
    <n v="97555.665399239544"/>
  </r>
  <r>
    <x v="19"/>
    <x v="8"/>
    <x v="5"/>
    <n v="2585708"/>
    <n v="103428.32"/>
  </r>
  <r>
    <x v="19"/>
    <x v="9"/>
    <x v="5"/>
    <n v="2650171"/>
    <n v="100766.95817490494"/>
  </r>
  <r>
    <x v="19"/>
    <x v="10"/>
    <x v="5"/>
    <n v="2645540"/>
    <n v="104566.79841897234"/>
  </r>
  <r>
    <x v="19"/>
    <x v="11"/>
    <x v="5"/>
    <n v="2373825"/>
    <n v="101013.82978723405"/>
  </r>
  <r>
    <x v="20"/>
    <x v="0"/>
    <x v="5"/>
    <n v="2300276"/>
    <n v="87462.965779467675"/>
  </r>
  <r>
    <x v="20"/>
    <x v="1"/>
    <x v="5"/>
    <n v="2094967"/>
    <n v="92697.654867256628"/>
  </r>
  <r>
    <x v="20"/>
    <x v="2"/>
    <x v="5"/>
    <n v="2711068"/>
    <n v="110206.01626016259"/>
  </r>
  <r>
    <x v="20"/>
    <x v="3"/>
    <x v="5"/>
    <n v="2706167"/>
    <n v="110006.78861788617"/>
  </r>
  <r>
    <x v="20"/>
    <x v="4"/>
    <x v="5"/>
    <n v="2715204"/>
    <n v="104834.13127413127"/>
  </r>
  <r>
    <x v="20"/>
    <x v="5"/>
    <x v="5"/>
    <n v="2780408"/>
    <n v="117813.89830508475"/>
  </r>
  <r>
    <x v="20"/>
    <x v="6"/>
    <x v="5"/>
    <n v="3012851"/>
    <n v="114557.072243346"/>
  </r>
  <r>
    <x v="20"/>
    <x v="7"/>
    <x v="5"/>
    <n v="3122439"/>
    <n v="118723.91634980988"/>
  </r>
  <r>
    <x v="20"/>
    <x v="8"/>
    <x v="5"/>
    <n v="3030811"/>
    <n v="119794.90118577075"/>
  </r>
  <r>
    <x v="20"/>
    <x v="9"/>
    <x v="5"/>
    <n v="3241892"/>
    <n v="121875.63909774435"/>
  </r>
  <r>
    <x v="20"/>
    <x v="10"/>
    <x v="5"/>
    <n v="3011281"/>
    <n v="120451.24"/>
  </r>
  <r>
    <x v="20"/>
    <x v="11"/>
    <x v="5"/>
    <n v="2701537"/>
    <n v="105528.7890625"/>
  </r>
  <r>
    <x v="21"/>
    <x v="0"/>
    <x v="5"/>
    <n v="2414935"/>
    <n v="91822.623574144483"/>
  </r>
  <r>
    <x v="21"/>
    <x v="1"/>
    <x v="5"/>
    <n v="2385132"/>
    <n v="99380.5"/>
  </r>
  <r>
    <x v="21"/>
    <x v="2"/>
    <x v="5"/>
    <n v="2809342"/>
    <n v="117545.69037656905"/>
  </r>
  <r>
    <x v="21"/>
    <x v="3"/>
    <x v="5"/>
    <n v="2706516"/>
    <n v="113243.34728033472"/>
  </r>
  <r>
    <x v="21"/>
    <x v="4"/>
    <x v="5"/>
    <n v="2778553"/>
    <n v="106867.42307692308"/>
  </r>
  <r>
    <x v="21"/>
    <x v="5"/>
    <x v="5"/>
    <n v="2406346"/>
    <n v="97818.94308943089"/>
  </r>
  <r>
    <x v="21"/>
    <x v="6"/>
    <x v="5"/>
    <n v="2415349"/>
    <n v="91838.365019011399"/>
  </r>
  <r>
    <x v="21"/>
    <x v="7"/>
    <x v="5"/>
    <n v="2372083"/>
    <n v="93758.22134387352"/>
  </r>
  <r>
    <x v="21"/>
    <x v="8"/>
    <x v="5"/>
    <n v="2523623"/>
    <n v="97062.423076923078"/>
  </r>
  <r>
    <x v="21"/>
    <x v="9"/>
    <x v="5"/>
    <n v="2552665"/>
    <n v="94543.148148148146"/>
  </r>
  <r>
    <x v="21"/>
    <x v="10"/>
    <x v="5"/>
    <n v="2295226"/>
    <n v="94453.744855967074"/>
  </r>
  <r>
    <x v="21"/>
    <x v="11"/>
    <x v="5"/>
    <n v="2216849"/>
    <n v="86595.6640625"/>
  </r>
  <r>
    <x v="22"/>
    <x v="0"/>
    <x v="5"/>
    <n v="2027107"/>
    <n v="77965.653846153844"/>
  </r>
  <r>
    <x v="22"/>
    <x v="1"/>
    <x v="5"/>
    <n v="2007342"/>
    <n v="88820.442477876102"/>
  </r>
  <r>
    <x v="22"/>
    <x v="2"/>
    <x v="5"/>
    <n v="2215516"/>
    <n v="88976.546184738952"/>
  </r>
  <r>
    <x v="22"/>
    <x v="3"/>
    <x v="5"/>
    <n v="2335178"/>
    <n v="94925.934959349586"/>
  </r>
  <r>
    <x v="22"/>
    <x v="4"/>
    <x v="5"/>
    <n v="2218343"/>
    <n v="90176.544715447148"/>
  </r>
  <r>
    <x v="22"/>
    <x v="5"/>
    <x v="5"/>
    <n v="2243707"/>
    <n v="90108.71485943775"/>
  </r>
  <r>
    <x v="22"/>
    <x v="6"/>
    <x v="5"/>
    <n v="2298091"/>
    <n v="87379.885931558936"/>
  </r>
  <r>
    <x v="22"/>
    <x v="7"/>
    <x v="5"/>
    <n v="2143544"/>
    <n v="84725.059288537552"/>
  </r>
  <r>
    <x v="22"/>
    <x v="8"/>
    <x v="5"/>
    <n v="2324718"/>
    <n v="89412.230769230766"/>
  </r>
  <r>
    <x v="22"/>
    <x v="9"/>
    <x v="5"/>
    <n v="2437271"/>
    <n v="93741.192307692312"/>
  </r>
  <r>
    <x v="22"/>
    <x v="10"/>
    <x v="5"/>
    <n v="2255419"/>
    <n v="91683.699186991871"/>
  </r>
  <r>
    <x v="22"/>
    <x v="11"/>
    <x v="5"/>
    <n v="2122395"/>
    <n v="85236.746987951803"/>
  </r>
  <r>
    <x v="23"/>
    <x v="0"/>
    <x v="5"/>
    <n v="1967056"/>
    <n v="77749.249011857712"/>
  </r>
  <r>
    <x v="23"/>
    <x v="1"/>
    <x v="5"/>
    <n v="1799792"/>
    <n v="76262.372881355928"/>
  </r>
  <r>
    <x v="23"/>
    <x v="2"/>
    <x v="5"/>
    <n v="2260164"/>
    <n v="88287.65625"/>
  </r>
  <r>
    <x v="23"/>
    <x v="3"/>
    <x v="5"/>
    <n v="2083917"/>
    <n v="82368.260869565216"/>
  </r>
  <r>
    <x v="23"/>
    <x v="4"/>
    <x v="5"/>
    <n v="1992218"/>
    <n v="77821.015625"/>
  </r>
  <r>
    <x v="23"/>
    <x v="5"/>
    <x v="5"/>
    <n v="1883665"/>
    <n v="74453.162055335968"/>
  </r>
  <r>
    <x v="23"/>
    <x v="6"/>
    <x v="5"/>
    <n v="1922768"/>
    <n v="77219.598393574284"/>
  </r>
  <r>
    <x v="23"/>
    <x v="7"/>
    <x v="5"/>
    <n v="2160568"/>
    <n v="82150.874524714833"/>
  </r>
  <r>
    <x v="23"/>
    <x v="8"/>
    <x v="5"/>
    <n v="2426913"/>
    <n v="93342.807692307688"/>
  </r>
  <r>
    <x v="23"/>
    <x v="9"/>
    <x v="5"/>
    <n v="2427778"/>
    <n v="95959.604743083008"/>
  </r>
  <r>
    <x v="23"/>
    <x v="10"/>
    <x v="5"/>
    <n v="2556367"/>
    <n v="101042.17391304347"/>
  </r>
  <r>
    <x v="23"/>
    <x v="11"/>
    <x v="5"/>
    <n v="2150036"/>
    <n v="86346.827309236935"/>
  </r>
  <r>
    <x v="24"/>
    <x v="0"/>
    <x v="5"/>
    <n v="1968963"/>
    <n v="74865.513307984787"/>
  </r>
  <r>
    <x v="24"/>
    <x v="1"/>
    <x v="5"/>
    <n v="1798236"/>
    <n v="79567.964601769912"/>
  </r>
  <r>
    <x v="24"/>
    <x v="2"/>
    <x v="5"/>
    <n v="2228376"/>
    <n v="84729.125475285167"/>
  </r>
  <r>
    <x v="24"/>
    <x v="3"/>
    <x v="5"/>
    <n v="2068250"/>
    <n v="87637.711864406781"/>
  </r>
  <r>
    <x v="24"/>
    <x v="4"/>
    <x v="5"/>
    <n v="2271480"/>
    <n v="88729.6875"/>
  </r>
  <r>
    <x v="24"/>
    <x v="5"/>
    <x v="5"/>
    <n v="2182852"/>
    <n v="90200.495867768579"/>
  </r>
  <r>
    <x v="24"/>
    <x v="6"/>
    <x v="5"/>
    <n v="2191805"/>
    <n v="84300.192307692312"/>
  </r>
  <r>
    <x v="24"/>
    <x v="7"/>
    <x v="5"/>
    <n v="2560407"/>
    <n v="97353.8783269962"/>
  </r>
  <r>
    <x v="24"/>
    <x v="8"/>
    <x v="5"/>
    <n v="2410657"/>
    <n v="93799.883268482488"/>
  </r>
  <r>
    <x v="24"/>
    <x v="9"/>
    <x v="5"/>
    <n v="2359310"/>
    <n v="92160.546875"/>
  </r>
  <r>
    <x v="24"/>
    <x v="10"/>
    <x v="5"/>
    <n v="2228855"/>
    <n v="88097.035573122528"/>
  </r>
  <r>
    <x v="24"/>
    <x v="11"/>
    <x v="5"/>
    <n v="1966612"/>
    <n v="79943.577235772347"/>
  </r>
  <r>
    <x v="25"/>
    <x v="0"/>
    <x v="5"/>
    <n v="2104353"/>
    <n v="80013.42205323193"/>
  </r>
  <r>
    <x v="25"/>
    <x v="1"/>
    <x v="5"/>
    <n v="2136160"/>
    <n v="94520.353982300876"/>
  </r>
  <r>
    <x v="25"/>
    <x v="2"/>
    <x v="5"/>
    <n v="2741351"/>
    <n v="110094.41767068273"/>
  </r>
  <r>
    <x v="25"/>
    <x v="3"/>
    <x v="5"/>
    <n v="2670222"/>
    <n v="111724.76987447697"/>
  </r>
  <r>
    <x v="25"/>
    <x v="4"/>
    <x v="5"/>
    <n v="2109500"/>
    <n v="82402.34375"/>
  </r>
  <r>
    <x v="25"/>
    <x v="5"/>
    <x v="5"/>
    <n v="456122"/>
    <n v="18770.452674897118"/>
  </r>
  <r>
    <x v="25"/>
    <x v="6"/>
    <x v="5"/>
    <n v="938161"/>
    <n v="36646.9140625"/>
  </r>
  <r>
    <x v="25"/>
    <x v="7"/>
    <x v="5"/>
    <n v="2455839"/>
    <n v="93377.908745247143"/>
  </r>
  <r>
    <x v="25"/>
    <x v="8"/>
    <x v="5"/>
    <n v="2283011"/>
    <n v="91320.44"/>
  </r>
  <r>
    <x v="25"/>
    <x v="9"/>
    <x v="5"/>
    <n v="2605722"/>
    <n v="99076.882129277568"/>
  </r>
  <r>
    <x v="25"/>
    <x v="10"/>
    <x v="5"/>
    <n v="2372312"/>
    <n v="93767.272727272721"/>
  </r>
  <r>
    <x v="25"/>
    <x v="11"/>
    <x v="5"/>
    <n v="2186342"/>
    <n v="93035.829787234048"/>
  </r>
  <r>
    <x v="26"/>
    <x v="0"/>
    <x v="5"/>
    <n v="2163818"/>
    <n v="82274.44866920152"/>
  </r>
  <r>
    <x v="26"/>
    <x v="1"/>
    <x v="5"/>
    <n v="2225066"/>
    <n v="92711.083333333328"/>
  </r>
  <r>
    <x v="26"/>
    <x v="2"/>
    <x v="5"/>
    <n v="2443434"/>
    <n v="100552.83950617284"/>
  </r>
  <r>
    <x v="26"/>
    <x v="3"/>
    <x v="5"/>
    <n v="2666155"/>
    <n v="111554.60251046024"/>
  </r>
  <r>
    <x v="26"/>
    <x v="4"/>
    <x v="5"/>
    <n v="2491643"/>
    <n v="96202.432432432426"/>
  </r>
  <r>
    <x v="26"/>
    <x v="5"/>
    <x v="5"/>
    <n v="2169875"/>
    <n v="89295.267489711929"/>
  </r>
  <r>
    <x v="26"/>
    <x v="6"/>
    <x v="5"/>
    <n v="2343252"/>
    <n v="89097.03422053231"/>
  </r>
  <r>
    <x v="26"/>
    <x v="7"/>
    <x v="5"/>
    <n v="2427282"/>
    <n v="93357"/>
  </r>
  <r>
    <x v="0"/>
    <x v="0"/>
    <x v="6"/>
    <n v="240000"/>
    <n v="9486.166007905138"/>
  </r>
  <r>
    <x v="0"/>
    <x v="1"/>
    <x v="6"/>
    <n v="186000"/>
    <n v="7750"/>
  </r>
  <r>
    <x v="0"/>
    <x v="2"/>
    <x v="6"/>
    <n v="196000"/>
    <n v="7538.4615384615381"/>
  </r>
  <r>
    <x v="0"/>
    <x v="3"/>
    <x v="6"/>
    <n v="176000"/>
    <n v="6769.2307692307695"/>
  </r>
  <r>
    <x v="0"/>
    <x v="4"/>
    <x v="6"/>
    <n v="155000"/>
    <n v="6054.6875"/>
  </r>
  <r>
    <x v="0"/>
    <x v="5"/>
    <x v="6"/>
    <n v="103000"/>
    <n v="4071.1462450592885"/>
  </r>
  <r>
    <x v="0"/>
    <x v="6"/>
    <x v="6"/>
    <n v="125000"/>
    <n v="4807.6923076923076"/>
  </r>
  <r>
    <x v="0"/>
    <x v="7"/>
    <x v="6"/>
    <n v="153000"/>
    <n v="5817.4904942965777"/>
  </r>
  <r>
    <x v="0"/>
    <x v="8"/>
    <x v="6"/>
    <n v="159000"/>
    <n v="6115.3846153846152"/>
  </r>
  <r>
    <x v="0"/>
    <x v="9"/>
    <x v="6"/>
    <n v="173000"/>
    <n v="6731.5175097276269"/>
  </r>
  <r>
    <x v="0"/>
    <x v="10"/>
    <x v="6"/>
    <n v="177000"/>
    <n v="6807.6923076923076"/>
  </r>
  <r>
    <x v="0"/>
    <x v="11"/>
    <x v="6"/>
    <n v="179000"/>
    <n v="7075.098814229249"/>
  </r>
  <r>
    <x v="1"/>
    <x v="0"/>
    <x v="6"/>
    <n v="163000"/>
    <n v="6155.5891238670692"/>
  </r>
  <r>
    <x v="1"/>
    <x v="1"/>
    <x v="6"/>
    <n v="160000"/>
    <n v="6279.4348508634221"/>
  </r>
  <r>
    <x v="1"/>
    <x v="2"/>
    <x v="6"/>
    <n v="187000"/>
    <n v="6607.7738515901056"/>
  </r>
  <r>
    <x v="1"/>
    <x v="3"/>
    <x v="6"/>
    <n v="153000"/>
    <n v="5698.3240223463681"/>
  </r>
  <r>
    <x v="1"/>
    <x v="4"/>
    <x v="6"/>
    <n v="309487"/>
    <n v="11221.428571428572"/>
  </r>
  <r>
    <x v="1"/>
    <x v="5"/>
    <x v="6"/>
    <n v="327033"/>
    <n v="12303.724604966141"/>
  </r>
  <r>
    <x v="1"/>
    <x v="6"/>
    <x v="6"/>
    <n v="355966"/>
    <n v="12906.671501087745"/>
  </r>
  <r>
    <x v="1"/>
    <x v="7"/>
    <x v="6"/>
    <n v="399244"/>
    <n v="14243.453442739921"/>
  </r>
  <r>
    <x v="1"/>
    <x v="8"/>
    <x v="6"/>
    <n v="459238"/>
    <n v="16711.717612809316"/>
  </r>
  <r>
    <x v="1"/>
    <x v="9"/>
    <x v="6"/>
    <n v="501679"/>
    <n v="18013.608617594255"/>
  </r>
  <r>
    <x v="1"/>
    <x v="10"/>
    <x v="6"/>
    <n v="537832"/>
    <n v="19571.761280931587"/>
  </r>
  <r>
    <x v="1"/>
    <x v="11"/>
    <x v="6"/>
    <n v="542717"/>
    <n v="19177.279151943461"/>
  </r>
  <r>
    <x v="2"/>
    <x v="0"/>
    <x v="6"/>
    <n v="524058"/>
    <n v="18696.32536567963"/>
  </r>
  <r>
    <x v="2"/>
    <x v="1"/>
    <x v="6"/>
    <n v="517637"/>
    <n v="20315.423861852432"/>
  </r>
  <r>
    <x v="2"/>
    <x v="2"/>
    <x v="6"/>
    <n v="619088"/>
    <n v="21737.6404494382"/>
  </r>
  <r>
    <x v="2"/>
    <x v="3"/>
    <x v="6"/>
    <n v="583334"/>
    <n v="22247.673531655226"/>
  </r>
  <r>
    <x v="2"/>
    <x v="4"/>
    <x v="6"/>
    <n v="691945"/>
    <n v="25088.651196519219"/>
  </r>
  <r>
    <x v="2"/>
    <x v="5"/>
    <x v="6"/>
    <n v="647230"/>
    <n v="23944.876063633001"/>
  </r>
  <r>
    <x v="2"/>
    <x v="6"/>
    <x v="6"/>
    <n v="706911"/>
    <n v="25382.800718132854"/>
  </r>
  <r>
    <x v="2"/>
    <x v="7"/>
    <x v="6"/>
    <n v="749306"/>
    <n v="26732.286835533356"/>
  </r>
  <r>
    <x v="2"/>
    <x v="8"/>
    <x v="6"/>
    <n v="767250"/>
    <n v="28104.395604395602"/>
  </r>
  <r>
    <x v="2"/>
    <x v="9"/>
    <x v="6"/>
    <n v="815173"/>
    <n v="29556.671501087745"/>
  </r>
  <r>
    <x v="2"/>
    <x v="10"/>
    <x v="6"/>
    <n v="836875"/>
    <n v="30453.96652110626"/>
  </r>
  <r>
    <x v="2"/>
    <x v="11"/>
    <x v="6"/>
    <n v="862875"/>
    <n v="32017.625231910948"/>
  </r>
  <r>
    <x v="3"/>
    <x v="0"/>
    <x v="6"/>
    <n v="915153"/>
    <n v="32649.054584373884"/>
  </r>
  <r>
    <x v="3"/>
    <x v="1"/>
    <x v="6"/>
    <n v="861571"/>
    <n v="32536.669184290029"/>
  </r>
  <r>
    <x v="3"/>
    <x v="2"/>
    <x v="6"/>
    <n v="985867"/>
    <n v="35399.174147217236"/>
  </r>
  <r>
    <x v="3"/>
    <x v="3"/>
    <x v="6"/>
    <n v="948931"/>
    <n v="35341.936685288638"/>
  </r>
  <r>
    <x v="3"/>
    <x v="4"/>
    <x v="6"/>
    <n v="986758"/>
    <n v="35546.037463976943"/>
  </r>
  <r>
    <x v="3"/>
    <x v="5"/>
    <x v="6"/>
    <n v="868079"/>
    <n v="33451.984585741811"/>
  </r>
  <r>
    <x v="3"/>
    <x v="6"/>
    <x v="6"/>
    <n v="903278"/>
    <n v="32225.40135569033"/>
  </r>
  <r>
    <x v="3"/>
    <x v="7"/>
    <x v="6"/>
    <n v="907936"/>
    <n v="32600.93357271095"/>
  </r>
  <r>
    <x v="3"/>
    <x v="8"/>
    <x v="6"/>
    <n v="867901"/>
    <n v="32652.40782543266"/>
  </r>
  <r>
    <x v="3"/>
    <x v="9"/>
    <x v="6"/>
    <n v="1047456"/>
    <n v="37130.662885501595"/>
  </r>
  <r>
    <x v="3"/>
    <x v="10"/>
    <x v="6"/>
    <n v="1029439"/>
    <n v="37708.38827838828"/>
  </r>
  <r>
    <x v="3"/>
    <x v="11"/>
    <x v="6"/>
    <n v="1026246"/>
    <n v="37701.910360029389"/>
  </r>
  <r>
    <x v="4"/>
    <x v="0"/>
    <x v="6"/>
    <n v="995359"/>
    <n v="35510.488762040666"/>
  </r>
  <r>
    <x v="4"/>
    <x v="1"/>
    <x v="6"/>
    <n v="944453"/>
    <n v="37066.444270015701"/>
  </r>
  <r>
    <x v="4"/>
    <x v="2"/>
    <x v="6"/>
    <n v="1085670"/>
    <n v="39885.011021307866"/>
  </r>
  <r>
    <x v="4"/>
    <x v="3"/>
    <x v="6"/>
    <n v="1093933"/>
    <n v="39808.333333333336"/>
  </r>
  <r>
    <x v="4"/>
    <x v="4"/>
    <x v="6"/>
    <n v="1088673"/>
    <n v="39090.592459605024"/>
  </r>
  <r>
    <x v="4"/>
    <x v="5"/>
    <x v="6"/>
    <n v="1006924"/>
    <n v="38535.170302334482"/>
  </r>
  <r>
    <x v="4"/>
    <x v="6"/>
    <x v="6"/>
    <n v="1118030"/>
    <n v="39886.906885479839"/>
  </r>
  <r>
    <x v="4"/>
    <x v="7"/>
    <x v="6"/>
    <n v="1100851"/>
    <n v="40177.043795620441"/>
  </r>
  <r>
    <x v="4"/>
    <x v="8"/>
    <x v="6"/>
    <n v="1164757"/>
    <n v="42385.625909752547"/>
  </r>
  <r>
    <x v="4"/>
    <x v="9"/>
    <x v="6"/>
    <n v="1210174"/>
    <n v="42492.064606741573"/>
  </r>
  <r>
    <x v="4"/>
    <x v="10"/>
    <x v="6"/>
    <n v="1140331"/>
    <n v="42470.428305400368"/>
  </r>
  <r>
    <x v="4"/>
    <x v="11"/>
    <x v="6"/>
    <n v="1160210"/>
    <n v="42343.43065693431"/>
  </r>
  <r>
    <x v="5"/>
    <x v="0"/>
    <x v="6"/>
    <n v="1253883"/>
    <n v="45022.728904847398"/>
  </r>
  <r>
    <x v="5"/>
    <x v="1"/>
    <x v="6"/>
    <n v="1181137"/>
    <n v="46355.45525902669"/>
  </r>
  <r>
    <x v="5"/>
    <x v="2"/>
    <x v="6"/>
    <n v="1397634"/>
    <n v="49862.076346771311"/>
  </r>
  <r>
    <x v="5"/>
    <x v="3"/>
    <x v="6"/>
    <n v="1318655"/>
    <n v="49610.797592174567"/>
  </r>
  <r>
    <x v="5"/>
    <x v="4"/>
    <x v="6"/>
    <n v="1352495"/>
    <n v="50185.343228200371"/>
  </r>
  <r>
    <x v="5"/>
    <x v="5"/>
    <x v="6"/>
    <n v="1291323"/>
    <n v="48582.505643340861"/>
  </r>
  <r>
    <x v="5"/>
    <x v="6"/>
    <x v="6"/>
    <n v="1376451"/>
    <n v="49106.350338922581"/>
  </r>
  <r>
    <x v="5"/>
    <x v="7"/>
    <x v="6"/>
    <n v="1416904"/>
    <n v="51711.824817518253"/>
  </r>
  <r>
    <x v="5"/>
    <x v="8"/>
    <x v="6"/>
    <n v="1412854"/>
    <n v="51413.90101892285"/>
  </r>
  <r>
    <x v="5"/>
    <x v="9"/>
    <x v="6"/>
    <n v="1449968"/>
    <n v="52063.482944344702"/>
  </r>
  <r>
    <x v="5"/>
    <x v="10"/>
    <x v="6"/>
    <n v="1395642"/>
    <n v="51633.074361820196"/>
  </r>
  <r>
    <x v="5"/>
    <x v="11"/>
    <x v="6"/>
    <n v="1372860"/>
    <n v="50435.70903747245"/>
  </r>
  <r>
    <x v="6"/>
    <x v="0"/>
    <x v="6"/>
    <n v="1277138"/>
    <n v="45857.737881508074"/>
  </r>
  <r>
    <x v="6"/>
    <x v="1"/>
    <x v="6"/>
    <n v="1164461"/>
    <n v="45700.981161695447"/>
  </r>
  <r>
    <x v="6"/>
    <x v="2"/>
    <x v="6"/>
    <n v="1374396"/>
    <n v="49033.036032821976"/>
  </r>
  <r>
    <x v="6"/>
    <x v="3"/>
    <x v="6"/>
    <n v="1288348"/>
    <n v="48470.579382994736"/>
  </r>
  <r>
    <x v="6"/>
    <x v="4"/>
    <x v="6"/>
    <n v="1355453"/>
    <n v="50295.102040816331"/>
  </r>
  <r>
    <x v="6"/>
    <x v="5"/>
    <x v="6"/>
    <n v="1271437"/>
    <n v="47834.349134687742"/>
  </r>
  <r>
    <x v="6"/>
    <x v="6"/>
    <x v="6"/>
    <n v="1294210"/>
    <n v="46172.315376382445"/>
  </r>
  <r>
    <x v="6"/>
    <x v="7"/>
    <x v="6"/>
    <n v="1327302"/>
    <n v="48441.678832116791"/>
  </r>
  <r>
    <x v="6"/>
    <x v="8"/>
    <x v="6"/>
    <n v="1367962"/>
    <n v="49780.27656477438"/>
  </r>
  <r>
    <x v="6"/>
    <x v="9"/>
    <x v="6"/>
    <n v="1458498"/>
    <n v="52369.766606822261"/>
  </r>
  <r>
    <x v="6"/>
    <x v="10"/>
    <x v="6"/>
    <n v="1431122"/>
    <n v="52945.689974102846"/>
  </r>
  <r>
    <x v="6"/>
    <x v="11"/>
    <x v="6"/>
    <n v="1452500"/>
    <n v="53361.498897869213"/>
  </r>
  <r>
    <x v="7"/>
    <x v="0"/>
    <x v="6"/>
    <n v="1282555"/>
    <n v="46503.081943437275"/>
  </r>
  <r>
    <x v="7"/>
    <x v="1"/>
    <x v="6"/>
    <n v="1269759"/>
    <n v="47951.623867069487"/>
  </r>
  <r>
    <x v="7"/>
    <x v="2"/>
    <x v="6"/>
    <n v="1457331"/>
    <n v="51170.330056179773"/>
  </r>
  <r>
    <x v="7"/>
    <x v="3"/>
    <x v="6"/>
    <n v="1334677"/>
    <n v="50903.012967200615"/>
  </r>
  <r>
    <x v="7"/>
    <x v="4"/>
    <x v="6"/>
    <n v="1342196"/>
    <n v="48665.554749818715"/>
  </r>
  <r>
    <x v="7"/>
    <x v="5"/>
    <x v="6"/>
    <n v="1302675"/>
    <n v="48679.932735426009"/>
  </r>
  <r>
    <x v="7"/>
    <x v="6"/>
    <x v="6"/>
    <n v="1386020"/>
    <n v="49767.324955116695"/>
  </r>
  <r>
    <x v="7"/>
    <x v="7"/>
    <x v="6"/>
    <n v="1411897"/>
    <n v="50370.924009989292"/>
  </r>
  <r>
    <x v="7"/>
    <x v="8"/>
    <x v="6"/>
    <n v="1393523"/>
    <n v="51044.79853479853"/>
  </r>
  <r>
    <x v="7"/>
    <x v="9"/>
    <x v="6"/>
    <n v="1430022"/>
    <n v="51849.963741841915"/>
  </r>
  <r>
    <x v="7"/>
    <x v="10"/>
    <x v="6"/>
    <n v="1354826"/>
    <n v="49302.256186317318"/>
  </r>
  <r>
    <x v="7"/>
    <x v="11"/>
    <x v="6"/>
    <n v="1377869"/>
    <n v="51126.864564007425"/>
  </r>
  <r>
    <x v="8"/>
    <x v="0"/>
    <x v="6"/>
    <n v="1265486"/>
    <n v="45147.556189796647"/>
  </r>
  <r>
    <x v="8"/>
    <x v="1"/>
    <x v="6"/>
    <n v="1224994"/>
    <n v="48076.687598116172"/>
  </r>
  <r>
    <x v="8"/>
    <x v="2"/>
    <x v="6"/>
    <n v="1345742"/>
    <n v="47552.720848056539"/>
  </r>
  <r>
    <x v="8"/>
    <x v="3"/>
    <x v="6"/>
    <n v="1276999"/>
    <n v="48371.174242424247"/>
  </r>
  <r>
    <x v="8"/>
    <x v="4"/>
    <x v="6"/>
    <n v="1116879"/>
    <n v="40495.975344452505"/>
  </r>
  <r>
    <x v="8"/>
    <x v="5"/>
    <x v="6"/>
    <n v="1236131"/>
    <n v="46038.398510242085"/>
  </r>
  <r>
    <x v="8"/>
    <x v="6"/>
    <x v="6"/>
    <n v="1237063"/>
    <n v="44853.625815808562"/>
  </r>
  <r>
    <x v="8"/>
    <x v="7"/>
    <x v="6"/>
    <n v="1252700"/>
    <n v="44691.402069211559"/>
  </r>
  <r>
    <x v="8"/>
    <x v="8"/>
    <x v="6"/>
    <n v="1192692"/>
    <n v="44420.558659217873"/>
  </r>
  <r>
    <x v="8"/>
    <x v="9"/>
    <x v="6"/>
    <n v="1172221"/>
    <n v="41820.22832679272"/>
  </r>
  <r>
    <x v="8"/>
    <x v="10"/>
    <x v="6"/>
    <n v="1149100"/>
    <n v="41815.866084425033"/>
  </r>
  <r>
    <x v="8"/>
    <x v="11"/>
    <x v="6"/>
    <n v="924417"/>
    <n v="34531.826671647366"/>
  </r>
  <r>
    <x v="9"/>
    <x v="0"/>
    <x v="6"/>
    <n v="882981"/>
    <n v="33573.422053231938"/>
  </r>
  <r>
    <x v="9"/>
    <x v="1"/>
    <x v="6"/>
    <n v="777006"/>
    <n v="32375.25"/>
  </r>
  <r>
    <x v="9"/>
    <x v="2"/>
    <x v="6"/>
    <n v="817179"/>
    <n v="32299.565217391304"/>
  </r>
  <r>
    <x v="9"/>
    <x v="3"/>
    <x v="6"/>
    <n v="770111"/>
    <n v="29965.408560311284"/>
  </r>
  <r>
    <x v="9"/>
    <x v="4"/>
    <x v="6"/>
    <n v="793811"/>
    <n v="30649.073359073362"/>
  </r>
  <r>
    <x v="9"/>
    <x v="5"/>
    <x v="6"/>
    <n v="735067"/>
    <n v="30249.670781893004"/>
  </r>
  <r>
    <x v="9"/>
    <x v="6"/>
    <x v="6"/>
    <n v="761858"/>
    <n v="28967.984790874525"/>
  </r>
  <r>
    <x v="9"/>
    <x v="7"/>
    <x v="6"/>
    <n v="736076"/>
    <n v="28310.615384615383"/>
  </r>
  <r>
    <x v="9"/>
    <x v="8"/>
    <x v="6"/>
    <n v="684457"/>
    <n v="27053.636363636364"/>
  </r>
  <r>
    <x v="9"/>
    <x v="9"/>
    <x v="6"/>
    <n v="712959"/>
    <n v="27108.707224334601"/>
  </r>
  <r>
    <x v="9"/>
    <x v="10"/>
    <x v="6"/>
    <n v="733062"/>
    <n v="28523.813229571984"/>
  </r>
  <r>
    <x v="9"/>
    <x v="11"/>
    <x v="6"/>
    <n v="932425"/>
    <n v="37297"/>
  </r>
  <r>
    <x v="10"/>
    <x v="0"/>
    <x v="6"/>
    <n v="889699"/>
    <n v="33828.859315589354"/>
  </r>
  <r>
    <x v="10"/>
    <x v="1"/>
    <x v="6"/>
    <n v="781343"/>
    <n v="32555.958333333332"/>
  </r>
  <r>
    <x v="10"/>
    <x v="2"/>
    <x v="6"/>
    <n v="860263"/>
    <n v="34002.490118577072"/>
  </r>
  <r>
    <x v="10"/>
    <x v="3"/>
    <x v="6"/>
    <n v="833390"/>
    <n v="32427.626459143969"/>
  </r>
  <r>
    <x v="10"/>
    <x v="4"/>
    <x v="6"/>
    <n v="864204"/>
    <n v="33366.949806949808"/>
  </r>
  <r>
    <x v="10"/>
    <x v="5"/>
    <x v="6"/>
    <n v="819343"/>
    <n v="33717.818930041154"/>
  </r>
  <r>
    <x v="10"/>
    <x v="6"/>
    <x v="6"/>
    <n v="886061"/>
    <n v="33690.532319391634"/>
  </r>
  <r>
    <x v="10"/>
    <x v="7"/>
    <x v="6"/>
    <n v="788429"/>
    <n v="30324.192307692309"/>
  </r>
  <r>
    <x v="10"/>
    <x v="8"/>
    <x v="6"/>
    <n v="855895"/>
    <n v="33829.8418972332"/>
  </r>
  <r>
    <x v="10"/>
    <x v="9"/>
    <x v="6"/>
    <n v="968547"/>
    <n v="36826.882129277568"/>
  </r>
  <r>
    <x v="10"/>
    <x v="10"/>
    <x v="6"/>
    <n v="924258"/>
    <n v="35963.346303501945"/>
  </r>
  <r>
    <x v="10"/>
    <x v="11"/>
    <x v="6"/>
    <n v="945227"/>
    <n v="37809.08"/>
  </r>
  <r>
    <x v="11"/>
    <x v="0"/>
    <x v="6"/>
    <n v="891344"/>
    <n v="33891.406844106466"/>
  </r>
  <r>
    <x v="11"/>
    <x v="1"/>
    <x v="6"/>
    <n v="895096"/>
    <n v="37295.666666666664"/>
  </r>
  <r>
    <x v="11"/>
    <x v="2"/>
    <x v="6"/>
    <n v="988158"/>
    <n v="39057.628458498024"/>
  </r>
  <r>
    <x v="11"/>
    <x v="3"/>
    <x v="6"/>
    <n v="843994"/>
    <n v="32840.233463035023"/>
  </r>
  <r>
    <x v="11"/>
    <x v="4"/>
    <x v="6"/>
    <n v="921729"/>
    <n v="35587.992277992278"/>
  </r>
  <r>
    <x v="11"/>
    <x v="5"/>
    <x v="6"/>
    <n v="934802"/>
    <n v="38469.218106995882"/>
  </r>
  <r>
    <x v="11"/>
    <x v="6"/>
    <x v="6"/>
    <n v="1006023"/>
    <n v="38251.825095057036"/>
  </r>
  <r>
    <x v="11"/>
    <x v="7"/>
    <x v="6"/>
    <n v="963261"/>
    <n v="37048.5"/>
  </r>
  <r>
    <x v="11"/>
    <x v="8"/>
    <x v="6"/>
    <n v="1046858"/>
    <n v="41377.786561264824"/>
  </r>
  <r>
    <x v="11"/>
    <x v="9"/>
    <x v="6"/>
    <n v="1033077"/>
    <n v="39280.494296577948"/>
  </r>
  <r>
    <x v="11"/>
    <x v="10"/>
    <x v="6"/>
    <n v="1014548"/>
    <n v="39476.575875486385"/>
  </r>
  <r>
    <x v="11"/>
    <x v="11"/>
    <x v="6"/>
    <n v="1069925"/>
    <n v="42797"/>
  </r>
  <r>
    <x v="12"/>
    <x v="0"/>
    <x v="6"/>
    <n v="942237"/>
    <n v="35826.501901140684"/>
  </r>
  <r>
    <x v="12"/>
    <x v="1"/>
    <x v="6"/>
    <n v="929242.99999999988"/>
    <n v="38718.458333333328"/>
  </r>
  <r>
    <x v="12"/>
    <x v="2"/>
    <x v="6"/>
    <n v="1029353.0000000001"/>
    <n v="40685.889328063247"/>
  </r>
  <r>
    <x v="12"/>
    <x v="3"/>
    <x v="6"/>
    <n v="1009330.0000000001"/>
    <n v="39273.540856031133"/>
  </r>
  <r>
    <x v="12"/>
    <x v="4"/>
    <x v="6"/>
    <n v="1020892"/>
    <n v="39416.679536679541"/>
  </r>
  <r>
    <x v="12"/>
    <x v="5"/>
    <x v="6"/>
    <n v="956457.00000000012"/>
    <n v="39360.370370370372"/>
  </r>
  <r>
    <x v="12"/>
    <x v="6"/>
    <x v="6"/>
    <n v="988396"/>
    <n v="37581.596958174901"/>
  </r>
  <r>
    <x v="12"/>
    <x v="7"/>
    <x v="6"/>
    <n v="956196.00000000012"/>
    <n v="36776.769230769234"/>
  </r>
  <r>
    <x v="12"/>
    <x v="8"/>
    <x v="6"/>
    <n v="1005131"/>
    <n v="39728.498023715416"/>
  </r>
  <r>
    <x v="12"/>
    <x v="9"/>
    <x v="6"/>
    <n v="1042728"/>
    <n v="39647.452471482888"/>
  </r>
  <r>
    <x v="12"/>
    <x v="10"/>
    <x v="6"/>
    <n v="1026561"/>
    <n v="39944.007782101166"/>
  </r>
  <r>
    <x v="12"/>
    <x v="11"/>
    <x v="6"/>
    <n v="1066952"/>
    <n v="42678.080000000002"/>
  </r>
  <r>
    <x v="13"/>
    <x v="0"/>
    <x v="6"/>
    <n v="960446"/>
    <n v="36518.859315589354"/>
  </r>
  <r>
    <x v="13"/>
    <x v="1"/>
    <x v="6"/>
    <n v="924917"/>
    <n v="38538.208333333336"/>
  </r>
  <r>
    <x v="13"/>
    <x v="2"/>
    <x v="6"/>
    <n v="1015724"/>
    <n v="40147.193675889328"/>
  </r>
  <r>
    <x v="13"/>
    <x v="3"/>
    <x v="6"/>
    <n v="1001786"/>
    <n v="38980"/>
  </r>
  <r>
    <x v="13"/>
    <x v="4"/>
    <x v="6"/>
    <n v="1005170"/>
    <n v="38809.652509652515"/>
  </r>
  <r>
    <x v="13"/>
    <x v="5"/>
    <x v="6"/>
    <n v="924038"/>
    <n v="38026.255144032919"/>
  </r>
  <r>
    <x v="13"/>
    <x v="6"/>
    <x v="6"/>
    <n v="992612"/>
    <n v="37741.901140684407"/>
  </r>
  <r>
    <x v="13"/>
    <x v="7"/>
    <x v="6"/>
    <n v="1036703"/>
    <n v="39873.192307692305"/>
  </r>
  <r>
    <x v="13"/>
    <x v="8"/>
    <x v="6"/>
    <n v="1032174"/>
    <n v="40797.391304347824"/>
  </r>
  <r>
    <x v="13"/>
    <x v="9"/>
    <x v="6"/>
    <n v="1051639"/>
    <n v="39986.273764258556"/>
  </r>
  <r>
    <x v="13"/>
    <x v="10"/>
    <x v="6"/>
    <n v="1078128"/>
    <n v="41950.505836575874"/>
  </r>
  <r>
    <x v="13"/>
    <x v="11"/>
    <x v="6"/>
    <n v="1052135"/>
    <n v="42085.4"/>
  </r>
  <r>
    <x v="14"/>
    <x v="0"/>
    <x v="6"/>
    <n v="1024785"/>
    <n v="38965.209125475281"/>
  </r>
  <r>
    <x v="14"/>
    <x v="1"/>
    <x v="6"/>
    <n v="915412"/>
    <n v="38142.166666666664"/>
  </r>
  <r>
    <x v="14"/>
    <x v="2"/>
    <x v="6"/>
    <n v="997729"/>
    <n v="39435.928853754936"/>
  </r>
  <r>
    <x v="14"/>
    <x v="3"/>
    <x v="6"/>
    <n v="804584"/>
    <n v="31306.770428015567"/>
  </r>
  <r>
    <x v="14"/>
    <x v="4"/>
    <x v="6"/>
    <n v="831649"/>
    <n v="32110"/>
  </r>
  <r>
    <x v="14"/>
    <x v="5"/>
    <x v="6"/>
    <n v="818672.99999999988"/>
    <n v="33690.246913580238"/>
  </r>
  <r>
    <x v="14"/>
    <x v="6"/>
    <x v="6"/>
    <n v="696538"/>
    <n v="26484.334600760456"/>
  </r>
  <r>
    <x v="14"/>
    <x v="7"/>
    <x v="6"/>
    <n v="847379"/>
    <n v="32591.5"/>
  </r>
  <r>
    <x v="14"/>
    <x v="8"/>
    <x v="6"/>
    <n v="845397"/>
    <n v="33414.901185770752"/>
  </r>
  <r>
    <x v="14"/>
    <x v="9"/>
    <x v="6"/>
    <n v="898604"/>
    <n v="34167.452471482888"/>
  </r>
  <r>
    <x v="14"/>
    <x v="10"/>
    <x v="6"/>
    <n v="907082"/>
    <n v="35295.019455252921"/>
  </r>
  <r>
    <x v="14"/>
    <x v="11"/>
    <x v="6"/>
    <n v="930726"/>
    <n v="37229.040000000001"/>
  </r>
  <r>
    <x v="15"/>
    <x v="0"/>
    <x v="6"/>
    <n v="841869"/>
    <n v="30228.689407540394"/>
  </r>
  <r>
    <x v="15"/>
    <x v="1"/>
    <x v="6"/>
    <n v="784378"/>
    <n v="30784.065934065933"/>
  </r>
  <r>
    <x v="15"/>
    <x v="2"/>
    <x v="6"/>
    <n v="839116"/>
    <n v="30424.800580130526"/>
  </r>
  <r>
    <x v="15"/>
    <x v="3"/>
    <x v="6"/>
    <n v="865951"/>
    <n v="33140.10715652506"/>
  </r>
  <r>
    <x v="15"/>
    <x v="4"/>
    <x v="6"/>
    <n v="958628"/>
    <n v="35570.612244897959"/>
  </r>
  <r>
    <x v="15"/>
    <x v="5"/>
    <x v="6"/>
    <n v="925745"/>
    <n v="34022.234472620359"/>
  </r>
  <r>
    <x v="15"/>
    <x v="6"/>
    <x v="6"/>
    <n v="1006163"/>
    <n v="35895.932929004637"/>
  </r>
  <r>
    <x v="15"/>
    <x v="7"/>
    <x v="6"/>
    <n v="1030180"/>
    <n v="37597.810218978098"/>
  </r>
  <r>
    <x v="15"/>
    <x v="8"/>
    <x v="6"/>
    <n v="1013444"/>
    <n v="36879.330422125182"/>
  </r>
  <r>
    <x v="15"/>
    <x v="9"/>
    <x v="6"/>
    <n v="1067348"/>
    <n v="38324.88330341113"/>
  </r>
  <r>
    <x v="15"/>
    <x v="10"/>
    <x v="6"/>
    <n v="995006"/>
    <n v="36811.172770995188"/>
  </r>
  <r>
    <x v="15"/>
    <x v="11"/>
    <x v="6"/>
    <n v="1014228"/>
    <n v="38014.542728635679"/>
  </r>
  <r>
    <x v="16"/>
    <x v="0"/>
    <x v="6"/>
    <n v="936258"/>
    <n v="33617.881508078994"/>
  </r>
  <r>
    <x v="16"/>
    <x v="1"/>
    <x v="6"/>
    <n v="855882"/>
    <n v="33590.345368916795"/>
  </r>
  <r>
    <x v="16"/>
    <x v="2"/>
    <x v="6"/>
    <n v="934048"/>
    <n v="33866.860043509791"/>
  </r>
  <r>
    <x v="16"/>
    <x v="3"/>
    <x v="6"/>
    <n v="933843"/>
    <n v="35133.295711060942"/>
  </r>
  <r>
    <x v="16"/>
    <x v="4"/>
    <x v="6"/>
    <n v="949602"/>
    <n v="35235.695732838583"/>
  </r>
  <r>
    <x v="16"/>
    <x v="5"/>
    <x v="6"/>
    <n v="954584"/>
    <n v="35082.102168320467"/>
  </r>
  <r>
    <x v="16"/>
    <x v="6"/>
    <x v="6"/>
    <n v="975145"/>
    <n v="34789.332857652516"/>
  </r>
  <r>
    <x v="16"/>
    <x v="7"/>
    <x v="6"/>
    <n v="1042116"/>
    <n v="38033.430656934303"/>
  </r>
  <r>
    <x v="16"/>
    <x v="8"/>
    <x v="6"/>
    <n v="1034052"/>
    <n v="37629.257641921395"/>
  </r>
  <r>
    <x v="16"/>
    <x v="9"/>
    <x v="6"/>
    <n v="1100999"/>
    <n v="39533.17773788151"/>
  </r>
  <r>
    <x v="16"/>
    <x v="10"/>
    <x v="6"/>
    <n v="1035399"/>
    <n v="38305.549389567146"/>
  </r>
  <r>
    <x v="16"/>
    <x v="11"/>
    <x v="6"/>
    <n v="1114446"/>
    <n v="40942.174871418072"/>
  </r>
  <r>
    <x v="17"/>
    <x v="0"/>
    <x v="6"/>
    <n v="996507"/>
    <n v="36368.868613138686"/>
  </r>
  <r>
    <x v="17"/>
    <x v="1"/>
    <x v="6"/>
    <n v="945330"/>
    <n v="37100.863422291994"/>
  </r>
  <r>
    <x v="17"/>
    <x v="2"/>
    <x v="6"/>
    <n v="1137599"/>
    <n v="40585.051730288971"/>
  </r>
  <r>
    <x v="17"/>
    <x v="3"/>
    <x v="6"/>
    <n v="1058752"/>
    <n v="39169.515353311137"/>
  </r>
  <r>
    <x v="17"/>
    <x v="4"/>
    <x v="6"/>
    <n v="1026933"/>
    <n v="37852.303722816068"/>
  </r>
  <r>
    <x v="17"/>
    <x v="5"/>
    <x v="6"/>
    <n v="1022871"/>
    <n v="37222.379912663753"/>
  </r>
  <r>
    <x v="17"/>
    <x v="6"/>
    <x v="6"/>
    <n v="1019093"/>
    <n v="36592.208258527826"/>
  </r>
  <r>
    <x v="17"/>
    <x v="7"/>
    <x v="6"/>
    <n v="1072123"/>
    <n v="38873.205221174765"/>
  </r>
  <r>
    <x v="17"/>
    <x v="8"/>
    <x v="6"/>
    <n v="1092199"/>
    <n v="39745.232896652109"/>
  </r>
  <r>
    <x v="17"/>
    <x v="9"/>
    <x v="6"/>
    <n v="1114636"/>
    <n v="41359.406307977733"/>
  </r>
  <r>
    <x v="17"/>
    <x v="10"/>
    <x v="6"/>
    <n v="1157861"/>
    <n v="42836.14502404735"/>
  </r>
  <r>
    <x v="17"/>
    <x v="11"/>
    <x v="6"/>
    <n v="1100170"/>
    <n v="40152.189781021894"/>
  </r>
  <r>
    <x v="18"/>
    <x v="0"/>
    <x v="6"/>
    <n v="1011445"/>
    <n v="36673.132704858588"/>
  </r>
  <r>
    <x v="18"/>
    <x v="1"/>
    <x v="6"/>
    <n v="964737"/>
    <n v="36682.015209125471"/>
  </r>
  <r>
    <x v="18"/>
    <x v="2"/>
    <x v="6"/>
    <n v="1078022"/>
    <n v="40405.622188905545"/>
  </r>
  <r>
    <x v="18"/>
    <x v="3"/>
    <x v="6"/>
    <n v="1101724"/>
    <n v="42163.184079601982"/>
  </r>
  <r>
    <x v="18"/>
    <x v="4"/>
    <x v="6"/>
    <n v="1159140"/>
    <n v="42028.281363306742"/>
  </r>
  <r>
    <x v="18"/>
    <x v="5"/>
    <x v="6"/>
    <n v="1102785"/>
    <n v="40798.557158712538"/>
  </r>
  <r>
    <x v="18"/>
    <x v="6"/>
    <x v="6"/>
    <n v="1143126"/>
    <n v="41447.643219724436"/>
  </r>
  <r>
    <x v="18"/>
    <x v="7"/>
    <x v="6"/>
    <n v="1137713"/>
    <n v="40589.118801284334"/>
  </r>
  <r>
    <x v="18"/>
    <x v="8"/>
    <x v="6"/>
    <n v="1172563"/>
    <n v="42669.687045123726"/>
  </r>
  <r>
    <x v="18"/>
    <x v="9"/>
    <x v="6"/>
    <n v="1173154"/>
    <n v="42815.839416058392"/>
  </r>
  <r>
    <x v="18"/>
    <x v="10"/>
    <x v="6"/>
    <n v="1166688"/>
    <n v="42455.89519650655"/>
  </r>
  <r>
    <x v="18"/>
    <x v="11"/>
    <x v="6"/>
    <n v="1129677"/>
    <n v="42057.967237527926"/>
  </r>
  <r>
    <x v="19"/>
    <x v="0"/>
    <x v="6"/>
    <n v="1024845"/>
    <n v="36562.433107384946"/>
  </r>
  <r>
    <x v="19"/>
    <x v="1"/>
    <x v="6"/>
    <n v="938438"/>
    <n v="37343.3346597692"/>
  </r>
  <r>
    <x v="19"/>
    <x v="2"/>
    <x v="6"/>
    <n v="1113412"/>
    <n v="39722.15483410631"/>
  </r>
  <r>
    <x v="19"/>
    <x v="3"/>
    <x v="6"/>
    <n v="966528"/>
    <n v="38308.680142687277"/>
  </r>
  <r>
    <x v="19"/>
    <x v="4"/>
    <x v="6"/>
    <n v="1160187"/>
    <n v="42066.243654822334"/>
  </r>
  <r>
    <x v="19"/>
    <x v="5"/>
    <x v="6"/>
    <n v="1099442"/>
    <n v="40947.560521415267"/>
  </r>
  <r>
    <x v="19"/>
    <x v="6"/>
    <x v="6"/>
    <n v="1160518"/>
    <n v="42078.245105148657"/>
  </r>
  <r>
    <x v="19"/>
    <x v="7"/>
    <x v="6"/>
    <n v="941868"/>
    <n v="33602.140563681765"/>
  </r>
  <r>
    <x v="19"/>
    <x v="8"/>
    <x v="6"/>
    <n v="978658"/>
    <n v="36449.087523277463"/>
  </r>
  <r>
    <x v="19"/>
    <x v="9"/>
    <x v="6"/>
    <n v="982068"/>
    <n v="35036.318230467354"/>
  </r>
  <r>
    <x v="19"/>
    <x v="10"/>
    <x v="6"/>
    <n v="884231"/>
    <n v="32712.948575656676"/>
  </r>
  <r>
    <x v="19"/>
    <x v="11"/>
    <x v="6"/>
    <n v="917525"/>
    <n v="34979.984750285934"/>
  </r>
  <r>
    <x v="20"/>
    <x v="0"/>
    <x v="6"/>
    <n v="896431"/>
    <n v="31981.127363539064"/>
  </r>
  <r>
    <x v="20"/>
    <x v="1"/>
    <x v="6"/>
    <n v="808138"/>
    <n v="32877.86818551668"/>
  </r>
  <r>
    <x v="20"/>
    <x v="2"/>
    <x v="6"/>
    <n v="955680"/>
    <n v="35461.224489795917"/>
  </r>
  <r>
    <x v="20"/>
    <x v="3"/>
    <x v="6"/>
    <n v="963032"/>
    <n v="36231.452219714069"/>
  </r>
  <r>
    <x v="20"/>
    <x v="4"/>
    <x v="6"/>
    <n v="976260"/>
    <n v="35167.8674351585"/>
  </r>
  <r>
    <x v="20"/>
    <x v="5"/>
    <x v="6"/>
    <n v="890615"/>
    <n v="34320.423892100189"/>
  </r>
  <r>
    <x v="20"/>
    <x v="6"/>
    <x v="6"/>
    <n v="793205"/>
    <n v="28298.430253300034"/>
  </r>
  <r>
    <x v="20"/>
    <x v="7"/>
    <x v="6"/>
    <n v="812435"/>
    <n v="28984.480913307169"/>
  </r>
  <r>
    <x v="20"/>
    <x v="8"/>
    <x v="6"/>
    <n v="755993"/>
    <n v="27968.66444691084"/>
  </r>
  <r>
    <x v="20"/>
    <x v="9"/>
    <x v="6"/>
    <n v="891606"/>
    <n v="31606.026231832682"/>
  </r>
  <r>
    <x v="20"/>
    <x v="10"/>
    <x v="6"/>
    <n v="873618"/>
    <n v="32536.983240223461"/>
  </r>
  <r>
    <x v="20"/>
    <x v="11"/>
    <x v="6"/>
    <n v="772514"/>
    <n v="28009.934735315444"/>
  </r>
  <r>
    <x v="21"/>
    <x v="0"/>
    <x v="6"/>
    <n v="718711"/>
    <n v="25640.777738137709"/>
  </r>
  <r>
    <x v="21"/>
    <x v="1"/>
    <x v="6"/>
    <n v="781072"/>
    <n v="30654.317111459968"/>
  </r>
  <r>
    <x v="21"/>
    <x v="2"/>
    <x v="6"/>
    <n v="898678"/>
    <n v="33912.377358490565"/>
  </r>
  <r>
    <x v="21"/>
    <x v="3"/>
    <x v="6"/>
    <n v="905157"/>
    <n v="34640.52812858783"/>
  </r>
  <r>
    <x v="21"/>
    <x v="4"/>
    <x v="6"/>
    <n v="902247"/>
    <n v="32396.660682226211"/>
  </r>
  <r>
    <x v="21"/>
    <x v="5"/>
    <x v="6"/>
    <n v="983814"/>
    <n v="37013.318284424378"/>
  </r>
  <r>
    <x v="21"/>
    <x v="6"/>
    <x v="6"/>
    <n v="933296"/>
    <n v="33296.32536567963"/>
  </r>
  <r>
    <x v="21"/>
    <x v="7"/>
    <x v="6"/>
    <n v="963703"/>
    <n v="35171.642335766417"/>
  </r>
  <r>
    <x v="21"/>
    <x v="8"/>
    <x v="6"/>
    <n v="1032088"/>
    <n v="37557.787481804946"/>
  </r>
  <r>
    <x v="21"/>
    <x v="9"/>
    <x v="6"/>
    <n v="1019243"/>
    <n v="35788.026685393255"/>
  </r>
  <r>
    <x v="21"/>
    <x v="10"/>
    <x v="6"/>
    <n v="861200"/>
    <n v="32621.21212121212"/>
  </r>
  <r>
    <x v="21"/>
    <x v="11"/>
    <x v="6"/>
    <n v="975245"/>
    <n v="35360.587382160986"/>
  </r>
  <r>
    <x v="22"/>
    <x v="0"/>
    <x v="6"/>
    <n v="932687"/>
    <n v="33489.658886894074"/>
  </r>
  <r>
    <x v="22"/>
    <x v="1"/>
    <x v="6"/>
    <n v="961758"/>
    <n v="39127.664768104143"/>
  </r>
  <r>
    <x v="22"/>
    <x v="2"/>
    <x v="6"/>
    <n v="1047154"/>
    <n v="38597.640987836341"/>
  </r>
  <r>
    <x v="22"/>
    <x v="3"/>
    <x v="6"/>
    <n v="1098269"/>
    <n v="41319.375470278399"/>
  </r>
  <r>
    <x v="22"/>
    <x v="4"/>
    <x v="6"/>
    <n v="1027939"/>
    <n v="38142.448979591834"/>
  </r>
  <r>
    <x v="22"/>
    <x v="5"/>
    <x v="6"/>
    <n v="1038574"/>
    <n v="38810.687593423019"/>
  </r>
  <r>
    <x v="22"/>
    <x v="6"/>
    <x v="6"/>
    <n v="1073483"/>
    <n v="38297.645379950052"/>
  </r>
  <r>
    <x v="22"/>
    <x v="7"/>
    <x v="6"/>
    <n v="1044658"/>
    <n v="38126.204379562041"/>
  </r>
  <r>
    <x v="22"/>
    <x v="8"/>
    <x v="6"/>
    <n v="1056683"/>
    <n v="38452.802037845708"/>
  </r>
  <r>
    <x v="22"/>
    <x v="9"/>
    <x v="6"/>
    <n v="882970"/>
    <n v="31704.488330341112"/>
  </r>
  <r>
    <x v="22"/>
    <x v="10"/>
    <x v="6"/>
    <n v="853607"/>
    <n v="32114.63506395786"/>
  </r>
  <r>
    <x v="22"/>
    <x v="11"/>
    <x v="6"/>
    <n v="819044"/>
    <n v="30189.605602653886"/>
  </r>
  <r>
    <x v="23"/>
    <x v="0"/>
    <x v="6"/>
    <n v="759728"/>
    <n v="27727.299270072992"/>
  </r>
  <r>
    <x v="23"/>
    <x v="1"/>
    <x v="6"/>
    <n v="690758"/>
    <n v="27003.831118060982"/>
  </r>
  <r>
    <x v="23"/>
    <x v="2"/>
    <x v="6"/>
    <n v="865426"/>
    <n v="31378.752719361855"/>
  </r>
  <r>
    <x v="23"/>
    <x v="3"/>
    <x v="6"/>
    <n v="801644"/>
    <n v="29657.565667776544"/>
  </r>
  <r>
    <x v="23"/>
    <x v="4"/>
    <x v="6"/>
    <n v="874857"/>
    <n v="31720.703408266858"/>
  </r>
  <r>
    <x v="23"/>
    <x v="5"/>
    <x v="6"/>
    <n v="783548"/>
    <n v="28988.087310395855"/>
  </r>
  <r>
    <x v="23"/>
    <x v="6"/>
    <x v="6"/>
    <n v="794507"/>
    <n v="29285.182454847029"/>
  </r>
  <r>
    <x v="23"/>
    <x v="7"/>
    <x v="6"/>
    <n v="883302"/>
    <n v="31512.736353906526"/>
  </r>
  <r>
    <x v="23"/>
    <x v="8"/>
    <x v="6"/>
    <n v="890797"/>
    <n v="32416.193595342065"/>
  </r>
  <r>
    <x v="23"/>
    <x v="9"/>
    <x v="6"/>
    <n v="807001"/>
    <n v="29452.59124087591"/>
  </r>
  <r>
    <x v="23"/>
    <x v="10"/>
    <x v="6"/>
    <n v="907280"/>
    <n v="33565.667776544578"/>
  </r>
  <r>
    <x v="23"/>
    <x v="11"/>
    <x v="6"/>
    <n v="860201"/>
    <n v="31706.634721710281"/>
  </r>
  <r>
    <x v="24"/>
    <x v="0"/>
    <x v="6"/>
    <n v="821281"/>
    <n v="29300.071352122726"/>
  </r>
  <r>
    <x v="24"/>
    <x v="1"/>
    <x v="6"/>
    <n v="754962"/>
    <n v="30714.483319772171"/>
  </r>
  <r>
    <x v="24"/>
    <x v="2"/>
    <x v="6"/>
    <n v="984480"/>
    <n v="35122.368890474492"/>
  </r>
  <r>
    <x v="24"/>
    <x v="3"/>
    <x v="6"/>
    <n v="1216529"/>
    <n v="46879.730250481691"/>
  </r>
  <r>
    <x v="24"/>
    <x v="4"/>
    <x v="6"/>
    <n v="1141722"/>
    <n v="41396.736765772293"/>
  </r>
  <r>
    <x v="24"/>
    <x v="5"/>
    <x v="6"/>
    <n v="1098824"/>
    <n v="41764.500190041806"/>
  </r>
  <r>
    <x v="24"/>
    <x v="6"/>
    <x v="6"/>
    <n v="1207453"/>
    <n v="43355.583482944341"/>
  </r>
  <r>
    <x v="24"/>
    <x v="7"/>
    <x v="6"/>
    <n v="1234901"/>
    <n v="44056.403853014628"/>
  </r>
  <r>
    <x v="24"/>
    <x v="8"/>
    <x v="6"/>
    <n v="1192652"/>
    <n v="43686.886446886449"/>
  </r>
  <r>
    <x v="24"/>
    <x v="9"/>
    <x v="6"/>
    <n v="1306355"/>
    <n v="47366.026105873818"/>
  </r>
  <r>
    <x v="24"/>
    <x v="10"/>
    <x v="6"/>
    <n v="1338515"/>
    <n v="49519.607843137252"/>
  </r>
  <r>
    <x v="24"/>
    <x v="11"/>
    <x v="6"/>
    <n v="1187102"/>
    <n v="44048.311688311682"/>
  </r>
  <r>
    <x v="25"/>
    <x v="0"/>
    <x v="6"/>
    <n v="1204299"/>
    <n v="42964.645023189441"/>
  </r>
  <r>
    <x v="25"/>
    <x v="1"/>
    <x v="6"/>
    <n v="1086591"/>
    <n v="44206.305939788443"/>
  </r>
  <r>
    <x v="25"/>
    <x v="2"/>
    <x v="6"/>
    <n v="1389381"/>
    <n v="51211.979358643563"/>
  </r>
  <r>
    <x v="25"/>
    <x v="3"/>
    <x v="6"/>
    <n v="1393386"/>
    <n v="53325.143513203213"/>
  </r>
  <r>
    <x v="25"/>
    <x v="4"/>
    <x v="6"/>
    <n v="1449880"/>
    <n v="52569.978245105143"/>
  </r>
  <r>
    <x v="25"/>
    <x v="5"/>
    <x v="6"/>
    <n v="1317882"/>
    <n v="49919.772727272721"/>
  </r>
  <r>
    <x v="25"/>
    <x v="6"/>
    <x v="6"/>
    <n v="1366610"/>
    <n v="49550.761421319796"/>
  </r>
  <r>
    <x v="25"/>
    <x v="7"/>
    <x v="6"/>
    <n v="1499688"/>
    <n v="53502.961113093115"/>
  </r>
  <r>
    <x v="25"/>
    <x v="8"/>
    <x v="6"/>
    <n v="1371758"/>
    <n v="51089.683426443204"/>
  </r>
  <r>
    <x v="25"/>
    <x v="9"/>
    <x v="6"/>
    <n v="1504415"/>
    <n v="53671.60185515519"/>
  </r>
  <r>
    <x v="25"/>
    <x v="10"/>
    <x v="6"/>
    <n v="1274760"/>
    <n v="47160.932297447282"/>
  </r>
  <r>
    <x v="25"/>
    <x v="11"/>
    <x v="6"/>
    <n v="1270362"/>
    <n v="48431.643156690814"/>
  </r>
  <r>
    <x v="26"/>
    <x v="0"/>
    <x v="6"/>
    <n v="1236773"/>
    <n v="44123.189439885835"/>
  </r>
  <r>
    <x v="26"/>
    <x v="1"/>
    <x v="6"/>
    <n v="1203387"/>
    <n v="47228.689167974881"/>
  </r>
  <r>
    <x v="26"/>
    <x v="2"/>
    <x v="6"/>
    <n v="1366108"/>
    <n v="51746.515151515145"/>
  </r>
  <r>
    <x v="26"/>
    <x v="3"/>
    <x v="6"/>
    <n v="1399311"/>
    <n v="53551.894374282427"/>
  </r>
  <r>
    <x v="26"/>
    <x v="4"/>
    <x v="6"/>
    <n v="1515744"/>
    <n v="54601.729106628241"/>
  </r>
  <r>
    <x v="26"/>
    <x v="5"/>
    <x v="6"/>
    <n v="1350835"/>
    <n v="51167.992424242417"/>
  </r>
  <r>
    <x v="26"/>
    <x v="6"/>
    <x v="6"/>
    <n v="1524718"/>
    <n v="54395.932929004637"/>
  </r>
  <r>
    <x v="26"/>
    <x v="7"/>
    <x v="6"/>
    <n v="1588432"/>
    <n v="57035.260323159782"/>
  </r>
  <r>
    <x v="2"/>
    <x v="3"/>
    <x v="7"/>
    <n v="83253"/>
    <m/>
  </r>
  <r>
    <x v="2"/>
    <x v="4"/>
    <x v="7"/>
    <n v="413373"/>
    <m/>
  </r>
  <r>
    <x v="2"/>
    <x v="5"/>
    <x v="7"/>
    <n v="317113"/>
    <m/>
  </r>
  <r>
    <x v="2"/>
    <x v="6"/>
    <x v="7"/>
    <n v="477709"/>
    <m/>
  </r>
  <r>
    <x v="2"/>
    <x v="7"/>
    <x v="7"/>
    <n v="385556"/>
    <m/>
  </r>
  <r>
    <x v="2"/>
    <x v="8"/>
    <x v="7"/>
    <n v="317998"/>
    <m/>
  </r>
  <r>
    <x v="2"/>
    <x v="9"/>
    <x v="7"/>
    <n v="323168"/>
    <m/>
  </r>
  <r>
    <x v="2"/>
    <x v="10"/>
    <x v="7"/>
    <n v="269613"/>
    <m/>
  </r>
  <r>
    <x v="2"/>
    <x v="11"/>
    <x v="7"/>
    <n v="311439"/>
    <m/>
  </r>
  <r>
    <x v="3"/>
    <x v="0"/>
    <x v="7"/>
    <n v="398932"/>
    <m/>
  </r>
  <r>
    <x v="3"/>
    <x v="1"/>
    <x v="7"/>
    <n v="361248"/>
    <m/>
  </r>
  <r>
    <x v="3"/>
    <x v="2"/>
    <x v="7"/>
    <n v="284252"/>
    <m/>
  </r>
  <r>
    <x v="3"/>
    <x v="3"/>
    <x v="7"/>
    <n v="261273"/>
    <m/>
  </r>
  <r>
    <x v="3"/>
    <x v="4"/>
    <x v="7"/>
    <n v="262682"/>
    <m/>
  </r>
  <r>
    <x v="3"/>
    <x v="5"/>
    <x v="7"/>
    <n v="249700"/>
    <m/>
  </r>
  <r>
    <x v="3"/>
    <x v="6"/>
    <x v="7"/>
    <n v="409083"/>
    <m/>
  </r>
  <r>
    <x v="3"/>
    <x v="7"/>
    <x v="7"/>
    <n v="288838"/>
    <m/>
  </r>
  <r>
    <x v="3"/>
    <x v="8"/>
    <x v="7"/>
    <n v="200420"/>
    <m/>
  </r>
  <r>
    <x v="3"/>
    <x v="9"/>
    <x v="7"/>
    <n v="234078"/>
    <m/>
  </r>
  <r>
    <x v="3"/>
    <x v="10"/>
    <x v="7"/>
    <n v="221860"/>
    <m/>
  </r>
  <r>
    <x v="3"/>
    <x v="11"/>
    <x v="7"/>
    <n v="198064"/>
    <m/>
  </r>
  <r>
    <x v="4"/>
    <x v="0"/>
    <x v="7"/>
    <n v="241301"/>
    <m/>
  </r>
  <r>
    <x v="4"/>
    <x v="1"/>
    <x v="7"/>
    <n v="260928"/>
    <m/>
  </r>
  <r>
    <x v="4"/>
    <x v="2"/>
    <x v="7"/>
    <n v="281296"/>
    <m/>
  </r>
  <r>
    <x v="4"/>
    <x v="3"/>
    <x v="7"/>
    <n v="273670"/>
    <m/>
  </r>
  <r>
    <x v="4"/>
    <x v="4"/>
    <x v="7"/>
    <n v="297626"/>
    <m/>
  </r>
  <r>
    <x v="4"/>
    <x v="5"/>
    <x v="7"/>
    <n v="241864"/>
    <m/>
  </r>
  <r>
    <x v="4"/>
    <x v="6"/>
    <x v="7"/>
    <n v="420183"/>
    <m/>
  </r>
  <r>
    <x v="4"/>
    <x v="7"/>
    <x v="7"/>
    <n v="264742"/>
    <m/>
  </r>
  <r>
    <x v="4"/>
    <x v="8"/>
    <x v="7"/>
    <n v="236939"/>
    <m/>
  </r>
  <r>
    <x v="4"/>
    <x v="9"/>
    <x v="7"/>
    <n v="207088"/>
    <m/>
  </r>
  <r>
    <x v="4"/>
    <x v="10"/>
    <x v="7"/>
    <n v="230709"/>
    <m/>
  </r>
  <r>
    <x v="4"/>
    <x v="11"/>
    <x v="7"/>
    <n v="205272"/>
    <m/>
  </r>
  <r>
    <x v="5"/>
    <x v="0"/>
    <x v="7"/>
    <n v="314287"/>
    <m/>
  </r>
  <r>
    <x v="5"/>
    <x v="1"/>
    <x v="7"/>
    <n v="255656"/>
    <m/>
  </r>
  <r>
    <x v="5"/>
    <x v="2"/>
    <x v="7"/>
    <n v="195541"/>
    <m/>
  </r>
  <r>
    <x v="5"/>
    <x v="3"/>
    <x v="7"/>
    <n v="198246"/>
    <m/>
  </r>
  <r>
    <x v="5"/>
    <x v="4"/>
    <x v="7"/>
    <n v="198135"/>
    <m/>
  </r>
  <r>
    <x v="5"/>
    <x v="5"/>
    <x v="7"/>
    <n v="145134"/>
    <m/>
  </r>
  <r>
    <x v="5"/>
    <x v="6"/>
    <x v="7"/>
    <n v="347192"/>
    <m/>
  </r>
  <r>
    <x v="5"/>
    <x v="7"/>
    <x v="7"/>
    <n v="239417"/>
    <m/>
  </r>
  <r>
    <x v="5"/>
    <x v="8"/>
    <x v="7"/>
    <n v="163121"/>
    <m/>
  </r>
  <r>
    <x v="5"/>
    <x v="9"/>
    <x v="7"/>
    <n v="217091"/>
    <m/>
  </r>
  <r>
    <x v="5"/>
    <x v="10"/>
    <x v="7"/>
    <n v="159950"/>
    <m/>
  </r>
  <r>
    <x v="5"/>
    <x v="11"/>
    <x v="7"/>
    <n v="146341"/>
    <m/>
  </r>
  <r>
    <x v="6"/>
    <x v="0"/>
    <x v="7"/>
    <n v="195230"/>
    <m/>
  </r>
  <r>
    <x v="6"/>
    <x v="1"/>
    <x v="7"/>
    <n v="180012"/>
    <m/>
  </r>
  <r>
    <x v="6"/>
    <x v="2"/>
    <x v="7"/>
    <n v="145114"/>
    <m/>
  </r>
  <r>
    <x v="6"/>
    <x v="3"/>
    <x v="7"/>
    <n v="129700"/>
    <m/>
  </r>
  <r>
    <x v="6"/>
    <x v="4"/>
    <x v="7"/>
    <n v="145773"/>
    <m/>
  </r>
  <r>
    <x v="6"/>
    <x v="5"/>
    <x v="7"/>
    <n v="128812"/>
    <m/>
  </r>
  <r>
    <x v="6"/>
    <x v="6"/>
    <x v="7"/>
    <n v="203491"/>
    <m/>
  </r>
  <r>
    <x v="6"/>
    <x v="7"/>
    <x v="7"/>
    <n v="127946"/>
    <m/>
  </r>
  <r>
    <x v="6"/>
    <x v="8"/>
    <x v="7"/>
    <n v="110119"/>
    <m/>
  </r>
  <r>
    <x v="6"/>
    <x v="9"/>
    <x v="7"/>
    <n v="130494"/>
    <m/>
  </r>
  <r>
    <x v="6"/>
    <x v="10"/>
    <x v="7"/>
    <n v="119430"/>
    <m/>
  </r>
  <r>
    <x v="6"/>
    <x v="11"/>
    <x v="7"/>
    <n v="113137"/>
    <m/>
  </r>
  <r>
    <x v="7"/>
    <x v="0"/>
    <x v="7"/>
    <n v="145000"/>
    <m/>
  </r>
  <r>
    <x v="7"/>
    <x v="1"/>
    <x v="7"/>
    <n v="144200"/>
    <m/>
  </r>
  <r>
    <x v="7"/>
    <x v="2"/>
    <x v="7"/>
    <n v="125885"/>
    <m/>
  </r>
  <r>
    <x v="7"/>
    <x v="3"/>
    <x v="7"/>
    <n v="143946"/>
    <m/>
  </r>
  <r>
    <x v="7"/>
    <x v="4"/>
    <x v="7"/>
    <n v="133911"/>
    <m/>
  </r>
  <r>
    <x v="7"/>
    <x v="5"/>
    <x v="7"/>
    <n v="118998"/>
    <m/>
  </r>
  <r>
    <x v="7"/>
    <x v="6"/>
    <x v="7"/>
    <n v="207660"/>
    <m/>
  </r>
  <r>
    <x v="7"/>
    <x v="7"/>
    <x v="7"/>
    <n v="163034"/>
    <m/>
  </r>
  <r>
    <x v="7"/>
    <x v="8"/>
    <x v="7"/>
    <n v="160088"/>
    <m/>
  </r>
  <r>
    <x v="7"/>
    <x v="9"/>
    <x v="7"/>
    <n v="155260"/>
    <m/>
  </r>
  <r>
    <x v="7"/>
    <x v="10"/>
    <x v="7"/>
    <n v="160664"/>
    <m/>
  </r>
  <r>
    <x v="7"/>
    <x v="11"/>
    <x v="7"/>
    <n v="140278"/>
    <m/>
  </r>
  <r>
    <x v="8"/>
    <x v="0"/>
    <x v="7"/>
    <n v="162895"/>
    <m/>
  </r>
  <r>
    <x v="8"/>
    <x v="1"/>
    <x v="7"/>
    <n v="169073"/>
    <m/>
  </r>
  <r>
    <x v="8"/>
    <x v="2"/>
    <x v="7"/>
    <n v="147537"/>
    <m/>
  </r>
  <r>
    <x v="8"/>
    <x v="3"/>
    <x v="7"/>
    <n v="166900"/>
    <m/>
  </r>
  <r>
    <x v="8"/>
    <x v="4"/>
    <x v="7"/>
    <n v="150783"/>
    <m/>
  </r>
  <r>
    <x v="8"/>
    <x v="5"/>
    <x v="7"/>
    <n v="132506"/>
    <m/>
  </r>
  <r>
    <x v="8"/>
    <x v="6"/>
    <x v="7"/>
    <n v="162495"/>
    <m/>
  </r>
  <r>
    <x v="8"/>
    <x v="7"/>
    <x v="7"/>
    <n v="153604"/>
    <m/>
  </r>
  <r>
    <x v="8"/>
    <x v="8"/>
    <x v="7"/>
    <n v="153617"/>
    <m/>
  </r>
  <r>
    <x v="8"/>
    <x v="9"/>
    <x v="7"/>
    <n v="141774"/>
    <m/>
  </r>
  <r>
    <x v="8"/>
    <x v="10"/>
    <x v="7"/>
    <n v="155587"/>
    <m/>
  </r>
  <r>
    <x v="8"/>
    <x v="11"/>
    <x v="7"/>
    <n v="127707"/>
    <m/>
  </r>
  <r>
    <x v="9"/>
    <x v="0"/>
    <x v="7"/>
    <n v="118532"/>
    <m/>
  </r>
  <r>
    <x v="9"/>
    <x v="1"/>
    <x v="7"/>
    <n v="125167"/>
    <m/>
  </r>
  <r>
    <x v="9"/>
    <x v="2"/>
    <x v="7"/>
    <n v="118058"/>
    <m/>
  </r>
  <r>
    <x v="9"/>
    <x v="3"/>
    <x v="7"/>
    <n v="107339"/>
    <m/>
  </r>
  <r>
    <x v="9"/>
    <x v="4"/>
    <x v="7"/>
    <n v="107610"/>
    <m/>
  </r>
  <r>
    <x v="9"/>
    <x v="5"/>
    <x v="7"/>
    <n v="108386"/>
    <m/>
  </r>
  <r>
    <x v="9"/>
    <x v="6"/>
    <x v="7"/>
    <n v="170753"/>
    <m/>
  </r>
  <r>
    <x v="9"/>
    <x v="7"/>
    <x v="7"/>
    <n v="143420"/>
    <m/>
  </r>
  <r>
    <x v="9"/>
    <x v="8"/>
    <x v="7"/>
    <n v="122393"/>
    <m/>
  </r>
  <r>
    <x v="9"/>
    <x v="9"/>
    <x v="7"/>
    <n v="118247"/>
    <m/>
  </r>
  <r>
    <x v="9"/>
    <x v="10"/>
    <x v="7"/>
    <n v="113887"/>
    <m/>
  </r>
  <r>
    <x v="9"/>
    <x v="11"/>
    <x v="7"/>
    <n v="112420"/>
    <m/>
  </r>
  <r>
    <x v="10"/>
    <x v="0"/>
    <x v="7"/>
    <n v="146371"/>
    <m/>
  </r>
  <r>
    <x v="10"/>
    <x v="1"/>
    <x v="7"/>
    <n v="130303"/>
    <m/>
  </r>
  <r>
    <x v="10"/>
    <x v="2"/>
    <x v="7"/>
    <n v="144113"/>
    <m/>
  </r>
  <r>
    <x v="10"/>
    <x v="3"/>
    <x v="7"/>
    <n v="122303"/>
    <m/>
  </r>
  <r>
    <x v="10"/>
    <x v="4"/>
    <x v="7"/>
    <n v="123245"/>
    <m/>
  </r>
  <r>
    <x v="10"/>
    <x v="5"/>
    <x v="7"/>
    <n v="114471"/>
    <m/>
  </r>
  <r>
    <x v="10"/>
    <x v="6"/>
    <x v="7"/>
    <n v="172890"/>
    <m/>
  </r>
  <r>
    <x v="10"/>
    <x v="7"/>
    <x v="7"/>
    <n v="149404"/>
    <m/>
  </r>
  <r>
    <x v="10"/>
    <x v="8"/>
    <x v="7"/>
    <n v="121593"/>
    <m/>
  </r>
  <r>
    <x v="10"/>
    <x v="9"/>
    <x v="7"/>
    <n v="139471"/>
    <m/>
  </r>
  <r>
    <x v="10"/>
    <x v="10"/>
    <x v="7"/>
    <n v="123221"/>
    <m/>
  </r>
  <r>
    <x v="10"/>
    <x v="11"/>
    <x v="7"/>
    <n v="129987"/>
    <m/>
  </r>
  <r>
    <x v="11"/>
    <x v="0"/>
    <x v="7"/>
    <n v="187192"/>
    <m/>
  </r>
  <r>
    <x v="11"/>
    <x v="1"/>
    <x v="7"/>
    <n v="162407"/>
    <m/>
  </r>
  <r>
    <x v="11"/>
    <x v="2"/>
    <x v="7"/>
    <n v="146899"/>
    <m/>
  </r>
  <r>
    <x v="11"/>
    <x v="3"/>
    <x v="7"/>
    <n v="144611"/>
    <m/>
  </r>
  <r>
    <x v="11"/>
    <x v="4"/>
    <x v="7"/>
    <n v="123108"/>
    <m/>
  </r>
  <r>
    <x v="11"/>
    <x v="5"/>
    <x v="7"/>
    <n v="123546"/>
    <m/>
  </r>
  <r>
    <x v="11"/>
    <x v="6"/>
    <x v="7"/>
    <n v="198665"/>
    <m/>
  </r>
  <r>
    <x v="11"/>
    <x v="7"/>
    <x v="7"/>
    <n v="148995"/>
    <m/>
  </r>
  <r>
    <x v="11"/>
    <x v="8"/>
    <x v="7"/>
    <n v="143445"/>
    <m/>
  </r>
  <r>
    <x v="11"/>
    <x v="9"/>
    <x v="7"/>
    <n v="144251"/>
    <m/>
  </r>
  <r>
    <x v="11"/>
    <x v="10"/>
    <x v="7"/>
    <n v="136407"/>
    <m/>
  </r>
  <r>
    <x v="11"/>
    <x v="11"/>
    <x v="7"/>
    <n v="138051"/>
    <m/>
  </r>
  <r>
    <x v="12"/>
    <x v="0"/>
    <x v="7"/>
    <n v="155636"/>
    <m/>
  </r>
  <r>
    <x v="12"/>
    <x v="1"/>
    <x v="7"/>
    <n v="161761"/>
    <m/>
  </r>
  <r>
    <x v="12"/>
    <x v="2"/>
    <x v="7"/>
    <n v="159722"/>
    <m/>
  </r>
  <r>
    <x v="12"/>
    <x v="3"/>
    <x v="7"/>
    <n v="87198"/>
    <m/>
  </r>
  <r>
    <x v="12"/>
    <x v="4"/>
    <x v="7"/>
    <n v="124345"/>
    <m/>
  </r>
  <r>
    <x v="12"/>
    <x v="5"/>
    <x v="7"/>
    <n v="116710"/>
    <m/>
  </r>
  <r>
    <x v="12"/>
    <x v="6"/>
    <x v="7"/>
    <n v="186541"/>
    <m/>
  </r>
  <r>
    <x v="12"/>
    <x v="7"/>
    <x v="7"/>
    <n v="135588"/>
    <m/>
  </r>
  <r>
    <x v="12"/>
    <x v="8"/>
    <x v="7"/>
    <n v="139440"/>
    <m/>
  </r>
  <r>
    <x v="12"/>
    <x v="9"/>
    <x v="7"/>
    <n v="160678"/>
    <m/>
  </r>
  <r>
    <x v="12"/>
    <x v="10"/>
    <x v="7"/>
    <n v="124853"/>
    <m/>
  </r>
  <r>
    <x v="12"/>
    <x v="11"/>
    <x v="7"/>
    <n v="134464"/>
    <m/>
  </r>
  <r>
    <x v="13"/>
    <x v="0"/>
    <x v="7"/>
    <n v="156954"/>
    <m/>
  </r>
  <r>
    <x v="13"/>
    <x v="1"/>
    <x v="7"/>
    <n v="132046"/>
    <m/>
  </r>
  <r>
    <x v="13"/>
    <x v="2"/>
    <x v="7"/>
    <n v="141381"/>
    <m/>
  </r>
  <r>
    <x v="13"/>
    <x v="3"/>
    <x v="7"/>
    <n v="144049"/>
    <m/>
  </r>
  <r>
    <x v="13"/>
    <x v="4"/>
    <x v="7"/>
    <n v="105346"/>
    <m/>
  </r>
  <r>
    <x v="13"/>
    <x v="5"/>
    <x v="7"/>
    <n v="82388"/>
    <m/>
  </r>
  <r>
    <x v="13"/>
    <x v="6"/>
    <x v="7"/>
    <n v="134422"/>
    <m/>
  </r>
  <r>
    <x v="13"/>
    <x v="7"/>
    <x v="7"/>
    <n v="121256"/>
    <m/>
  </r>
  <r>
    <x v="13"/>
    <x v="8"/>
    <x v="7"/>
    <n v="152092"/>
    <m/>
  </r>
  <r>
    <x v="13"/>
    <x v="9"/>
    <x v="7"/>
    <n v="134958"/>
    <m/>
  </r>
  <r>
    <x v="13"/>
    <x v="10"/>
    <x v="7"/>
    <n v="128073"/>
    <m/>
  </r>
  <r>
    <x v="13"/>
    <x v="11"/>
    <x v="7"/>
    <n v="115850"/>
    <m/>
  </r>
  <r>
    <x v="14"/>
    <x v="0"/>
    <x v="7"/>
    <n v="171908"/>
    <m/>
  </r>
  <r>
    <x v="14"/>
    <x v="1"/>
    <x v="7"/>
    <n v="145144"/>
    <m/>
  </r>
  <r>
    <x v="14"/>
    <x v="2"/>
    <x v="7"/>
    <n v="143703"/>
    <m/>
  </r>
  <r>
    <x v="14"/>
    <x v="3"/>
    <x v="7"/>
    <n v="128412"/>
    <m/>
  </r>
  <r>
    <x v="14"/>
    <x v="4"/>
    <x v="7"/>
    <n v="111391"/>
    <m/>
  </r>
  <r>
    <x v="14"/>
    <x v="5"/>
    <x v="7"/>
    <n v="92960"/>
    <m/>
  </r>
  <r>
    <x v="14"/>
    <x v="6"/>
    <x v="7"/>
    <n v="139121"/>
    <m/>
  </r>
  <r>
    <x v="14"/>
    <x v="7"/>
    <x v="7"/>
    <n v="101960"/>
    <m/>
  </r>
  <r>
    <x v="14"/>
    <x v="8"/>
    <x v="7"/>
    <n v="97999"/>
    <m/>
  </r>
  <r>
    <x v="14"/>
    <x v="9"/>
    <x v="7"/>
    <n v="99510"/>
    <m/>
  </r>
  <r>
    <x v="14"/>
    <x v="10"/>
    <x v="7"/>
    <n v="96444"/>
    <m/>
  </r>
  <r>
    <x v="14"/>
    <x v="11"/>
    <x v="7"/>
    <n v="107161"/>
    <m/>
  </r>
  <r>
    <x v="15"/>
    <x v="0"/>
    <x v="7"/>
    <n v="135274"/>
    <m/>
  </r>
  <r>
    <x v="15"/>
    <x v="1"/>
    <x v="7"/>
    <n v="116363"/>
    <m/>
  </r>
  <r>
    <x v="15"/>
    <x v="2"/>
    <x v="7"/>
    <n v="106872"/>
    <m/>
  </r>
  <r>
    <x v="15"/>
    <x v="3"/>
    <x v="7"/>
    <n v="88772"/>
    <m/>
  </r>
  <r>
    <x v="15"/>
    <x v="4"/>
    <x v="7"/>
    <n v="63343"/>
    <m/>
  </r>
  <r>
    <x v="15"/>
    <x v="5"/>
    <x v="7"/>
    <n v="63020"/>
    <m/>
  </r>
  <r>
    <x v="15"/>
    <x v="6"/>
    <x v="7"/>
    <n v="99915"/>
    <m/>
  </r>
  <r>
    <x v="15"/>
    <x v="7"/>
    <x v="7"/>
    <n v="33075"/>
    <m/>
  </r>
  <r>
    <x v="15"/>
    <x v="8"/>
    <x v="7"/>
    <n v="52901"/>
    <m/>
  </r>
  <r>
    <x v="15"/>
    <x v="9"/>
    <x v="7"/>
    <n v="76404"/>
    <m/>
  </r>
  <r>
    <x v="15"/>
    <x v="10"/>
    <x v="7"/>
    <n v="74779"/>
    <m/>
  </r>
  <r>
    <x v="15"/>
    <x v="11"/>
    <x v="7"/>
    <n v="71870"/>
    <m/>
  </r>
  <r>
    <x v="16"/>
    <x v="0"/>
    <x v="7"/>
    <n v="87271"/>
    <m/>
  </r>
  <r>
    <x v="16"/>
    <x v="1"/>
    <x v="7"/>
    <n v="56585"/>
    <m/>
  </r>
  <r>
    <x v="16"/>
    <x v="2"/>
    <x v="7"/>
    <n v="65699"/>
    <m/>
  </r>
  <r>
    <x v="16"/>
    <x v="3"/>
    <x v="7"/>
    <n v="56505"/>
    <m/>
  </r>
  <r>
    <x v="16"/>
    <x v="4"/>
    <x v="7"/>
    <n v="54392"/>
    <m/>
  </r>
  <r>
    <x v="16"/>
    <x v="5"/>
    <x v="7"/>
    <n v="46604"/>
    <m/>
  </r>
  <r>
    <x v="16"/>
    <x v="6"/>
    <x v="7"/>
    <n v="53277"/>
    <m/>
  </r>
  <r>
    <x v="16"/>
    <x v="7"/>
    <x v="7"/>
    <n v="62937"/>
    <m/>
  </r>
  <r>
    <x v="16"/>
    <x v="8"/>
    <x v="7"/>
    <n v="65603"/>
    <m/>
  </r>
  <r>
    <x v="16"/>
    <x v="9"/>
    <x v="7"/>
    <n v="82330"/>
    <m/>
  </r>
  <r>
    <x v="16"/>
    <x v="10"/>
    <x v="7"/>
    <n v="77143"/>
    <m/>
  </r>
  <r>
    <x v="16"/>
    <x v="11"/>
    <x v="7"/>
    <n v="62583"/>
    <m/>
  </r>
  <r>
    <x v="17"/>
    <x v="0"/>
    <x v="7"/>
    <n v="81846"/>
    <m/>
  </r>
  <r>
    <x v="17"/>
    <x v="1"/>
    <x v="7"/>
    <n v="66030"/>
    <m/>
  </r>
  <r>
    <x v="17"/>
    <x v="2"/>
    <x v="7"/>
    <n v="76789"/>
    <m/>
  </r>
  <r>
    <x v="17"/>
    <x v="3"/>
    <x v="7"/>
    <n v="75040"/>
    <m/>
  </r>
  <r>
    <x v="17"/>
    <x v="4"/>
    <x v="7"/>
    <n v="58399"/>
    <m/>
  </r>
  <r>
    <x v="17"/>
    <x v="5"/>
    <x v="7"/>
    <n v="52634"/>
    <m/>
  </r>
  <r>
    <x v="17"/>
    <x v="6"/>
    <x v="7"/>
    <n v="87276"/>
    <m/>
  </r>
  <r>
    <x v="17"/>
    <x v="7"/>
    <x v="7"/>
    <n v="74888"/>
    <m/>
  </r>
  <r>
    <x v="17"/>
    <x v="8"/>
    <x v="7"/>
    <n v="75923"/>
    <m/>
  </r>
  <r>
    <x v="17"/>
    <x v="9"/>
    <x v="7"/>
    <n v="92685"/>
    <m/>
  </r>
  <r>
    <x v="17"/>
    <x v="10"/>
    <x v="7"/>
    <n v="79911"/>
    <m/>
  </r>
  <r>
    <x v="17"/>
    <x v="11"/>
    <x v="7"/>
    <n v="69325"/>
    <m/>
  </r>
  <r>
    <x v="18"/>
    <x v="0"/>
    <x v="7"/>
    <n v="82480"/>
    <m/>
  </r>
  <r>
    <x v="18"/>
    <x v="1"/>
    <x v="7"/>
    <n v="59411"/>
    <m/>
  </r>
  <r>
    <x v="18"/>
    <x v="2"/>
    <x v="7"/>
    <n v="86715"/>
    <m/>
  </r>
  <r>
    <x v="18"/>
    <x v="3"/>
    <x v="7"/>
    <n v="65094"/>
    <m/>
  </r>
  <r>
    <x v="18"/>
    <x v="4"/>
    <x v="7"/>
    <n v="55706"/>
    <m/>
  </r>
  <r>
    <x v="18"/>
    <x v="5"/>
    <x v="7"/>
    <n v="42407"/>
    <m/>
  </r>
  <r>
    <x v="18"/>
    <x v="6"/>
    <x v="7"/>
    <n v="82295"/>
    <m/>
  </r>
  <r>
    <x v="18"/>
    <x v="7"/>
    <x v="7"/>
    <n v="52637"/>
    <m/>
  </r>
  <r>
    <x v="18"/>
    <x v="8"/>
    <x v="7"/>
    <n v="48607"/>
    <m/>
  </r>
  <r>
    <x v="18"/>
    <x v="9"/>
    <x v="7"/>
    <n v="64823"/>
    <m/>
  </r>
  <r>
    <x v="18"/>
    <x v="10"/>
    <x v="7"/>
    <n v="58888"/>
    <m/>
  </r>
  <r>
    <x v="18"/>
    <x v="11"/>
    <x v="7"/>
    <n v="18193"/>
    <m/>
  </r>
  <r>
    <x v="19"/>
    <x v="0"/>
    <x v="7"/>
    <n v="66233"/>
    <m/>
  </r>
  <r>
    <x v="19"/>
    <x v="1"/>
    <x v="7"/>
    <n v="58093"/>
    <m/>
  </r>
  <r>
    <x v="19"/>
    <x v="2"/>
    <x v="7"/>
    <n v="36656"/>
    <m/>
  </r>
  <r>
    <x v="19"/>
    <x v="3"/>
    <x v="7"/>
    <n v="66560"/>
    <m/>
  </r>
  <r>
    <x v="19"/>
    <x v="4"/>
    <x v="7"/>
    <n v="47609"/>
    <m/>
  </r>
  <r>
    <x v="19"/>
    <x v="5"/>
    <x v="7"/>
    <n v="44949"/>
    <m/>
  </r>
  <r>
    <x v="19"/>
    <x v="6"/>
    <x v="7"/>
    <n v="81749"/>
    <m/>
  </r>
  <r>
    <x v="19"/>
    <x v="7"/>
    <x v="7"/>
    <n v="44848"/>
    <m/>
  </r>
  <r>
    <x v="19"/>
    <x v="8"/>
    <x v="7"/>
    <n v="56765"/>
    <m/>
  </r>
  <r>
    <x v="19"/>
    <x v="9"/>
    <x v="7"/>
    <n v="50206"/>
    <m/>
  </r>
  <r>
    <x v="19"/>
    <x v="10"/>
    <x v="7"/>
    <n v="47793"/>
    <m/>
  </r>
  <r>
    <x v="19"/>
    <x v="11"/>
    <x v="7"/>
    <n v="40278"/>
    <m/>
  </r>
  <r>
    <x v="20"/>
    <x v="0"/>
    <x v="7"/>
    <n v="43491"/>
    <m/>
  </r>
  <r>
    <x v="20"/>
    <x v="1"/>
    <x v="7"/>
    <n v="53366"/>
    <m/>
  </r>
  <r>
    <x v="20"/>
    <x v="2"/>
    <x v="7"/>
    <n v="44111"/>
    <m/>
  </r>
  <r>
    <x v="20"/>
    <x v="3"/>
    <x v="7"/>
    <n v="35251"/>
    <m/>
  </r>
  <r>
    <x v="20"/>
    <x v="4"/>
    <x v="7"/>
    <n v="36902"/>
    <m/>
  </r>
  <r>
    <x v="20"/>
    <x v="5"/>
    <x v="7"/>
    <n v="41406"/>
    <m/>
  </r>
  <r>
    <x v="20"/>
    <x v="6"/>
    <x v="7"/>
    <n v="72358"/>
    <m/>
  </r>
  <r>
    <x v="20"/>
    <x v="7"/>
    <x v="7"/>
    <n v="0"/>
    <m/>
  </r>
  <r>
    <x v="20"/>
    <x v="8"/>
    <x v="7"/>
    <n v="46671"/>
    <m/>
  </r>
  <r>
    <x v="20"/>
    <x v="9"/>
    <x v="7"/>
    <n v="63856"/>
    <m/>
  </r>
  <r>
    <x v="20"/>
    <x v="10"/>
    <x v="7"/>
    <n v="60188"/>
    <m/>
  </r>
  <r>
    <x v="20"/>
    <x v="11"/>
    <x v="7"/>
    <n v="49786"/>
    <m/>
  </r>
  <r>
    <x v="21"/>
    <x v="0"/>
    <x v="7"/>
    <n v="40144"/>
    <m/>
  </r>
  <r>
    <x v="21"/>
    <x v="1"/>
    <x v="7"/>
    <n v="44241"/>
    <m/>
  </r>
  <r>
    <x v="21"/>
    <x v="2"/>
    <x v="7"/>
    <n v="58895"/>
    <m/>
  </r>
  <r>
    <x v="21"/>
    <x v="3"/>
    <x v="7"/>
    <n v="54769"/>
    <m/>
  </r>
  <r>
    <x v="21"/>
    <x v="4"/>
    <x v="7"/>
    <n v="54115"/>
    <m/>
  </r>
  <r>
    <x v="21"/>
    <x v="5"/>
    <x v="7"/>
    <n v="47190"/>
    <m/>
  </r>
  <r>
    <x v="21"/>
    <x v="6"/>
    <x v="7"/>
    <n v="62460"/>
    <m/>
  </r>
  <r>
    <x v="21"/>
    <x v="7"/>
    <x v="7"/>
    <n v="61795"/>
    <m/>
  </r>
  <r>
    <x v="21"/>
    <x v="8"/>
    <x v="7"/>
    <n v="62932"/>
    <m/>
  </r>
  <r>
    <x v="21"/>
    <x v="9"/>
    <x v="7"/>
    <n v="66065"/>
    <m/>
  </r>
  <r>
    <x v="21"/>
    <x v="10"/>
    <x v="7"/>
    <n v="54537"/>
    <m/>
  </r>
  <r>
    <x v="21"/>
    <x v="11"/>
    <x v="7"/>
    <n v="44220"/>
    <m/>
  </r>
  <r>
    <x v="22"/>
    <x v="0"/>
    <x v="7"/>
    <n v="53845"/>
    <m/>
  </r>
  <r>
    <x v="22"/>
    <x v="1"/>
    <x v="7"/>
    <n v="64051"/>
    <m/>
  </r>
  <r>
    <x v="22"/>
    <x v="2"/>
    <x v="7"/>
    <n v="59876"/>
    <m/>
  </r>
  <r>
    <x v="22"/>
    <x v="3"/>
    <x v="7"/>
    <n v="62167"/>
    <m/>
  </r>
  <r>
    <x v="22"/>
    <x v="4"/>
    <x v="7"/>
    <n v="56965"/>
    <m/>
  </r>
  <r>
    <x v="22"/>
    <x v="5"/>
    <x v="7"/>
    <n v="50420"/>
    <m/>
  </r>
  <r>
    <x v="22"/>
    <x v="6"/>
    <x v="7"/>
    <n v="64410"/>
    <m/>
  </r>
  <r>
    <x v="22"/>
    <x v="7"/>
    <x v="7"/>
    <n v="56838"/>
    <m/>
  </r>
  <r>
    <x v="22"/>
    <x v="8"/>
    <x v="7"/>
    <n v="53174"/>
    <m/>
  </r>
  <r>
    <x v="22"/>
    <x v="9"/>
    <x v="7"/>
    <n v="55199"/>
    <m/>
  </r>
  <r>
    <x v="22"/>
    <x v="10"/>
    <x v="7"/>
    <n v="56417"/>
    <m/>
  </r>
  <r>
    <x v="22"/>
    <x v="11"/>
    <x v="7"/>
    <n v="45267"/>
    <m/>
  </r>
  <r>
    <x v="23"/>
    <x v="0"/>
    <x v="7"/>
    <n v="60840"/>
    <m/>
  </r>
  <r>
    <x v="23"/>
    <x v="1"/>
    <x v="7"/>
    <n v="51893"/>
    <m/>
  </r>
  <r>
    <x v="23"/>
    <x v="2"/>
    <x v="7"/>
    <n v="64285"/>
    <m/>
  </r>
  <r>
    <x v="23"/>
    <x v="3"/>
    <x v="7"/>
    <n v="46566"/>
    <m/>
  </r>
  <r>
    <x v="23"/>
    <x v="4"/>
    <x v="7"/>
    <n v="49911"/>
    <m/>
  </r>
  <r>
    <x v="23"/>
    <x v="5"/>
    <x v="7"/>
    <n v="49024"/>
    <m/>
  </r>
  <r>
    <x v="23"/>
    <x v="6"/>
    <x v="7"/>
    <n v="72324"/>
    <m/>
  </r>
  <r>
    <x v="23"/>
    <x v="7"/>
    <x v="7"/>
    <n v="70420"/>
    <m/>
  </r>
  <r>
    <x v="23"/>
    <x v="8"/>
    <x v="7"/>
    <n v="72453"/>
    <m/>
  </r>
  <r>
    <x v="23"/>
    <x v="9"/>
    <x v="7"/>
    <n v="75284"/>
    <m/>
  </r>
  <r>
    <x v="23"/>
    <x v="10"/>
    <x v="7"/>
    <n v="64764"/>
    <m/>
  </r>
  <r>
    <x v="23"/>
    <x v="11"/>
    <x v="7"/>
    <n v="55928"/>
    <m/>
  </r>
  <r>
    <x v="24"/>
    <x v="0"/>
    <x v="7"/>
    <n v="62513"/>
    <m/>
  </r>
  <r>
    <x v="24"/>
    <x v="1"/>
    <x v="7"/>
    <n v="69009"/>
    <m/>
  </r>
  <r>
    <x v="24"/>
    <x v="2"/>
    <x v="7"/>
    <n v="77941"/>
    <m/>
  </r>
  <r>
    <x v="24"/>
    <x v="3"/>
    <x v="7"/>
    <n v="66223"/>
    <m/>
  </r>
  <r>
    <x v="24"/>
    <x v="4"/>
    <x v="7"/>
    <n v="60413"/>
    <m/>
  </r>
  <r>
    <x v="24"/>
    <x v="5"/>
    <x v="7"/>
    <n v="57878"/>
    <m/>
  </r>
  <r>
    <x v="24"/>
    <x v="6"/>
    <x v="7"/>
    <n v="67790"/>
    <m/>
  </r>
  <r>
    <x v="24"/>
    <x v="7"/>
    <x v="7"/>
    <n v="67574"/>
    <m/>
  </r>
  <r>
    <x v="24"/>
    <x v="8"/>
    <x v="7"/>
    <n v="77250"/>
    <m/>
  </r>
  <r>
    <x v="24"/>
    <x v="9"/>
    <x v="7"/>
    <n v="90059"/>
    <m/>
  </r>
  <r>
    <x v="24"/>
    <x v="10"/>
    <x v="7"/>
    <n v="76480"/>
    <m/>
  </r>
  <r>
    <x v="24"/>
    <x v="11"/>
    <x v="7"/>
    <n v="65697"/>
    <m/>
  </r>
  <r>
    <x v="25"/>
    <x v="0"/>
    <x v="7"/>
    <n v="79714"/>
    <m/>
  </r>
  <r>
    <x v="25"/>
    <x v="1"/>
    <x v="7"/>
    <n v="88471"/>
    <m/>
  </r>
  <r>
    <x v="25"/>
    <x v="2"/>
    <x v="7"/>
    <n v="92481"/>
    <m/>
  </r>
  <r>
    <x v="25"/>
    <x v="3"/>
    <x v="7"/>
    <n v="94546"/>
    <m/>
  </r>
  <r>
    <x v="25"/>
    <x v="4"/>
    <x v="7"/>
    <n v="98825"/>
    <m/>
  </r>
  <r>
    <x v="25"/>
    <x v="5"/>
    <x v="7"/>
    <n v="83462"/>
    <m/>
  </r>
  <r>
    <x v="25"/>
    <x v="6"/>
    <x v="7"/>
    <n v="100375"/>
    <m/>
  </r>
  <r>
    <x v="25"/>
    <x v="7"/>
    <x v="7"/>
    <n v="82827"/>
    <m/>
  </r>
  <r>
    <x v="25"/>
    <x v="8"/>
    <x v="7"/>
    <n v="69376"/>
    <m/>
  </r>
  <r>
    <x v="25"/>
    <x v="9"/>
    <x v="7"/>
    <n v="68468"/>
    <m/>
  </r>
  <r>
    <x v="25"/>
    <x v="10"/>
    <x v="7"/>
    <n v="66018"/>
    <m/>
  </r>
  <r>
    <x v="25"/>
    <x v="11"/>
    <x v="7"/>
    <n v="56447"/>
    <m/>
  </r>
  <r>
    <x v="26"/>
    <x v="0"/>
    <x v="7"/>
    <n v="71382"/>
    <m/>
  </r>
  <r>
    <x v="26"/>
    <x v="1"/>
    <x v="7"/>
    <n v="92035"/>
    <m/>
  </r>
  <r>
    <x v="26"/>
    <x v="2"/>
    <x v="7"/>
    <n v="88641"/>
    <m/>
  </r>
  <r>
    <x v="26"/>
    <x v="3"/>
    <x v="7"/>
    <n v="81532"/>
    <m/>
  </r>
  <r>
    <x v="26"/>
    <x v="4"/>
    <x v="7"/>
    <n v="59229"/>
    <m/>
  </r>
  <r>
    <x v="26"/>
    <x v="5"/>
    <x v="7"/>
    <n v="51178"/>
    <m/>
  </r>
  <r>
    <x v="26"/>
    <x v="6"/>
    <x v="7"/>
    <n v="65910"/>
    <m/>
  </r>
  <r>
    <x v="26"/>
    <x v="7"/>
    <x v="7"/>
    <n v="66398"/>
    <m/>
  </r>
  <r>
    <x v="26"/>
    <x v="8"/>
    <x v="3"/>
    <n v="15573339"/>
    <n v="592367.40205401299"/>
  </r>
  <r>
    <x v="26"/>
    <x v="8"/>
    <x v="1"/>
    <n v="8619374"/>
    <n v="332281.18735543563"/>
  </r>
  <r>
    <x v="26"/>
    <x v="8"/>
    <x v="0"/>
    <n v="5587739"/>
    <n v="217506.38380692876"/>
  </r>
  <r>
    <x v="26"/>
    <x v="8"/>
    <x v="4"/>
    <n v="3336545"/>
    <n v="127154.91615853659"/>
  </r>
  <r>
    <x v="26"/>
    <x v="8"/>
    <x v="6"/>
    <n v="1585414"/>
    <n v="58653.866074731777"/>
  </r>
  <r>
    <x v="26"/>
    <x v="8"/>
    <x v="7"/>
    <n v="60545"/>
    <m/>
  </r>
  <r>
    <x v="26"/>
    <x v="8"/>
    <x v="2"/>
    <n v="2209634"/>
    <n v="87337.312252964432"/>
  </r>
  <r>
    <x v="26"/>
    <x v="8"/>
    <x v="5"/>
    <n v="2379361"/>
    <n v="94045.889328063233"/>
  </r>
  <r>
    <x v="26"/>
    <x v="9"/>
    <x v="3"/>
    <n v="15954207"/>
    <n v="584617.33235617448"/>
  </r>
  <r>
    <x v="26"/>
    <x v="9"/>
    <x v="1"/>
    <n v="8952390"/>
    <n v="332308.46325167042"/>
  </r>
  <r>
    <x v="26"/>
    <x v="9"/>
    <x v="0"/>
    <n v="5696207"/>
    <n v="213421.01910828025"/>
  </r>
  <r>
    <x v="26"/>
    <x v="9"/>
    <x v="4"/>
    <n v="3375553"/>
    <n v="123918.97944199707"/>
  </r>
  <r>
    <x v="26"/>
    <x v="9"/>
    <x v="6"/>
    <n v="1583876"/>
    <n v="56506.457367106668"/>
  </r>
  <r>
    <x v="26"/>
    <x v="9"/>
    <x v="7"/>
    <n v="51318"/>
    <m/>
  </r>
  <r>
    <x v="26"/>
    <x v="9"/>
    <x v="2"/>
    <n v="2252381"/>
    <n v="85641.863117870715"/>
  </r>
  <r>
    <x v="26"/>
    <x v="9"/>
    <x v="5"/>
    <n v="2385962"/>
    <n v="90721"/>
  </r>
  <r>
    <x v="26"/>
    <x v="10"/>
    <x v="3"/>
    <n v="14856740"/>
    <n v="571413.07692307688"/>
  </r>
  <r>
    <x v="26"/>
    <x v="10"/>
    <x v="1"/>
    <n v="8323499"/>
    <n v="323871.55642023345"/>
  </r>
  <r>
    <x v="26"/>
    <x v="10"/>
    <x v="0"/>
    <n v="5446521"/>
    <n v="214429.96062992123"/>
  </r>
  <r>
    <x v="26"/>
    <x v="10"/>
    <x v="4"/>
    <n v="3179092"/>
    <n v="122508.36223506744"/>
  </r>
  <r>
    <x v="26"/>
    <x v="10"/>
    <x v="6"/>
    <n v="1549230"/>
    <n v="57699.441340782119"/>
  </r>
  <r>
    <x v="26"/>
    <x v="10"/>
    <x v="7"/>
    <n v="67173"/>
    <m/>
  </r>
  <r>
    <x v="26"/>
    <x v="10"/>
    <x v="2"/>
    <n v="2044040"/>
    <n v="81761.600000000006"/>
  </r>
  <r>
    <x v="26"/>
    <x v="10"/>
    <x v="5"/>
    <n v="2285120"/>
    <n v="91404.800000000003"/>
  </r>
  <r>
    <x v="26"/>
    <x v="11"/>
    <x v="2"/>
    <n v="1888559"/>
    <n v="73771.8359375"/>
  </r>
  <r>
    <x v="26"/>
    <x v="11"/>
    <x v="5"/>
    <n v="2273096"/>
    <n v="88792.8125"/>
  </r>
  <r>
    <x v="26"/>
    <x v="11"/>
    <x v="3"/>
    <n v="13613279"/>
    <n v="508337.5280059746"/>
  </r>
  <r>
    <x v="26"/>
    <x v="11"/>
    <x v="1"/>
    <n v="7643003"/>
    <n v="290410.44832826749"/>
  </r>
  <r>
    <x v="26"/>
    <x v="11"/>
    <x v="0"/>
    <n v="5138690"/>
    <n v="197186.87643898698"/>
  </r>
  <r>
    <x v="26"/>
    <x v="11"/>
    <x v="4"/>
    <n v="3049181"/>
    <n v="114116.05538922157"/>
  </r>
  <r>
    <x v="26"/>
    <x v="11"/>
    <x v="6"/>
    <n v="1586416"/>
    <n v="57520.52211747643"/>
  </r>
  <r>
    <x v="26"/>
    <x v="11"/>
    <x v="7"/>
    <n v="58927"/>
    <m/>
  </r>
  <r>
    <x v="27"/>
    <x v="0"/>
    <x v="2"/>
    <n v="1804272"/>
    <n v="68603.498098859316"/>
  </r>
  <r>
    <x v="27"/>
    <x v="0"/>
    <x v="0"/>
    <n v="4823778"/>
    <n v="180733.5331584863"/>
  </r>
  <r>
    <x v="27"/>
    <x v="0"/>
    <x v="1"/>
    <n v="7609929"/>
    <n v="282476.9487750557"/>
  </r>
  <r>
    <x v="27"/>
    <x v="0"/>
    <x v="3"/>
    <n v="12711976"/>
    <n v="465810.77317698795"/>
  </r>
  <r>
    <x v="27"/>
    <x v="0"/>
    <x v="4"/>
    <n v="2812188"/>
    <n v="103237.44493392071"/>
  </r>
  <r>
    <x v="27"/>
    <x v="0"/>
    <x v="5"/>
    <n v="2218203"/>
    <n v="84342.319391634985"/>
  </r>
  <r>
    <x v="27"/>
    <x v="0"/>
    <x v="6"/>
    <n v="1459734"/>
    <n v="52077.559757402778"/>
  </r>
  <r>
    <x v="27"/>
    <x v="0"/>
    <x v="7"/>
    <n v="74195"/>
    <m/>
  </r>
  <r>
    <x v="27"/>
    <x v="1"/>
    <x v="2"/>
    <n v="1698808"/>
    <n v="72910.214592274671"/>
  </r>
  <r>
    <x v="27"/>
    <x v="1"/>
    <x v="5"/>
    <n v="2103192"/>
    <n v="90265.751072961371"/>
  </r>
  <r>
    <x v="27"/>
    <x v="1"/>
    <x v="3"/>
    <n v="12495087"/>
    <n v="510211.80073499383"/>
  </r>
  <r>
    <x v="27"/>
    <x v="1"/>
    <x v="1"/>
    <n v="6990771"/>
    <n v="290314.4102990033"/>
  </r>
  <r>
    <x v="27"/>
    <x v="1"/>
    <x v="0"/>
    <n v="4675327"/>
    <n v="196690.23979806478"/>
  </r>
  <r>
    <x v="27"/>
    <x v="1"/>
    <x v="4"/>
    <n v="2571531"/>
    <n v="105261.19525173967"/>
  </r>
  <r>
    <x v="27"/>
    <x v="1"/>
    <x v="6"/>
    <n v="1375528"/>
    <n v="54154.645669291334"/>
  </r>
  <r>
    <x v="27"/>
    <x v="1"/>
    <x v="7"/>
    <n v="91378"/>
    <m/>
  </r>
  <r>
    <x v="27"/>
    <x v="2"/>
    <x v="0"/>
    <n v="2710730"/>
    <n v="106595.7530475816"/>
  </r>
  <r>
    <x v="27"/>
    <x v="2"/>
    <x v="1"/>
    <n v="4240871"/>
    <n v="165014.43579766538"/>
  </r>
  <r>
    <x v="27"/>
    <x v="2"/>
    <x v="2"/>
    <n v="1148346"/>
    <n v="46118.313253012042"/>
  </r>
  <r>
    <x v="27"/>
    <x v="2"/>
    <x v="3"/>
    <n v="7811790"/>
    <n v="297365.43585839361"/>
  </r>
  <r>
    <x v="27"/>
    <x v="2"/>
    <x v="4"/>
    <n v="1578239"/>
    <n v="60238.129770992367"/>
  </r>
  <r>
    <x v="27"/>
    <x v="2"/>
    <x v="5"/>
    <n v="1499790"/>
    <n v="60233"/>
  </r>
  <r>
    <x v="27"/>
    <x v="2"/>
    <x v="6"/>
    <n v="928642"/>
    <n v="34229.340213785472"/>
  </r>
  <r>
    <x v="27"/>
    <x v="2"/>
    <x v="7"/>
    <n v="26414"/>
    <m/>
  </r>
  <r>
    <x v="27"/>
    <x v="3"/>
    <x v="0"/>
    <n v="105646"/>
    <n v="4324.4371674171098"/>
  </r>
  <r>
    <x v="27"/>
    <x v="3"/>
    <x v="1"/>
    <n v="70827"/>
    <n v="2867.4898785425103"/>
  </r>
  <r>
    <x v="27"/>
    <x v="3"/>
    <x v="2"/>
    <n v="183826"/>
    <n v="7691.4644351464431"/>
  </r>
  <r>
    <x v="27"/>
    <x v="3"/>
    <x v="3"/>
    <n v="1391984"/>
    <n v="55084.447962010287"/>
  </r>
  <r>
    <x v="27"/>
    <x v="3"/>
    <x v="4"/>
    <n v="89746"/>
    <n v="3561.3492063492063"/>
  </r>
  <r>
    <x v="27"/>
    <x v="3"/>
    <x v="5"/>
    <n v="309163"/>
    <n v="12935.690376569037"/>
  </r>
  <r>
    <x v="27"/>
    <x v="3"/>
    <x v="6"/>
    <n v="238134"/>
    <n v="9113.432835820895"/>
  </r>
  <r>
    <x v="27"/>
    <x v="3"/>
    <x v="7"/>
    <n v="381"/>
    <m/>
  </r>
  <r>
    <x v="27"/>
    <x v="4"/>
    <x v="0"/>
    <n v="124353"/>
    <n v="4946.4200477326967"/>
  </r>
  <r>
    <x v="27"/>
    <x v="4"/>
    <x v="1"/>
    <n v="91754"/>
    <n v="3603.8491751767478"/>
  </r>
  <r>
    <x v="27"/>
    <x v="4"/>
    <x v="2"/>
    <n v="311052"/>
    <n v="12644.390243902439"/>
  </r>
  <r>
    <x v="27"/>
    <x v="4"/>
    <x v="3"/>
    <n v="2123265"/>
    <n v="81726.90531177829"/>
  </r>
  <r>
    <x v="27"/>
    <x v="4"/>
    <x v="4"/>
    <n v="126401"/>
    <n v="4878.4639135468933"/>
  </r>
  <r>
    <x v="27"/>
    <x v="4"/>
    <x v="5"/>
    <n v="476855"/>
    <n v="19384.349593495936"/>
  </r>
  <r>
    <x v="27"/>
    <x v="4"/>
    <x v="6"/>
    <n v="305303"/>
    <n v="11328.497217068645"/>
  </r>
  <r>
    <x v="27"/>
    <x v="4"/>
    <x v="7"/>
    <n v="570"/>
    <m/>
  </r>
  <r>
    <x v="27"/>
    <x v="5"/>
    <x v="0"/>
    <n v="129649"/>
    <n v="5183.886445421831"/>
  </r>
  <r>
    <x v="27"/>
    <x v="5"/>
    <x v="1"/>
    <n v="94513"/>
    <n v="3753.494837172359"/>
  </r>
  <r>
    <x v="27"/>
    <x v="5"/>
    <x v="2"/>
    <n v="335667"/>
    <n v="13700.693877551021"/>
  </r>
  <r>
    <x v="27"/>
    <x v="5"/>
    <x v="3"/>
    <n v="2343206"/>
    <n v="90646.266924564785"/>
  </r>
  <r>
    <x v="27"/>
    <x v="5"/>
    <x v="4"/>
    <n v="189084"/>
    <n v="7334.5228859581066"/>
  </r>
  <r>
    <x v="27"/>
    <x v="5"/>
    <x v="5"/>
    <n v="469026"/>
    <n v="19143.918367346938"/>
  </r>
  <r>
    <x v="27"/>
    <x v="5"/>
    <x v="6"/>
    <n v="431207"/>
    <n v="16278.104945262361"/>
  </r>
  <r>
    <x v="27"/>
    <x v="5"/>
    <x v="7"/>
    <n v="718"/>
    <m/>
  </r>
  <r>
    <x v="27"/>
    <x v="6"/>
    <x v="0"/>
    <n v="106610"/>
    <n v="4254.1899441340784"/>
  </r>
  <r>
    <x v="27"/>
    <x v="6"/>
    <x v="1"/>
    <n v="514409"/>
    <n v="20316.311216429698"/>
  </r>
  <r>
    <x v="27"/>
    <x v="6"/>
    <x v="2"/>
    <n v="312452"/>
    <n v="12701.300813008129"/>
  </r>
  <r>
    <x v="27"/>
    <x v="6"/>
    <x v="3"/>
    <n v="2050743"/>
    <n v="79547.827773467798"/>
  </r>
  <r>
    <x v="27"/>
    <x v="6"/>
    <x v="4"/>
    <n v="295418"/>
    <n v="11485.92534992224"/>
  </r>
  <r>
    <x v="27"/>
    <x v="6"/>
    <x v="5"/>
    <n v="403766"/>
    <n v="16413.252032520326"/>
  </r>
  <r>
    <x v="27"/>
    <x v="6"/>
    <x v="6"/>
    <n v="294185"/>
    <n v="11067.908201655378"/>
  </r>
  <r>
    <x v="27"/>
    <x v="6"/>
    <x v="7"/>
    <n v="326"/>
    <m/>
  </r>
  <r>
    <x v="27"/>
    <x v="7"/>
    <x v="0"/>
    <n v="128349"/>
    <n v="4980.558789289872"/>
  </r>
  <r>
    <x v="27"/>
    <x v="7"/>
    <x v="1"/>
    <n v="657190"/>
    <n v="25199.00306748466"/>
  </r>
  <r>
    <x v="27"/>
    <x v="7"/>
    <x v="2"/>
    <n v="374798"/>
    <n v="14814.150197628458"/>
  </r>
  <r>
    <x v="27"/>
    <x v="7"/>
    <x v="3"/>
    <n v="2402944"/>
    <n v="90711.362778406939"/>
  </r>
  <r>
    <x v="27"/>
    <x v="7"/>
    <x v="4"/>
    <n v="388951"/>
    <n v="14716.269390843738"/>
  </r>
  <r>
    <x v="27"/>
    <x v="7"/>
    <x v="5"/>
    <n v="483367"/>
    <n v="19105.415019762844"/>
  </r>
  <r>
    <x v="27"/>
    <x v="7"/>
    <x v="6"/>
    <n v="341351"/>
    <n v="12458.065693430655"/>
  </r>
  <r>
    <x v="27"/>
    <x v="7"/>
    <x v="7"/>
    <n v="938"/>
    <m/>
  </r>
  <r>
    <x v="27"/>
    <x v="8"/>
    <x v="0"/>
    <n v="138563"/>
    <n v="5264.5516717325227"/>
  </r>
  <r>
    <x v="27"/>
    <x v="8"/>
    <x v="1"/>
    <n v="889016"/>
    <n v="33471.987951807234"/>
  </r>
  <r>
    <x v="27"/>
    <x v="8"/>
    <x v="2"/>
    <n v="451539"/>
    <n v="17366.884615384617"/>
  </r>
  <r>
    <x v="27"/>
    <x v="8"/>
    <x v="3"/>
    <n v="2848301"/>
    <n v="106279.88805970149"/>
  </r>
  <r>
    <x v="27"/>
    <x v="8"/>
    <x v="4"/>
    <n v="492400"/>
    <n v="18400.597907324365"/>
  </r>
  <r>
    <x v="27"/>
    <x v="8"/>
    <x v="5"/>
    <n v="628738"/>
    <n v="24182.23076923077"/>
  </r>
  <r>
    <x v="27"/>
    <x v="8"/>
    <x v="6"/>
    <n v="383166"/>
    <n v="13943.449781659388"/>
  </r>
  <r>
    <x v="27"/>
    <x v="8"/>
    <x v="7"/>
    <n v="2262"/>
    <m/>
  </r>
  <r>
    <x v="27"/>
    <x v="9"/>
    <x v="0"/>
    <n v="386875"/>
    <n v="14654.35606060606"/>
  </r>
  <r>
    <x v="27"/>
    <x v="9"/>
    <x v="1"/>
    <n v="1159638"/>
    <n v="43432.134831460673"/>
  </r>
  <r>
    <x v="27"/>
    <x v="9"/>
    <x v="2"/>
    <n v="550851"/>
    <n v="21186.576923076922"/>
  </r>
  <r>
    <x v="27"/>
    <x v="9"/>
    <x v="3"/>
    <n v="3632445"/>
    <n v="134535"/>
  </r>
  <r>
    <x v="27"/>
    <x v="9"/>
    <x v="4"/>
    <n v="633186"/>
    <n v="23494.842300556586"/>
  </r>
  <r>
    <x v="27"/>
    <x v="9"/>
    <x v="5"/>
    <n v="772700"/>
    <n v="29719.23076923077"/>
  </r>
  <r>
    <x v="27"/>
    <x v="9"/>
    <x v="6"/>
    <n v="476343"/>
    <n v="17103.87791741472"/>
  </r>
  <r>
    <x v="27"/>
    <x v="9"/>
    <x v="7"/>
    <n v="2653"/>
    <m/>
  </r>
  <r>
    <x v="27"/>
    <x v="10"/>
    <x v="0"/>
    <n v="681922"/>
    <n v="27211.572226656026"/>
  </r>
  <r>
    <x v="27"/>
    <x v="10"/>
    <x v="1"/>
    <n v="2423853"/>
    <n v="95728.791469194315"/>
  </r>
  <r>
    <x v="27"/>
    <x v="10"/>
    <x v="2"/>
    <n v="640126"/>
    <n v="26021.382113821135"/>
  </r>
  <r>
    <x v="27"/>
    <x v="10"/>
    <x v="3"/>
    <n v="5106723"/>
    <n v="198088.55702094646"/>
  </r>
  <r>
    <x v="27"/>
    <x v="10"/>
    <x v="4"/>
    <n v="779424"/>
    <n v="30304.199066874029"/>
  </r>
  <r>
    <x v="27"/>
    <x v="10"/>
    <x v="5"/>
    <n v="933440"/>
    <n v="37944.715447154471"/>
  </r>
  <r>
    <x v="27"/>
    <x v="10"/>
    <x v="6"/>
    <n v="530157"/>
    <n v="19945.711060948081"/>
  </r>
  <r>
    <x v="27"/>
    <x v="10"/>
    <x v="7"/>
    <n v="5148"/>
    <m/>
  </r>
  <r>
    <x v="27"/>
    <x v="11"/>
    <x v="0"/>
    <n v="903741"/>
    <n v="35538.379866299649"/>
  </r>
  <r>
    <x v="27"/>
    <x v="11"/>
    <x v="1"/>
    <n v="2832000"/>
    <n v="110194.55252918288"/>
  </r>
  <r>
    <x v="27"/>
    <x v="11"/>
    <x v="2"/>
    <n v="714580"/>
    <n v="28697.991967871483"/>
  </r>
  <r>
    <x v="27"/>
    <x v="11"/>
    <x v="3"/>
    <n v="5866834"/>
    <n v="223328.28321279027"/>
  </r>
  <r>
    <x v="27"/>
    <x v="11"/>
    <x v="4"/>
    <n v="804671"/>
    <n v="30712.633587786262"/>
  </r>
  <r>
    <x v="27"/>
    <x v="11"/>
    <x v="5"/>
    <n v="1054469"/>
    <n v="42348.152610441764"/>
  </r>
  <r>
    <x v="27"/>
    <x v="11"/>
    <x v="6"/>
    <n v="587468"/>
    <n v="21653.814964983412"/>
  </r>
  <r>
    <x v="27"/>
    <x v="11"/>
    <x v="7"/>
    <n v="6225"/>
    <m/>
  </r>
  <r>
    <x v="28"/>
    <x v="0"/>
    <x v="0"/>
    <n v="981156"/>
    <n v="38073.57392316647"/>
  </r>
  <r>
    <x v="28"/>
    <x v="0"/>
    <x v="1"/>
    <n v="2654377"/>
    <n v="101778.25920245398"/>
  </r>
  <r>
    <x v="28"/>
    <x v="0"/>
    <x v="2"/>
    <n v="699131"/>
    <n v="27633.636363636364"/>
  </r>
  <r>
    <x v="28"/>
    <x v="0"/>
    <x v="3"/>
    <n v="5701534"/>
    <n v="215233.44658361643"/>
  </r>
  <r>
    <x v="28"/>
    <x v="0"/>
    <x v="4"/>
    <n v="896351"/>
    <n v="33914.150586454787"/>
  </r>
  <r>
    <x v="28"/>
    <x v="0"/>
    <x v="5"/>
    <n v="990414"/>
    <n v="39146.798418972328"/>
  </r>
  <r>
    <x v="28"/>
    <x v="0"/>
    <x v="6"/>
    <n v="593261"/>
    <n v="21651.861313868612"/>
  </r>
  <r>
    <x v="28"/>
    <x v="0"/>
    <x v="7"/>
    <n v="6281"/>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1000000}" name="Tabla dinámica1" cacheId="21" applyNumberFormats="0" applyBorderFormats="0" applyFontFormats="0" applyPatternFormats="0" applyAlignmentFormats="0" applyWidthHeightFormats="1" dataCaption="Valores" updatedVersion="6" minRefreshableVersion="3" rowGrandTotals="0" itemPrintTitles="1" createdVersion="5" indent="0" outline="1" outlineData="1" multipleFieldFilters="0" chartFormat="40" rowHeaderCaption="año">
  <location ref="K84:M87" firstHeaderRow="0" firstDataRow="1" firstDataCol="1"/>
  <pivotFields count="5">
    <pivotField axis="axisRow" showAll="0">
      <items count="30">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x="26"/>
        <item x="27"/>
        <item x="28"/>
        <item t="default"/>
      </items>
    </pivotField>
    <pivotField showAll="0">
      <items count="13">
        <item x="0"/>
        <item x="1"/>
        <item x="2"/>
        <item x="3"/>
        <item x="4"/>
        <item x="5"/>
        <item x="6"/>
        <item x="7"/>
        <item x="8"/>
        <item x="9"/>
        <item x="10"/>
        <item x="11"/>
        <item t="default"/>
      </items>
    </pivotField>
    <pivotField multipleItemSelectionAllowed="1" showAll="0">
      <items count="9">
        <item x="5"/>
        <item x="6"/>
        <item x="0"/>
        <item x="3"/>
        <item x="4"/>
        <item x="1"/>
        <item x="7"/>
        <item x="2"/>
        <item t="default"/>
      </items>
    </pivotField>
    <pivotField dataField="1" showAll="0"/>
    <pivotField showAll="0"/>
  </pivotFields>
  <rowFields count="1">
    <field x="0"/>
  </rowFields>
  <rowItems count="3">
    <i>
      <x v="26"/>
    </i>
    <i>
      <x v="27"/>
    </i>
    <i>
      <x v="28"/>
    </i>
  </rowItems>
  <colFields count="1">
    <field x="-2"/>
  </colFields>
  <colItems count="2">
    <i>
      <x/>
    </i>
    <i i="1">
      <x v="1"/>
    </i>
  </colItems>
  <dataFields count="2">
    <dataField name="PAX." fld="3" baseField="1" baseItem="2" numFmtId="3"/>
    <dataField name="Variación %" fld="3" showDataAs="percentDiff" baseField="0" baseItem="1048828" numFmtId="169"/>
  </dataFields>
  <formats count="19">
    <format dxfId="152">
      <pivotArea field="0" type="button" dataOnly="0" labelOnly="1" outline="0" axis="axisRow" fieldPosition="0"/>
    </format>
    <format dxfId="151">
      <pivotArea dataOnly="0" labelOnly="1" outline="0" fieldPosition="0">
        <references count="1">
          <reference field="4294967294" count="2">
            <x v="0"/>
            <x v="1"/>
          </reference>
        </references>
      </pivotArea>
    </format>
    <format dxfId="150">
      <pivotArea field="0" type="button" dataOnly="0" labelOnly="1" outline="0" axis="axisRow" fieldPosition="0"/>
    </format>
    <format dxfId="149">
      <pivotArea dataOnly="0" labelOnly="1" outline="0" fieldPosition="0">
        <references count="1">
          <reference field="4294967294" count="2">
            <x v="0"/>
            <x v="1"/>
          </reference>
        </references>
      </pivotArea>
    </format>
    <format dxfId="148">
      <pivotArea field="0" type="button" dataOnly="0" labelOnly="1" outline="0" axis="axisRow" fieldPosition="0"/>
    </format>
    <format dxfId="147">
      <pivotArea dataOnly="0" labelOnly="1" outline="0" fieldPosition="0">
        <references count="1">
          <reference field="4294967294" count="2">
            <x v="0"/>
            <x v="1"/>
          </reference>
        </references>
      </pivotArea>
    </format>
    <format dxfId="146">
      <pivotArea outline="0" fieldPosition="0">
        <references count="1">
          <reference field="4294967294" count="1">
            <x v="1"/>
          </reference>
        </references>
      </pivotArea>
    </format>
    <format dxfId="145">
      <pivotArea type="all" dataOnly="0" outline="0" fieldPosition="0"/>
    </format>
    <format dxfId="144">
      <pivotArea field="0" type="button" dataOnly="0" labelOnly="1" outline="0" axis="axisRow" fieldPosition="0"/>
    </format>
    <format dxfId="143">
      <pivotArea dataOnly="0" labelOnly="1" outline="0" fieldPosition="0">
        <references count="1">
          <reference field="4294967294" count="2">
            <x v="0"/>
            <x v="1"/>
          </reference>
        </references>
      </pivotArea>
    </format>
    <format dxfId="142">
      <pivotArea field="0" type="button" dataOnly="0" labelOnly="1" outline="0" axis="axisRow" fieldPosition="0"/>
    </format>
    <format dxfId="141">
      <pivotArea dataOnly="0" labelOnly="1" outline="0" fieldPosition="0">
        <references count="1">
          <reference field="4294967294" count="2">
            <x v="0"/>
            <x v="1"/>
          </reference>
        </references>
      </pivotArea>
    </format>
    <format dxfId="140">
      <pivotArea type="all" dataOnly="0" outline="0" fieldPosition="0"/>
    </format>
    <format dxfId="139">
      <pivotArea outline="0" collapsedLevelsAreSubtotals="1" fieldPosition="0"/>
    </format>
    <format dxfId="138">
      <pivotArea field="0" type="button" dataOnly="0" labelOnly="1" outline="0" axis="axisRow" fieldPosition="0"/>
    </format>
    <format dxfId="137">
      <pivotArea dataOnly="0" labelOnly="1" fieldPosition="0">
        <references count="1">
          <reference field="0" count="0"/>
        </references>
      </pivotArea>
    </format>
    <format dxfId="136">
      <pivotArea dataOnly="0" labelOnly="1" grandRow="1" outline="0" fieldPosition="0"/>
    </format>
    <format dxfId="135">
      <pivotArea dataOnly="0" labelOnly="1" outline="0" fieldPosition="0">
        <references count="1">
          <reference field="4294967294" count="2">
            <x v="0"/>
            <x v="1"/>
          </reference>
        </references>
      </pivotArea>
    </format>
    <format dxfId="134">
      <pivotArea outline="0" collapsedLevelsAreSubtotals="1" fieldPosition="0">
        <references count="1">
          <reference field="4294967294" count="1" selected="0">
            <x v="0"/>
          </reference>
        </references>
      </pivotArea>
    </format>
  </formats>
  <chartFormats count="7">
    <chartFormat chart="12" format="0" series="1">
      <pivotArea type="data" outline="0" fieldPosition="0">
        <references count="1">
          <reference field="4294967294" count="1" selected="0">
            <x v="0"/>
          </reference>
        </references>
      </pivotArea>
    </chartFormat>
    <chartFormat chart="12" format="1" series="1">
      <pivotArea type="data" outline="0" fieldPosition="0">
        <references count="1">
          <reference field="4294967294" count="1" selected="0">
            <x v="1"/>
          </reference>
        </references>
      </pivotArea>
    </chartFormat>
    <chartFormat chart="23" format="0" series="1">
      <pivotArea type="data" outline="0" fieldPosition="0">
        <references count="1">
          <reference field="4294967294" count="1" selected="0">
            <x v="0"/>
          </reference>
        </references>
      </pivotArea>
    </chartFormat>
    <chartFormat chart="23" format="1" series="1">
      <pivotArea type="data" outline="0" fieldPosition="0">
        <references count="1">
          <reference field="4294967294" count="1" selected="0">
            <x v="1"/>
          </reference>
        </references>
      </pivotArea>
    </chartFormat>
    <chartFormat chart="24" format="0" series="1">
      <pivotArea type="data" outline="0" fieldPosition="0">
        <references count="1">
          <reference field="4294967294" count="1" selected="0">
            <x v="0"/>
          </reference>
        </references>
      </pivotArea>
    </chartFormat>
    <chartFormat chart="24" format="1" series="1">
      <pivotArea type="data" outline="0" fieldPosition="0">
        <references count="1">
          <reference field="4294967294" count="1" selected="0">
            <x v="1"/>
          </reference>
        </references>
      </pivotArea>
    </chartFormat>
    <chartFormat chart="24" format="2">
      <pivotArea type="data" outline="0" fieldPosition="0">
        <references count="2">
          <reference field="4294967294" count="1" selected="0">
            <x v="1"/>
          </reference>
          <reference field="0" count="1" selected="0">
            <x v="27"/>
          </reference>
        </references>
      </pivotArea>
    </chartFormat>
  </chart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la dinamica 8" cacheId="21" applyNumberFormats="0" applyBorderFormats="0" applyFontFormats="0" applyPatternFormats="0" applyAlignmentFormats="0" applyWidthHeightFormats="1" dataCaption="Valores" updatedVersion="6" minRefreshableVersion="3" rowGrandTotals="0" itemPrintTitles="1" createdVersion="5" indent="0" outline="1" outlineData="1" multipleFieldFilters="0" chartFormat="27">
  <location ref="B65:D93" firstHeaderRow="0" firstDataRow="1" firstDataCol="1"/>
  <pivotFields count="5">
    <pivotField axis="axisRow" showAll="0">
      <items count="30">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x="26"/>
        <item x="27"/>
        <item x="28"/>
        <item t="default"/>
      </items>
    </pivotField>
    <pivotField axis="axisRow" showAll="0">
      <items count="13">
        <item x="0"/>
        <item x="1"/>
        <item x="2"/>
        <item x="3"/>
        <item x="4"/>
        <item x="5"/>
        <item x="6"/>
        <item x="7"/>
        <item x="8"/>
        <item x="9"/>
        <item x="10"/>
        <item x="11"/>
        <item t="default"/>
      </items>
    </pivotField>
    <pivotField multipleItemSelectionAllowed="1" showAll="0">
      <items count="9">
        <item x="5"/>
        <item x="6"/>
        <item x="0"/>
        <item x="3"/>
        <item x="4"/>
        <item x="1"/>
        <item x="7"/>
        <item x="2"/>
        <item t="default"/>
      </items>
    </pivotField>
    <pivotField dataField="1" showAll="0"/>
    <pivotField showAll="0"/>
  </pivotFields>
  <rowFields count="2">
    <field x="0"/>
    <field x="1"/>
  </rowFields>
  <rowItems count="28">
    <i>
      <x v="26"/>
    </i>
    <i r="1">
      <x/>
    </i>
    <i r="1">
      <x v="1"/>
    </i>
    <i r="1">
      <x v="2"/>
    </i>
    <i r="1">
      <x v="3"/>
    </i>
    <i r="1">
      <x v="4"/>
    </i>
    <i r="1">
      <x v="5"/>
    </i>
    <i r="1">
      <x v="6"/>
    </i>
    <i r="1">
      <x v="7"/>
    </i>
    <i r="1">
      <x v="8"/>
    </i>
    <i r="1">
      <x v="9"/>
    </i>
    <i r="1">
      <x v="10"/>
    </i>
    <i r="1">
      <x v="11"/>
    </i>
    <i>
      <x v="27"/>
    </i>
    <i r="1">
      <x/>
    </i>
    <i r="1">
      <x v="1"/>
    </i>
    <i r="1">
      <x v="2"/>
    </i>
    <i r="1">
      <x v="3"/>
    </i>
    <i r="1">
      <x v="4"/>
    </i>
    <i r="1">
      <x v="5"/>
    </i>
    <i r="1">
      <x v="6"/>
    </i>
    <i r="1">
      <x v="7"/>
    </i>
    <i r="1">
      <x v="8"/>
    </i>
    <i r="1">
      <x v="9"/>
    </i>
    <i r="1">
      <x v="10"/>
    </i>
    <i r="1">
      <x v="11"/>
    </i>
    <i>
      <x v="28"/>
    </i>
    <i r="1">
      <x/>
    </i>
  </rowItems>
  <colFields count="1">
    <field x="-2"/>
  </colFields>
  <colItems count="2">
    <i>
      <x/>
    </i>
    <i i="1">
      <x v="1"/>
    </i>
  </colItems>
  <dataFields count="2">
    <dataField name="Pasajeros Pagos" fld="3" baseField="1" baseItem="2" numFmtId="3"/>
    <dataField name="Variación %" fld="3" showDataAs="percentDiff" baseField="0" baseItem="1048828" numFmtId="169"/>
  </dataFields>
  <formats count="20">
    <format dxfId="172">
      <pivotArea field="0" type="button" dataOnly="0" labelOnly="1" outline="0" axis="axisRow" fieldPosition="0"/>
    </format>
    <format dxfId="171">
      <pivotArea dataOnly="0" labelOnly="1" outline="0" fieldPosition="0">
        <references count="1">
          <reference field="4294967294" count="2">
            <x v="0"/>
            <x v="1"/>
          </reference>
        </references>
      </pivotArea>
    </format>
    <format dxfId="170">
      <pivotArea field="0" type="button" dataOnly="0" labelOnly="1" outline="0" axis="axisRow" fieldPosition="0"/>
    </format>
    <format dxfId="169">
      <pivotArea dataOnly="0" labelOnly="1" outline="0" fieldPosition="0">
        <references count="1">
          <reference field="4294967294" count="2">
            <x v="0"/>
            <x v="1"/>
          </reference>
        </references>
      </pivotArea>
    </format>
    <format dxfId="168">
      <pivotArea field="0" type="button" dataOnly="0" labelOnly="1" outline="0" axis="axisRow" fieldPosition="0"/>
    </format>
    <format dxfId="167">
      <pivotArea dataOnly="0" labelOnly="1" outline="0" fieldPosition="0">
        <references count="1">
          <reference field="4294967294" count="2">
            <x v="0"/>
            <x v="1"/>
          </reference>
        </references>
      </pivotArea>
    </format>
    <format dxfId="166">
      <pivotArea outline="0" fieldPosition="0">
        <references count="1">
          <reference field="4294967294" count="1">
            <x v="1"/>
          </reference>
        </references>
      </pivotArea>
    </format>
    <format dxfId="165">
      <pivotArea type="all" dataOnly="0" outline="0" fieldPosition="0"/>
    </format>
    <format dxfId="164">
      <pivotArea dataOnly="0" labelOnly="1" fieldPosition="0">
        <references count="2">
          <reference field="0" count="0" selected="0"/>
          <reference field="1" count="11">
            <x v="0"/>
            <x v="1"/>
            <x v="2"/>
            <x v="3"/>
            <x v="4"/>
            <x v="5"/>
            <x v="6"/>
            <x v="7"/>
            <x v="8"/>
            <x v="9"/>
            <x v="10"/>
          </reference>
        </references>
      </pivotArea>
    </format>
    <format dxfId="163">
      <pivotArea field="0" type="button" dataOnly="0" labelOnly="1" outline="0" axis="axisRow" fieldPosition="0"/>
    </format>
    <format dxfId="162">
      <pivotArea dataOnly="0" labelOnly="1" outline="0" fieldPosition="0">
        <references count="1">
          <reference field="4294967294" count="2">
            <x v="0"/>
            <x v="1"/>
          </reference>
        </references>
      </pivotArea>
    </format>
    <format dxfId="161">
      <pivotArea field="0" type="button" dataOnly="0" labelOnly="1" outline="0" axis="axisRow" fieldPosition="0"/>
    </format>
    <format dxfId="160">
      <pivotArea dataOnly="0" labelOnly="1" outline="0" fieldPosition="0">
        <references count="1">
          <reference field="4294967294" count="2">
            <x v="0"/>
            <x v="1"/>
          </reference>
        </references>
      </pivotArea>
    </format>
    <format dxfId="159">
      <pivotArea type="all" dataOnly="0" outline="0" fieldPosition="0"/>
    </format>
    <format dxfId="158">
      <pivotArea outline="0" collapsedLevelsAreSubtotals="1" fieldPosition="0"/>
    </format>
    <format dxfId="157">
      <pivotArea field="0" type="button" dataOnly="0" labelOnly="1" outline="0" axis="axisRow" fieldPosition="0"/>
    </format>
    <format dxfId="156">
      <pivotArea dataOnly="0" labelOnly="1" fieldPosition="0">
        <references count="1">
          <reference field="0" count="0"/>
        </references>
      </pivotArea>
    </format>
    <format dxfId="155">
      <pivotArea dataOnly="0" labelOnly="1" grandRow="1" outline="0" fieldPosition="0"/>
    </format>
    <format dxfId="154">
      <pivotArea dataOnly="0" labelOnly="1" fieldPosition="0">
        <references count="2">
          <reference field="0" count="1" selected="0">
            <x v="25"/>
          </reference>
          <reference field="1" count="0"/>
        </references>
      </pivotArea>
    </format>
    <format dxfId="153">
      <pivotArea dataOnly="0" labelOnly="1" outline="0" fieldPosition="0">
        <references count="1">
          <reference field="4294967294" count="2">
            <x v="0"/>
            <x v="1"/>
          </reference>
        </references>
      </pivotArea>
    </format>
  </formats>
  <chartFormats count="2">
    <chartFormat chart="12" format="0" series="1">
      <pivotArea type="data" outline="0" fieldPosition="0">
        <references count="1">
          <reference field="4294967294" count="1" selected="0">
            <x v="0"/>
          </reference>
        </references>
      </pivotArea>
    </chartFormat>
    <chartFormat chart="12" format="1" series="1">
      <pivotArea type="data" outline="0" fieldPosition="0">
        <references count="1">
          <reference field="4294967294" count="1" selected="0">
            <x v="1"/>
          </reference>
        </references>
      </pivotArea>
    </chartFormat>
  </chart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000-000002000000}" name="Tabla dinámica2" cacheId="6" dataOnRows="1" applyNumberFormats="0" applyBorderFormats="0" applyFontFormats="0" applyPatternFormats="0" applyAlignmentFormats="0" applyWidthHeightFormats="1" dataCaption="Valores" updatedVersion="6" minRefreshableVersion="5" itemPrintTitles="1" createdVersion="5" indent="0" outline="1" outlineData="1" multipleFieldFilters="0" chartFormat="8">
  <location ref="B22:C30" firstHeaderRow="1" firstDataRow="1" firstDataCol="1"/>
  <pivotFields count="10">
    <pivotField showAll="0"/>
    <pivotField numFmtId="17" showAll="0" defaultSubtotal="0">
      <items count="33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s>
    </pivotField>
    <pivotField dataField="1" numFmtId="170" showAll="0"/>
    <pivotField dataField="1" numFmtId="170" showAll="0"/>
    <pivotField dataField="1" numFmtId="170" showAll="0"/>
    <pivotField dataField="1" numFmtId="170" showAll="0"/>
    <pivotField dataField="1" numFmtId="170" showAll="0"/>
    <pivotField dataField="1" showAll="0"/>
    <pivotField dataField="1" numFmtId="170" showAll="0"/>
    <pivotField dataField="1" showAll="0"/>
  </pivotFields>
  <rowFields count="1">
    <field x="-2"/>
  </rowFields>
  <rowItems count="8">
    <i>
      <x/>
    </i>
    <i i="1">
      <x v="1"/>
    </i>
    <i i="2">
      <x v="2"/>
    </i>
    <i i="3">
      <x v="3"/>
    </i>
    <i i="4">
      <x v="4"/>
    </i>
    <i i="5">
      <x v="5"/>
    </i>
    <i i="6">
      <x v="6"/>
    </i>
    <i i="7">
      <x v="7"/>
    </i>
  </rowItems>
  <colItems count="1">
    <i/>
  </colItems>
  <dataFields count="8">
    <dataField name="Mitre " fld="2" baseField="0" baseItem="452191237" numFmtId="3"/>
    <dataField name="Sarmiento " fld="3" baseField="0" baseItem="452191237" numFmtId="3"/>
    <dataField name="Urquiza " fld="4" baseField="0" baseItem="1636884128"/>
    <dataField name="Roca " fld="5" baseField="0" baseItem="1636884128"/>
    <dataField name="San Martín " fld="6" baseField="0" baseItem="1636884128"/>
    <dataField name="Belgrano Norte " fld="7" baseField="0" baseItem="1636884128"/>
    <dataField name="Belgrano Sur " fld="8" baseField="0" baseItem="1636884128"/>
    <dataField name="Tren de la Costa " fld="9" baseField="0" baseItem="1636884128"/>
  </dataFields>
  <formats count="12">
    <format dxfId="184">
      <pivotArea outline="0" collapsedLevelsAreSubtotals="1" fieldPosition="0"/>
    </format>
    <format dxfId="183">
      <pivotArea field="-2" type="button" dataOnly="0" labelOnly="1" outline="0" axis="axisRow" fieldPosition="0"/>
    </format>
    <format dxfId="182">
      <pivotArea collapsedLevelsAreSubtotals="1" fieldPosition="0">
        <references count="1">
          <reference field="4294967294" count="1">
            <x v="7"/>
          </reference>
        </references>
      </pivotArea>
    </format>
    <format dxfId="181">
      <pivotArea dataOnly="0" labelOnly="1" outline="0" fieldPosition="0">
        <references count="1">
          <reference field="4294967294" count="1">
            <x v="7"/>
          </reference>
        </references>
      </pivotArea>
    </format>
    <format dxfId="180">
      <pivotArea type="all" dataOnly="0" outline="0" fieldPosition="0"/>
    </format>
    <format dxfId="179">
      <pivotArea field="-2" type="button" dataOnly="0" labelOnly="1" outline="0" axis="axisRow" fieldPosition="0"/>
    </format>
    <format dxfId="178">
      <pivotArea field="-2" type="button" dataOnly="0" labelOnly="1" outline="0" axis="axisRow" fieldPosition="0"/>
    </format>
    <format dxfId="177">
      <pivotArea type="all" dataOnly="0" outline="0" fieldPosition="0"/>
    </format>
    <format dxfId="176">
      <pivotArea outline="0" collapsedLevelsAreSubtotals="1" fieldPosition="0"/>
    </format>
    <format dxfId="175">
      <pivotArea field="-2" type="button" dataOnly="0" labelOnly="1" outline="0" axis="axisRow" fieldPosition="0"/>
    </format>
    <format dxfId="174">
      <pivotArea dataOnly="0" labelOnly="1" outline="0" fieldPosition="0">
        <references count="1">
          <reference field="4294967294" count="8">
            <x v="0"/>
            <x v="1"/>
            <x v="2"/>
            <x v="3"/>
            <x v="4"/>
            <x v="5"/>
            <x v="6"/>
            <x v="7"/>
          </reference>
        </references>
      </pivotArea>
    </format>
    <format dxfId="173">
      <pivotArea field="-2" type="button" dataOnly="0" labelOnly="1" outline="0" axis="axisRow" fieldPosition="0"/>
    </format>
  </formats>
  <chartFormats count="19">
    <chartFormat chart="4" format="10" series="1">
      <pivotArea type="data" outline="0" fieldPosition="0">
        <references count="1">
          <reference field="4294967294" count="1" selected="0">
            <x v="0"/>
          </reference>
        </references>
      </pivotArea>
    </chartFormat>
    <chartFormat chart="4" format="11">
      <pivotArea type="data" outline="0" fieldPosition="0">
        <references count="1">
          <reference field="4294967294" count="1" selected="0">
            <x v="0"/>
          </reference>
        </references>
      </pivotArea>
    </chartFormat>
    <chartFormat chart="4" format="12">
      <pivotArea type="data" outline="0" fieldPosition="0">
        <references count="1">
          <reference field="4294967294" count="1" selected="0">
            <x v="1"/>
          </reference>
        </references>
      </pivotArea>
    </chartFormat>
    <chartFormat chart="4" format="13">
      <pivotArea type="data" outline="0" fieldPosition="0">
        <references count="1">
          <reference field="4294967294" count="1" selected="0">
            <x v="2"/>
          </reference>
        </references>
      </pivotArea>
    </chartFormat>
    <chartFormat chart="4" format="14">
      <pivotArea type="data" outline="0" fieldPosition="0">
        <references count="1">
          <reference field="4294967294" count="1" selected="0">
            <x v="3"/>
          </reference>
        </references>
      </pivotArea>
    </chartFormat>
    <chartFormat chart="4" format="15">
      <pivotArea type="data" outline="0" fieldPosition="0">
        <references count="1">
          <reference field="4294967294" count="1" selected="0">
            <x v="4"/>
          </reference>
        </references>
      </pivotArea>
    </chartFormat>
    <chartFormat chart="4" format="16">
      <pivotArea type="data" outline="0" fieldPosition="0">
        <references count="1">
          <reference field="4294967294" count="1" selected="0">
            <x v="5"/>
          </reference>
        </references>
      </pivotArea>
    </chartFormat>
    <chartFormat chart="4" format="17">
      <pivotArea type="data" outline="0" fieldPosition="0">
        <references count="1">
          <reference field="4294967294" count="1" selected="0">
            <x v="6"/>
          </reference>
        </references>
      </pivotArea>
    </chartFormat>
    <chartFormat chart="4" format="18">
      <pivotArea type="data" outline="0" fieldPosition="0">
        <references count="1">
          <reference field="4294967294" count="1" selected="0">
            <x v="7"/>
          </reference>
        </references>
      </pivotArea>
    </chartFormat>
    <chartFormat chart="6" format="9" series="1">
      <pivotArea type="data" outline="0" fieldPosition="0">
        <references count="1">
          <reference field="4294967294" count="1" selected="0">
            <x v="0"/>
          </reference>
        </references>
      </pivotArea>
    </chartFormat>
    <chartFormat chart="7" format="19" series="1">
      <pivotArea type="data" outline="0" fieldPosition="0">
        <references count="1">
          <reference field="4294967294" count="1" selected="0">
            <x v="0"/>
          </reference>
        </references>
      </pivotArea>
    </chartFormat>
    <chartFormat chart="7" format="20">
      <pivotArea type="data" outline="0" fieldPosition="0">
        <references count="1">
          <reference field="4294967294" count="1" selected="0">
            <x v="0"/>
          </reference>
        </references>
      </pivotArea>
    </chartFormat>
    <chartFormat chart="7" format="21">
      <pivotArea type="data" outline="0" fieldPosition="0">
        <references count="1">
          <reference field="4294967294" count="1" selected="0">
            <x v="1"/>
          </reference>
        </references>
      </pivotArea>
    </chartFormat>
    <chartFormat chart="7" format="22">
      <pivotArea type="data" outline="0" fieldPosition="0">
        <references count="1">
          <reference field="4294967294" count="1" selected="0">
            <x v="2"/>
          </reference>
        </references>
      </pivotArea>
    </chartFormat>
    <chartFormat chart="7" format="23">
      <pivotArea type="data" outline="0" fieldPosition="0">
        <references count="1">
          <reference field="4294967294" count="1" selected="0">
            <x v="3"/>
          </reference>
        </references>
      </pivotArea>
    </chartFormat>
    <chartFormat chart="7" format="24">
      <pivotArea type="data" outline="0" fieldPosition="0">
        <references count="1">
          <reference field="4294967294" count="1" selected="0">
            <x v="4"/>
          </reference>
        </references>
      </pivotArea>
    </chartFormat>
    <chartFormat chart="7" format="25">
      <pivotArea type="data" outline="0" fieldPosition="0">
        <references count="1">
          <reference field="4294967294" count="1" selected="0">
            <x v="5"/>
          </reference>
        </references>
      </pivotArea>
    </chartFormat>
    <chartFormat chart="7" format="26">
      <pivotArea type="data" outline="0" fieldPosition="0">
        <references count="1">
          <reference field="4294967294" count="1" selected="0">
            <x v="6"/>
          </reference>
        </references>
      </pivotArea>
    </chartFormat>
    <chartFormat chart="7" format="27">
      <pivotArea type="data" outline="0" fieldPosition="0">
        <references count="1">
          <reference field="4294967294" count="1" selected="0">
            <x v="7"/>
          </reference>
        </references>
      </pivotArea>
    </chartFormat>
  </chartFormats>
  <pivotTableStyleInfo name="PivotStyleMedium2" showRowHeaders="1" showColHeaders="1" showRowStripes="0" showColStripes="0" showLastColumn="1"/>
  <filters count="1">
    <filter fld="1" type="dateBetween" evalOrder="-1" id="278" name="Período">
      <autoFilter ref="A1">
        <filterColumn colId="0">
          <customFilters and="1">
            <customFilter operator="greaterThanOrEqual" val="44197"/>
            <customFilter operator="lessThanOrEqual" val="44227"/>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000-000003000000}" name="Tabla dinámica3" cacheId="21" applyNumberFormats="0" applyBorderFormats="0" applyFontFormats="0" applyPatternFormats="0" applyAlignmentFormats="0" applyWidthHeightFormats="1" dataCaption="Valores" updatedVersion="6" minRefreshableVersion="3" rowGrandTotals="0" colGrandTotals="0" itemPrintTitles="1" createdVersion="5" indent="0" outline="1" outlineData="1" multipleFieldFilters="0" chartFormat="19">
  <location ref="F65:H93" firstHeaderRow="0" firstDataRow="1" firstDataCol="1"/>
  <pivotFields count="5">
    <pivotField axis="axisRow" showAll="0">
      <items count="30">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x="26"/>
        <item x="27"/>
        <item x="28"/>
        <item t="default"/>
      </items>
    </pivotField>
    <pivotField axis="axisRow" showAll="0">
      <items count="13">
        <item x="0"/>
        <item x="1"/>
        <item x="2"/>
        <item x="3"/>
        <item x="4"/>
        <item x="5"/>
        <item x="6"/>
        <item x="7"/>
        <item x="8"/>
        <item x="9"/>
        <item x="10"/>
        <item x="11"/>
        <item t="default"/>
      </items>
    </pivotField>
    <pivotField multipleItemSelectionAllowed="1" showAll="0">
      <items count="9">
        <item x="5"/>
        <item x="6"/>
        <item x="0"/>
        <item x="3"/>
        <item x="4"/>
        <item x="1"/>
        <item x="7"/>
        <item x="2"/>
        <item t="default"/>
      </items>
    </pivotField>
    <pivotField dataField="1" showAll="0"/>
    <pivotField dataField="1" showAll="0"/>
  </pivotFields>
  <rowFields count="2">
    <field x="0"/>
    <field x="1"/>
  </rowFields>
  <rowItems count="28">
    <i>
      <x v="26"/>
    </i>
    <i r="1">
      <x/>
    </i>
    <i r="1">
      <x v="1"/>
    </i>
    <i r="1">
      <x v="2"/>
    </i>
    <i r="1">
      <x v="3"/>
    </i>
    <i r="1">
      <x v="4"/>
    </i>
    <i r="1">
      <x v="5"/>
    </i>
    <i r="1">
      <x v="6"/>
    </i>
    <i r="1">
      <x v="7"/>
    </i>
    <i r="1">
      <x v="8"/>
    </i>
    <i r="1">
      <x v="9"/>
    </i>
    <i r="1">
      <x v="10"/>
    </i>
    <i r="1">
      <x v="11"/>
    </i>
    <i>
      <x v="27"/>
    </i>
    <i r="1">
      <x/>
    </i>
    <i r="1">
      <x v="1"/>
    </i>
    <i r="1">
      <x v="2"/>
    </i>
    <i r="1">
      <x v="3"/>
    </i>
    <i r="1">
      <x v="4"/>
    </i>
    <i r="1">
      <x v="5"/>
    </i>
    <i r="1">
      <x v="6"/>
    </i>
    <i r="1">
      <x v="7"/>
    </i>
    <i r="1">
      <x v="8"/>
    </i>
    <i r="1">
      <x v="9"/>
    </i>
    <i r="1">
      <x v="10"/>
    </i>
    <i r="1">
      <x v="11"/>
    </i>
    <i>
      <x v="28"/>
    </i>
    <i r="1">
      <x/>
    </i>
  </rowItems>
  <colFields count="1">
    <field x="-2"/>
  </colFields>
  <colItems count="2">
    <i>
      <x/>
    </i>
    <i i="1">
      <x v="1"/>
    </i>
  </colItems>
  <dataFields count="2">
    <dataField name="Suma de PAX DIA HABIL" fld="4" baseField="1" baseItem="10" numFmtId="3"/>
    <dataField name="Variación %" fld="3" showDataAs="percentDiff" baseField="0" baseItem="1048828" numFmtId="169"/>
  </dataFields>
  <formats count="24">
    <format dxfId="208">
      <pivotArea field="0" type="button" dataOnly="0" labelOnly="1" outline="0" axis="axisRow" fieldPosition="0"/>
    </format>
    <format dxfId="207">
      <pivotArea dataOnly="0" labelOnly="1" outline="0" fieldPosition="0">
        <references count="1">
          <reference field="4294967294" count="1">
            <x v="1"/>
          </reference>
        </references>
      </pivotArea>
    </format>
    <format dxfId="206">
      <pivotArea field="0" type="button" dataOnly="0" labelOnly="1" outline="0" axis="axisRow" fieldPosition="0"/>
    </format>
    <format dxfId="205">
      <pivotArea dataOnly="0" labelOnly="1" outline="0" fieldPosition="0">
        <references count="1">
          <reference field="4294967294" count="1">
            <x v="1"/>
          </reference>
        </references>
      </pivotArea>
    </format>
    <format dxfId="204">
      <pivotArea field="0" type="button" dataOnly="0" labelOnly="1" outline="0" axis="axisRow" fieldPosition="0"/>
    </format>
    <format dxfId="203">
      <pivotArea dataOnly="0" labelOnly="1" outline="0" fieldPosition="0">
        <references count="1">
          <reference field="4294967294" count="1">
            <x v="1"/>
          </reference>
        </references>
      </pivotArea>
    </format>
    <format dxfId="202">
      <pivotArea outline="0" fieldPosition="0">
        <references count="1">
          <reference field="4294967294" count="1">
            <x v="1"/>
          </reference>
        </references>
      </pivotArea>
    </format>
    <format dxfId="201">
      <pivotArea outline="0" fieldPosition="0">
        <references count="1">
          <reference field="4294967294" count="1">
            <x v="0"/>
          </reference>
        </references>
      </pivotArea>
    </format>
    <format dxfId="200">
      <pivotArea dataOnly="0" labelOnly="1" outline="0" fieldPosition="0">
        <references count="1">
          <reference field="4294967294" count="1">
            <x v="0"/>
          </reference>
        </references>
      </pivotArea>
    </format>
    <format dxfId="199">
      <pivotArea dataOnly="0" labelOnly="1" outline="0" fieldPosition="0">
        <references count="1">
          <reference field="4294967294" count="1">
            <x v="0"/>
          </reference>
        </references>
      </pivotArea>
    </format>
    <format dxfId="198">
      <pivotArea dataOnly="0" labelOnly="1" outline="0" fieldPosition="0">
        <references count="1">
          <reference field="4294967294" count="1">
            <x v="0"/>
          </reference>
        </references>
      </pivotArea>
    </format>
    <format dxfId="197">
      <pivotArea type="all" dataOnly="0" outline="0" fieldPosition="0"/>
    </format>
    <format dxfId="196">
      <pivotArea dataOnly="0" labelOnly="1" fieldPosition="0">
        <references count="2">
          <reference field="0" count="0" selected="0"/>
          <reference field="1" count="11">
            <x v="0"/>
            <x v="1"/>
            <x v="2"/>
            <x v="3"/>
            <x v="4"/>
            <x v="5"/>
            <x v="6"/>
            <x v="7"/>
            <x v="8"/>
            <x v="9"/>
            <x v="10"/>
          </reference>
        </references>
      </pivotArea>
    </format>
    <format dxfId="195">
      <pivotArea field="0" type="button" dataOnly="0" labelOnly="1" outline="0" axis="axisRow" fieldPosition="0"/>
    </format>
    <format dxfId="194">
      <pivotArea dataOnly="0" labelOnly="1" outline="0" fieldPosition="0">
        <references count="1">
          <reference field="4294967294" count="2">
            <x v="0"/>
            <x v="1"/>
          </reference>
        </references>
      </pivotArea>
    </format>
    <format dxfId="193">
      <pivotArea field="0" type="button" dataOnly="0" labelOnly="1" outline="0" axis="axisRow" fieldPosition="0"/>
    </format>
    <format dxfId="192">
      <pivotArea dataOnly="0" labelOnly="1" outline="0" fieldPosition="0">
        <references count="1">
          <reference field="4294967294" count="2">
            <x v="0"/>
            <x v="1"/>
          </reference>
        </references>
      </pivotArea>
    </format>
    <format dxfId="191">
      <pivotArea type="all" dataOnly="0" outline="0" fieldPosition="0"/>
    </format>
    <format dxfId="190">
      <pivotArea outline="0" collapsedLevelsAreSubtotals="1" fieldPosition="0"/>
    </format>
    <format dxfId="189">
      <pivotArea field="0" type="button" dataOnly="0" labelOnly="1" outline="0" axis="axisRow" fieldPosition="0"/>
    </format>
    <format dxfId="188">
      <pivotArea dataOnly="0" labelOnly="1" fieldPosition="0">
        <references count="1">
          <reference field="0" count="0"/>
        </references>
      </pivotArea>
    </format>
    <format dxfId="187">
      <pivotArea dataOnly="0" labelOnly="1" grandRow="1" outline="0" fieldPosition="0"/>
    </format>
    <format dxfId="186">
      <pivotArea dataOnly="0" labelOnly="1" fieldPosition="0">
        <references count="2">
          <reference field="0" count="1" selected="0">
            <x v="25"/>
          </reference>
          <reference field="1" count="0"/>
        </references>
      </pivotArea>
    </format>
    <format dxfId="185">
      <pivotArea dataOnly="0" labelOnly="1" outline="0" fieldPosition="0">
        <references count="1">
          <reference field="4294967294" count="2">
            <x v="0"/>
            <x v="1"/>
          </reference>
        </references>
      </pivotArea>
    </format>
  </formats>
  <chartFormats count="1">
    <chartFormat chart="12" format="1" series="1">
      <pivotArea type="data" outline="0" fieldPosition="0">
        <references count="1">
          <reference field="4294967294" count="1" selected="0">
            <x v="1"/>
          </reference>
        </references>
      </pivotArea>
    </chartFormat>
  </chart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la dinámica4" cacheId="21" applyNumberFormats="0" applyBorderFormats="0" applyFontFormats="0" applyPatternFormats="0" applyAlignmentFormats="0" applyWidthHeightFormats="1" dataCaption="Valores" updatedVersion="6" minRefreshableVersion="3" showDrill="0" showDataTips="0" rowGrandTotals="0" itemPrintTitles="1" createdVersion="5" indent="0" showHeaders="0" outline="1" outlineData="1" multipleFieldFilters="0" rowHeaderCaption="Año" colHeaderCaption="MES">
  <location ref="B6:AB36" firstHeaderRow="0" firstDataRow="2" firstDataCol="1"/>
  <pivotFields count="5">
    <pivotField axis="axisRow" showAll="0">
      <items count="30">
        <item x="0"/>
        <item x="1"/>
        <item x="2"/>
        <item x="3"/>
        <item x="4"/>
        <item x="5"/>
        <item x="6"/>
        <item x="7"/>
        <item x="8"/>
        <item x="9"/>
        <item x="10"/>
        <item x="11"/>
        <item x="12"/>
        <item x="13"/>
        <item x="14"/>
        <item x="15"/>
        <item x="16"/>
        <item x="17"/>
        <item x="18"/>
        <item x="19"/>
        <item x="20"/>
        <item x="21"/>
        <item x="22"/>
        <item x="23"/>
        <item x="24"/>
        <item x="25"/>
        <item x="26"/>
        <item x="27"/>
        <item x="28"/>
        <item t="default"/>
      </items>
    </pivotField>
    <pivotField axis="axisCol" showAll="0">
      <items count="13">
        <item x="0"/>
        <item x="1"/>
        <item x="2"/>
        <item x="3"/>
        <item x="4"/>
        <item x="5"/>
        <item x="6"/>
        <item x="7"/>
        <item x="8"/>
        <item x="9"/>
        <item x="10"/>
        <item x="11"/>
        <item t="default"/>
      </items>
    </pivotField>
    <pivotField multipleItemSelectionAllowed="1" showAll="0">
      <items count="9">
        <item x="5"/>
        <item x="6"/>
        <item x="0"/>
        <item x="3"/>
        <item x="4"/>
        <item x="1"/>
        <item x="7"/>
        <item x="2"/>
        <item t="default"/>
      </items>
    </pivotField>
    <pivotField dataField="1" showAll="0"/>
    <pivotField showAll="0"/>
  </pivotFields>
  <rowFields count="1">
    <field x="0"/>
  </rowFields>
  <rowItems count="29">
    <i>
      <x/>
    </i>
    <i>
      <x v="1"/>
    </i>
    <i>
      <x v="2"/>
    </i>
    <i>
      <x v="3"/>
    </i>
    <i>
      <x v="4"/>
    </i>
    <i>
      <x v="5"/>
    </i>
    <i>
      <x v="6"/>
    </i>
    <i>
      <x v="7"/>
    </i>
    <i>
      <x v="8"/>
    </i>
    <i>
      <x v="9"/>
    </i>
    <i>
      <x v="10"/>
    </i>
    <i>
      <x v="11"/>
    </i>
    <i>
      <x v="12"/>
    </i>
    <i>
      <x v="13"/>
    </i>
    <i>
      <x v="14"/>
    </i>
    <i>
      <x v="15"/>
    </i>
    <i>
      <x v="16"/>
    </i>
    <i>
      <x v="17"/>
    </i>
    <i>
      <x v="18"/>
    </i>
    <i>
      <x v="19"/>
    </i>
    <i>
      <x v="20"/>
    </i>
    <i>
      <x v="21"/>
    </i>
    <i>
      <x v="22"/>
    </i>
    <i>
      <x v="23"/>
    </i>
    <i>
      <x v="24"/>
    </i>
    <i>
      <x v="25"/>
    </i>
    <i>
      <x v="26"/>
    </i>
    <i>
      <x v="27"/>
    </i>
    <i>
      <x v="28"/>
    </i>
  </rowItems>
  <colFields count="2">
    <field x="1"/>
    <field x="-2"/>
  </colFields>
  <colItems count="26">
    <i>
      <x/>
      <x/>
    </i>
    <i r="1" i="1">
      <x v="1"/>
    </i>
    <i>
      <x v="1"/>
      <x/>
    </i>
    <i r="1" i="1">
      <x v="1"/>
    </i>
    <i>
      <x v="2"/>
      <x/>
    </i>
    <i r="1" i="1">
      <x v="1"/>
    </i>
    <i>
      <x v="3"/>
      <x/>
    </i>
    <i r="1" i="1">
      <x v="1"/>
    </i>
    <i>
      <x v="4"/>
      <x/>
    </i>
    <i r="1" i="1">
      <x v="1"/>
    </i>
    <i>
      <x v="5"/>
      <x/>
    </i>
    <i r="1" i="1">
      <x v="1"/>
    </i>
    <i>
      <x v="6"/>
      <x/>
    </i>
    <i r="1" i="1">
      <x v="1"/>
    </i>
    <i>
      <x v="7"/>
      <x/>
    </i>
    <i r="1" i="1">
      <x v="1"/>
    </i>
    <i>
      <x v="8"/>
      <x/>
    </i>
    <i r="1" i="1">
      <x v="1"/>
    </i>
    <i>
      <x v="9"/>
      <x/>
    </i>
    <i r="1" i="1">
      <x v="1"/>
    </i>
    <i>
      <x v="10"/>
      <x/>
    </i>
    <i r="1" i="1">
      <x v="1"/>
    </i>
    <i>
      <x v="11"/>
      <x/>
    </i>
    <i r="1" i="1">
      <x v="1"/>
    </i>
    <i t="grand">
      <x/>
    </i>
    <i t="grand" i="1">
      <x/>
    </i>
  </colItems>
  <dataFields count="2">
    <dataField name="Pax." fld="3" baseField="0" baseItem="6" numFmtId="3"/>
    <dataField name="% Var." fld="3" showDataAs="percentDiff" baseField="0" baseItem="1048828" numFmtId="169"/>
  </dataFields>
  <formats count="96">
    <format dxfId="133">
      <pivotArea field="1" grandCol="1" outline="0" collapsedLevelsAreSubtotals="1" axis="axisCol" fieldPosition="0">
        <references count="1">
          <reference field="4294967294" count="1" selected="0">
            <x v="1"/>
          </reference>
        </references>
      </pivotArea>
    </format>
    <format dxfId="132">
      <pivotArea field="1" grandCol="1" outline="0" collapsedLevelsAreSubtotals="1" axis="axisCol" fieldPosition="0">
        <references count="1">
          <reference field="4294967294" count="1" selected="0">
            <x v="1"/>
          </reference>
        </references>
      </pivotArea>
    </format>
    <format dxfId="131">
      <pivotArea type="all" dataOnly="0" outline="0" fieldPosition="0"/>
    </format>
    <format dxfId="130">
      <pivotArea outline="0" collapsedLevelsAreSubtotals="1" fieldPosition="0"/>
    </format>
    <format dxfId="129">
      <pivotArea dataOnly="0" labelOnly="1" fieldPosition="0">
        <references count="1">
          <reference field="0" count="0"/>
        </references>
      </pivotArea>
    </format>
    <format dxfId="128">
      <pivotArea dataOnly="0" labelOnly="1" grandRow="1" outline="0" fieldPosition="0"/>
    </format>
    <format dxfId="127">
      <pivotArea dataOnly="0" labelOnly="1" fieldPosition="0">
        <references count="1">
          <reference field="1" count="0"/>
        </references>
      </pivotArea>
    </format>
    <format dxfId="126">
      <pivotArea field="1" dataOnly="0" labelOnly="1" grandCol="1" outline="0" axis="axisCol" fieldPosition="0">
        <references count="1">
          <reference field="4294967294" count="1" selected="0">
            <x v="0"/>
          </reference>
        </references>
      </pivotArea>
    </format>
    <format dxfId="125">
      <pivotArea field="1" dataOnly="0" labelOnly="1" grandCol="1" outline="0" axis="axisCol" fieldPosition="0">
        <references count="1">
          <reference field="4294967294" count="1" selected="0">
            <x v="1"/>
          </reference>
        </references>
      </pivotArea>
    </format>
    <format dxfId="124">
      <pivotArea dataOnly="0" labelOnly="1" outline="0" fieldPosition="0">
        <references count="2">
          <reference field="4294967294" count="2">
            <x v="0"/>
            <x v="1"/>
          </reference>
          <reference field="1" count="1" selected="0">
            <x v="0"/>
          </reference>
        </references>
      </pivotArea>
    </format>
    <format dxfId="123">
      <pivotArea dataOnly="0" labelOnly="1" outline="0" fieldPosition="0">
        <references count="2">
          <reference field="4294967294" count="2">
            <x v="0"/>
            <x v="1"/>
          </reference>
          <reference field="1" count="1" selected="0">
            <x v="1"/>
          </reference>
        </references>
      </pivotArea>
    </format>
    <format dxfId="122">
      <pivotArea dataOnly="0" labelOnly="1" outline="0" fieldPosition="0">
        <references count="2">
          <reference field="4294967294" count="2">
            <x v="0"/>
            <x v="1"/>
          </reference>
          <reference field="1" count="1" selected="0">
            <x v="2"/>
          </reference>
        </references>
      </pivotArea>
    </format>
    <format dxfId="121">
      <pivotArea dataOnly="0" labelOnly="1" outline="0" fieldPosition="0">
        <references count="2">
          <reference field="4294967294" count="2">
            <x v="0"/>
            <x v="1"/>
          </reference>
          <reference field="1" count="1" selected="0">
            <x v="3"/>
          </reference>
        </references>
      </pivotArea>
    </format>
    <format dxfId="120">
      <pivotArea dataOnly="0" labelOnly="1" outline="0" fieldPosition="0">
        <references count="2">
          <reference field="4294967294" count="2">
            <x v="0"/>
            <x v="1"/>
          </reference>
          <reference field="1" count="1" selected="0">
            <x v="4"/>
          </reference>
        </references>
      </pivotArea>
    </format>
    <format dxfId="119">
      <pivotArea dataOnly="0" labelOnly="1" outline="0" fieldPosition="0">
        <references count="2">
          <reference field="4294967294" count="2">
            <x v="0"/>
            <x v="1"/>
          </reference>
          <reference field="1" count="1" selected="0">
            <x v="5"/>
          </reference>
        </references>
      </pivotArea>
    </format>
    <format dxfId="118">
      <pivotArea dataOnly="0" labelOnly="1" outline="0" fieldPosition="0">
        <references count="2">
          <reference field="4294967294" count="2">
            <x v="0"/>
            <x v="1"/>
          </reference>
          <reference field="1" count="1" selected="0">
            <x v="6"/>
          </reference>
        </references>
      </pivotArea>
    </format>
    <format dxfId="117">
      <pivotArea dataOnly="0" labelOnly="1" outline="0" fieldPosition="0">
        <references count="2">
          <reference field="4294967294" count="2">
            <x v="0"/>
            <x v="1"/>
          </reference>
          <reference field="1" count="1" selected="0">
            <x v="7"/>
          </reference>
        </references>
      </pivotArea>
    </format>
    <format dxfId="116">
      <pivotArea dataOnly="0" labelOnly="1" outline="0" fieldPosition="0">
        <references count="2">
          <reference field="4294967294" count="2">
            <x v="0"/>
            <x v="1"/>
          </reference>
          <reference field="1" count="1" selected="0">
            <x v="8"/>
          </reference>
        </references>
      </pivotArea>
    </format>
    <format dxfId="115">
      <pivotArea dataOnly="0" labelOnly="1" outline="0" fieldPosition="0">
        <references count="2">
          <reference field="4294967294" count="2">
            <x v="0"/>
            <x v="1"/>
          </reference>
          <reference field="1" count="1" selected="0">
            <x v="9"/>
          </reference>
        </references>
      </pivotArea>
    </format>
    <format dxfId="114">
      <pivotArea dataOnly="0" labelOnly="1" outline="0" fieldPosition="0">
        <references count="2">
          <reference field="4294967294" count="2">
            <x v="0"/>
            <x v="1"/>
          </reference>
          <reference field="1" count="1" selected="0">
            <x v="10"/>
          </reference>
        </references>
      </pivotArea>
    </format>
    <format dxfId="113">
      <pivotArea dataOnly="0" labelOnly="1" outline="0" fieldPosition="0">
        <references count="2">
          <reference field="4294967294" count="2">
            <x v="0"/>
            <x v="1"/>
          </reference>
          <reference field="1" count="1" selected="0">
            <x v="11"/>
          </reference>
        </references>
      </pivotArea>
    </format>
    <format dxfId="112">
      <pivotArea dataOnly="0" labelOnly="1" fieldPosition="0">
        <references count="1">
          <reference field="1" count="0"/>
        </references>
      </pivotArea>
    </format>
    <format dxfId="111">
      <pivotArea field="1" dataOnly="0" labelOnly="1" grandCol="1" outline="0" axis="axisCol" fieldPosition="0">
        <references count="1">
          <reference field="4294967294" count="1" selected="0">
            <x v="0"/>
          </reference>
        </references>
      </pivotArea>
    </format>
    <format dxfId="110">
      <pivotArea field="1" dataOnly="0" labelOnly="1" grandCol="1" outline="0" axis="axisCol" fieldPosition="0">
        <references count="1">
          <reference field="4294967294" count="1" selected="0">
            <x v="1"/>
          </reference>
        </references>
      </pivotArea>
    </format>
    <format dxfId="109">
      <pivotArea dataOnly="0" labelOnly="1" outline="0" fieldPosition="0">
        <references count="2">
          <reference field="4294967294" count="2">
            <x v="0"/>
            <x v="1"/>
          </reference>
          <reference field="1" count="1" selected="0">
            <x v="0"/>
          </reference>
        </references>
      </pivotArea>
    </format>
    <format dxfId="108">
      <pivotArea dataOnly="0" labelOnly="1" outline="0" fieldPosition="0">
        <references count="2">
          <reference field="4294967294" count="2">
            <x v="0"/>
            <x v="1"/>
          </reference>
          <reference field="1" count="1" selected="0">
            <x v="1"/>
          </reference>
        </references>
      </pivotArea>
    </format>
    <format dxfId="107">
      <pivotArea dataOnly="0" labelOnly="1" outline="0" fieldPosition="0">
        <references count="2">
          <reference field="4294967294" count="2">
            <x v="0"/>
            <x v="1"/>
          </reference>
          <reference field="1" count="1" selected="0">
            <x v="2"/>
          </reference>
        </references>
      </pivotArea>
    </format>
    <format dxfId="106">
      <pivotArea dataOnly="0" labelOnly="1" outline="0" fieldPosition="0">
        <references count="2">
          <reference field="4294967294" count="2">
            <x v="0"/>
            <x v="1"/>
          </reference>
          <reference field="1" count="1" selected="0">
            <x v="3"/>
          </reference>
        </references>
      </pivotArea>
    </format>
    <format dxfId="105">
      <pivotArea dataOnly="0" labelOnly="1" outline="0" fieldPosition="0">
        <references count="2">
          <reference field="4294967294" count="2">
            <x v="0"/>
            <x v="1"/>
          </reference>
          <reference field="1" count="1" selected="0">
            <x v="4"/>
          </reference>
        </references>
      </pivotArea>
    </format>
    <format dxfId="104">
      <pivotArea dataOnly="0" labelOnly="1" outline="0" fieldPosition="0">
        <references count="2">
          <reference field="4294967294" count="2">
            <x v="0"/>
            <x v="1"/>
          </reference>
          <reference field="1" count="1" selected="0">
            <x v="5"/>
          </reference>
        </references>
      </pivotArea>
    </format>
    <format dxfId="103">
      <pivotArea dataOnly="0" labelOnly="1" outline="0" fieldPosition="0">
        <references count="2">
          <reference field="4294967294" count="2">
            <x v="0"/>
            <x v="1"/>
          </reference>
          <reference field="1" count="1" selected="0">
            <x v="6"/>
          </reference>
        </references>
      </pivotArea>
    </format>
    <format dxfId="102">
      <pivotArea dataOnly="0" labelOnly="1" outline="0" fieldPosition="0">
        <references count="2">
          <reference field="4294967294" count="2">
            <x v="0"/>
            <x v="1"/>
          </reference>
          <reference field="1" count="1" selected="0">
            <x v="7"/>
          </reference>
        </references>
      </pivotArea>
    </format>
    <format dxfId="101">
      <pivotArea dataOnly="0" labelOnly="1" outline="0" fieldPosition="0">
        <references count="2">
          <reference field="4294967294" count="2">
            <x v="0"/>
            <x v="1"/>
          </reference>
          <reference field="1" count="1" selected="0">
            <x v="8"/>
          </reference>
        </references>
      </pivotArea>
    </format>
    <format dxfId="100">
      <pivotArea dataOnly="0" labelOnly="1" outline="0" fieldPosition="0">
        <references count="2">
          <reference field="4294967294" count="2">
            <x v="0"/>
            <x v="1"/>
          </reference>
          <reference field="1" count="1" selected="0">
            <x v="9"/>
          </reference>
        </references>
      </pivotArea>
    </format>
    <format dxfId="99">
      <pivotArea dataOnly="0" labelOnly="1" outline="0" fieldPosition="0">
        <references count="2">
          <reference field="4294967294" count="2">
            <x v="0"/>
            <x v="1"/>
          </reference>
          <reference field="1" count="1" selected="0">
            <x v="10"/>
          </reference>
        </references>
      </pivotArea>
    </format>
    <format dxfId="98">
      <pivotArea dataOnly="0" labelOnly="1" outline="0" fieldPosition="0">
        <references count="2">
          <reference field="4294967294" count="2">
            <x v="0"/>
            <x v="1"/>
          </reference>
          <reference field="1" count="1" selected="0">
            <x v="11"/>
          </reference>
        </references>
      </pivotArea>
    </format>
    <format dxfId="97">
      <pivotArea field="2" type="button" dataOnly="0" labelOnly="1" outline="0"/>
    </format>
    <format dxfId="96">
      <pivotArea dataOnly="0" labelOnly="1" fieldPosition="0">
        <references count="1">
          <reference field="0" count="0"/>
        </references>
      </pivotArea>
    </format>
    <format dxfId="95">
      <pivotArea dataOnly="0" labelOnly="1" grandRow="1" outline="0" fieldPosition="0"/>
    </format>
    <format dxfId="94">
      <pivotArea dataOnly="0" labelOnly="1" grandRow="1" outline="0" fieldPosition="0"/>
    </format>
    <format dxfId="93">
      <pivotArea field="1" dataOnly="0" labelOnly="1" grandCol="1" outline="0" axis="axisCol" fieldPosition="0">
        <references count="1">
          <reference field="4294967294" count="1" selected="0">
            <x v="0"/>
          </reference>
        </references>
      </pivotArea>
    </format>
    <format dxfId="92">
      <pivotArea field="1" dataOnly="0" labelOnly="1" grandCol="1" outline="0" axis="axisCol" fieldPosition="0">
        <references count="1">
          <reference field="4294967294" count="1" selected="0">
            <x v="1"/>
          </reference>
        </references>
      </pivotArea>
    </format>
    <format dxfId="91">
      <pivotArea outline="0" collapsedLevelsAreSubtotals="1" fieldPosition="0">
        <references count="2">
          <reference field="4294967294" count="1" selected="0">
            <x v="1"/>
          </reference>
          <reference field="1" count="1" selected="0">
            <x v="0"/>
          </reference>
        </references>
      </pivotArea>
    </format>
    <format dxfId="90">
      <pivotArea field="-2" type="button" dataOnly="0" labelOnly="1" outline="0" axis="axisCol" fieldPosition="1"/>
    </format>
    <format dxfId="89">
      <pivotArea dataOnly="0" labelOnly="1" fieldPosition="0">
        <references count="1">
          <reference field="1" count="1">
            <x v="0"/>
          </reference>
        </references>
      </pivotArea>
    </format>
    <format dxfId="88">
      <pivotArea outline="0" collapsedLevelsAreSubtotals="1" fieldPosition="0">
        <references count="2">
          <reference field="4294967294" count="1" selected="0">
            <x v="1"/>
          </reference>
          <reference field="1" count="1" selected="0">
            <x v="1"/>
          </reference>
        </references>
      </pivotArea>
    </format>
    <format dxfId="87">
      <pivotArea outline="0" collapsedLevelsAreSubtotals="1" fieldPosition="0">
        <references count="2">
          <reference field="4294967294" count="1" selected="0">
            <x v="1"/>
          </reference>
          <reference field="1" count="1" selected="0">
            <x v="0"/>
          </reference>
        </references>
      </pivotArea>
    </format>
    <format dxfId="86">
      <pivotArea field="-2" type="button" dataOnly="0" labelOnly="1" outline="0" axis="axisCol" fieldPosition="1"/>
    </format>
    <format dxfId="85">
      <pivotArea dataOnly="0" labelOnly="1" fieldPosition="0">
        <references count="1">
          <reference field="1" count="1">
            <x v="0"/>
          </reference>
        </references>
      </pivotArea>
    </format>
    <format dxfId="84">
      <pivotArea dataOnly="0" labelOnly="1" outline="0" fieldPosition="0">
        <references count="2">
          <reference field="4294967294" count="1">
            <x v="1"/>
          </reference>
          <reference field="1" count="1" selected="0">
            <x v="0"/>
          </reference>
        </references>
      </pivotArea>
    </format>
    <format dxfId="83">
      <pivotArea outline="0" collapsedLevelsAreSubtotals="1" fieldPosition="0">
        <references count="2">
          <reference field="4294967294" count="1" selected="0">
            <x v="1"/>
          </reference>
          <reference field="1" count="1" selected="0">
            <x v="1"/>
          </reference>
        </references>
      </pivotArea>
    </format>
    <format dxfId="82">
      <pivotArea outline="0" collapsedLevelsAreSubtotals="1" fieldPosition="0">
        <references count="2">
          <reference field="4294967294" count="1" selected="0">
            <x v="1"/>
          </reference>
          <reference field="1" count="1" selected="0">
            <x v="0"/>
          </reference>
        </references>
      </pivotArea>
    </format>
    <format dxfId="81">
      <pivotArea field="-2" type="button" dataOnly="0" labelOnly="1" outline="0" axis="axisCol" fieldPosition="1"/>
    </format>
    <format dxfId="80">
      <pivotArea dataOnly="0" labelOnly="1" fieldPosition="0">
        <references count="1">
          <reference field="1" count="1">
            <x v="0"/>
          </reference>
        </references>
      </pivotArea>
    </format>
    <format dxfId="79">
      <pivotArea outline="0" collapsedLevelsAreSubtotals="1" fieldPosition="0">
        <references count="2">
          <reference field="4294967294" count="1" selected="0">
            <x v="1"/>
          </reference>
          <reference field="1" count="1" selected="0">
            <x v="1"/>
          </reference>
        </references>
      </pivotArea>
    </format>
    <format dxfId="78">
      <pivotArea collapsedLevelsAreSubtotals="1" fieldPosition="0">
        <references count="3">
          <reference field="4294967294" count="1" selected="0">
            <x v="1"/>
          </reference>
          <reference field="0" count="1">
            <x v="0"/>
          </reference>
          <reference field="1" count="1" selected="0">
            <x v="2"/>
          </reference>
        </references>
      </pivotArea>
    </format>
    <format dxfId="77">
      <pivotArea collapsedLevelsAreSubtotals="1" fieldPosition="0">
        <references count="3">
          <reference field="4294967294" count="1" selected="0">
            <x v="1"/>
          </reference>
          <reference field="0" count="1">
            <x v="0"/>
          </reference>
          <reference field="1" count="1" selected="0">
            <x v="3"/>
          </reference>
        </references>
      </pivotArea>
    </format>
    <format dxfId="76">
      <pivotArea dataOnly="0" labelOnly="1" outline="0" fieldPosition="0">
        <references count="2">
          <reference field="4294967294" count="1">
            <x v="1"/>
          </reference>
          <reference field="1" count="1" selected="0">
            <x v="1"/>
          </reference>
        </references>
      </pivotArea>
    </format>
    <format dxfId="75">
      <pivotArea dataOnly="0" labelOnly="1" outline="0" fieldPosition="0">
        <references count="2">
          <reference field="4294967294" count="1">
            <x v="1"/>
          </reference>
          <reference field="1" count="1" selected="0">
            <x v="2"/>
          </reference>
        </references>
      </pivotArea>
    </format>
    <format dxfId="74">
      <pivotArea dataOnly="0" labelOnly="1" outline="0" fieldPosition="0">
        <references count="2">
          <reference field="4294967294" count="1">
            <x v="1"/>
          </reference>
          <reference field="1" count="1" selected="0">
            <x v="3"/>
          </reference>
        </references>
      </pivotArea>
    </format>
    <format dxfId="73">
      <pivotArea dataOnly="0" labelOnly="1" outline="0" fieldPosition="0">
        <references count="2">
          <reference field="4294967294" count="1">
            <x v="1"/>
          </reference>
          <reference field="1" count="1" selected="0">
            <x v="4"/>
          </reference>
        </references>
      </pivotArea>
    </format>
    <format dxfId="72">
      <pivotArea dataOnly="0" labelOnly="1" outline="0" fieldPosition="0">
        <references count="2">
          <reference field="4294967294" count="1">
            <x v="1"/>
          </reference>
          <reference field="1" count="1" selected="0">
            <x v="5"/>
          </reference>
        </references>
      </pivotArea>
    </format>
    <format dxfId="71">
      <pivotArea dataOnly="0" labelOnly="1" outline="0" fieldPosition="0">
        <references count="2">
          <reference field="4294967294" count="1">
            <x v="1"/>
          </reference>
          <reference field="1" count="1" selected="0">
            <x v="6"/>
          </reference>
        </references>
      </pivotArea>
    </format>
    <format dxfId="70">
      <pivotArea outline="0" collapsedLevelsAreSubtotals="1" fieldPosition="0"/>
    </format>
    <format dxfId="69">
      <pivotArea field="1" dataOnly="0" labelOnly="1" grandCol="1" outline="0" axis="axisCol" fieldPosition="0">
        <references count="1">
          <reference field="4294967294" count="1" selected="0">
            <x v="0"/>
          </reference>
        </references>
      </pivotArea>
    </format>
    <format dxfId="68">
      <pivotArea field="1" dataOnly="0" labelOnly="1" grandCol="1" outline="0" axis="axisCol" fieldPosition="0">
        <references count="1">
          <reference field="4294967294" count="1" selected="0">
            <x v="1"/>
          </reference>
        </references>
      </pivotArea>
    </format>
    <format dxfId="67">
      <pivotArea dataOnly="0" labelOnly="1" outline="0" fieldPosition="0">
        <references count="2">
          <reference field="4294967294" count="2">
            <x v="0"/>
            <x v="1"/>
          </reference>
          <reference field="1" count="1" selected="0">
            <x v="0"/>
          </reference>
        </references>
      </pivotArea>
    </format>
    <format dxfId="66">
      <pivotArea dataOnly="0" labelOnly="1" outline="0" fieldPosition="0">
        <references count="2">
          <reference field="4294967294" count="2">
            <x v="0"/>
            <x v="1"/>
          </reference>
          <reference field="1" count="1" selected="0">
            <x v="1"/>
          </reference>
        </references>
      </pivotArea>
    </format>
    <format dxfId="65">
      <pivotArea dataOnly="0" labelOnly="1" outline="0" fieldPosition="0">
        <references count="2">
          <reference field="4294967294" count="2">
            <x v="0"/>
            <x v="1"/>
          </reference>
          <reference field="1" count="1" selected="0">
            <x v="2"/>
          </reference>
        </references>
      </pivotArea>
    </format>
    <format dxfId="64">
      <pivotArea dataOnly="0" labelOnly="1" outline="0" fieldPosition="0">
        <references count="2">
          <reference field="4294967294" count="2">
            <x v="0"/>
            <x v="1"/>
          </reference>
          <reference field="1" count="1" selected="0">
            <x v="3"/>
          </reference>
        </references>
      </pivotArea>
    </format>
    <format dxfId="63">
      <pivotArea dataOnly="0" labelOnly="1" outline="0" fieldPosition="0">
        <references count="2">
          <reference field="4294967294" count="2">
            <x v="0"/>
            <x v="1"/>
          </reference>
          <reference field="1" count="1" selected="0">
            <x v="4"/>
          </reference>
        </references>
      </pivotArea>
    </format>
    <format dxfId="62">
      <pivotArea dataOnly="0" labelOnly="1" outline="0" fieldPosition="0">
        <references count="2">
          <reference field="4294967294" count="2">
            <x v="0"/>
            <x v="1"/>
          </reference>
          <reference field="1" count="1" selected="0">
            <x v="5"/>
          </reference>
        </references>
      </pivotArea>
    </format>
    <format dxfId="61">
      <pivotArea dataOnly="0" labelOnly="1" outline="0" fieldPosition="0">
        <references count="2">
          <reference field="4294967294" count="2">
            <x v="0"/>
            <x v="1"/>
          </reference>
          <reference field="1" count="1" selected="0">
            <x v="6"/>
          </reference>
        </references>
      </pivotArea>
    </format>
    <format dxfId="60">
      <pivotArea dataOnly="0" labelOnly="1" outline="0" fieldPosition="0">
        <references count="2">
          <reference field="4294967294" count="2">
            <x v="0"/>
            <x v="1"/>
          </reference>
          <reference field="1" count="1" selected="0">
            <x v="7"/>
          </reference>
        </references>
      </pivotArea>
    </format>
    <format dxfId="59">
      <pivotArea dataOnly="0" labelOnly="1" outline="0" fieldPosition="0">
        <references count="2">
          <reference field="4294967294" count="2">
            <x v="0"/>
            <x v="1"/>
          </reference>
          <reference field="1" count="1" selected="0">
            <x v="8"/>
          </reference>
        </references>
      </pivotArea>
    </format>
    <format dxfId="58">
      <pivotArea dataOnly="0" labelOnly="1" outline="0" fieldPosition="0">
        <references count="2">
          <reference field="4294967294" count="2">
            <x v="0"/>
            <x v="1"/>
          </reference>
          <reference field="1" count="1" selected="0">
            <x v="9"/>
          </reference>
        </references>
      </pivotArea>
    </format>
    <format dxfId="57">
      <pivotArea dataOnly="0" labelOnly="1" outline="0" fieldPosition="0">
        <references count="2">
          <reference field="4294967294" count="2">
            <x v="0"/>
            <x v="1"/>
          </reference>
          <reference field="1" count="1" selected="0">
            <x v="10"/>
          </reference>
        </references>
      </pivotArea>
    </format>
    <format dxfId="56">
      <pivotArea dataOnly="0" labelOnly="1" outline="0" fieldPosition="0">
        <references count="2">
          <reference field="4294967294" count="2">
            <x v="0"/>
            <x v="1"/>
          </reference>
          <reference field="1" count="1" selected="0">
            <x v="11"/>
          </reference>
        </references>
      </pivotArea>
    </format>
    <format dxfId="55">
      <pivotArea outline="0" collapsedLevelsAreSubtotals="1" fieldPosition="0"/>
    </format>
    <format dxfId="54">
      <pivotArea field="1" dataOnly="0" labelOnly="1" grandCol="1" outline="0" axis="axisCol" fieldPosition="0">
        <references count="1">
          <reference field="4294967294" count="1" selected="0">
            <x v="0"/>
          </reference>
        </references>
      </pivotArea>
    </format>
    <format dxfId="53">
      <pivotArea field="1" dataOnly="0" labelOnly="1" grandCol="1" outline="0" axis="axisCol" fieldPosition="0">
        <references count="1">
          <reference field="4294967294" count="1" selected="0">
            <x v="1"/>
          </reference>
        </references>
      </pivotArea>
    </format>
    <format dxfId="52">
      <pivotArea dataOnly="0" labelOnly="1" outline="0" fieldPosition="0">
        <references count="2">
          <reference field="4294967294" count="2">
            <x v="0"/>
            <x v="1"/>
          </reference>
          <reference field="1" count="1" selected="0">
            <x v="0"/>
          </reference>
        </references>
      </pivotArea>
    </format>
    <format dxfId="51">
      <pivotArea dataOnly="0" labelOnly="1" outline="0" fieldPosition="0">
        <references count="2">
          <reference field="4294967294" count="2">
            <x v="0"/>
            <x v="1"/>
          </reference>
          <reference field="1" count="1" selected="0">
            <x v="1"/>
          </reference>
        </references>
      </pivotArea>
    </format>
    <format dxfId="50">
      <pivotArea dataOnly="0" labelOnly="1" outline="0" fieldPosition="0">
        <references count="2">
          <reference field="4294967294" count="2">
            <x v="0"/>
            <x v="1"/>
          </reference>
          <reference field="1" count="1" selected="0">
            <x v="2"/>
          </reference>
        </references>
      </pivotArea>
    </format>
    <format dxfId="49">
      <pivotArea dataOnly="0" labelOnly="1" outline="0" fieldPosition="0">
        <references count="2">
          <reference field="4294967294" count="2">
            <x v="0"/>
            <x v="1"/>
          </reference>
          <reference field="1" count="1" selected="0">
            <x v="3"/>
          </reference>
        </references>
      </pivotArea>
    </format>
    <format dxfId="48">
      <pivotArea dataOnly="0" labelOnly="1" outline="0" fieldPosition="0">
        <references count="2">
          <reference field="4294967294" count="2">
            <x v="0"/>
            <x v="1"/>
          </reference>
          <reference field="1" count="1" selected="0">
            <x v="4"/>
          </reference>
        </references>
      </pivotArea>
    </format>
    <format dxfId="47">
      <pivotArea dataOnly="0" labelOnly="1" outline="0" fieldPosition="0">
        <references count="2">
          <reference field="4294967294" count="2">
            <x v="0"/>
            <x v="1"/>
          </reference>
          <reference field="1" count="1" selected="0">
            <x v="5"/>
          </reference>
        </references>
      </pivotArea>
    </format>
    <format dxfId="46">
      <pivotArea dataOnly="0" labelOnly="1" outline="0" fieldPosition="0">
        <references count="2">
          <reference field="4294967294" count="2">
            <x v="0"/>
            <x v="1"/>
          </reference>
          <reference field="1" count="1" selected="0">
            <x v="6"/>
          </reference>
        </references>
      </pivotArea>
    </format>
    <format dxfId="45">
      <pivotArea dataOnly="0" labelOnly="1" outline="0" fieldPosition="0">
        <references count="2">
          <reference field="4294967294" count="2">
            <x v="0"/>
            <x v="1"/>
          </reference>
          <reference field="1" count="1" selected="0">
            <x v="7"/>
          </reference>
        </references>
      </pivotArea>
    </format>
    <format dxfId="44">
      <pivotArea dataOnly="0" labelOnly="1" outline="0" fieldPosition="0">
        <references count="2">
          <reference field="4294967294" count="2">
            <x v="0"/>
            <x v="1"/>
          </reference>
          <reference field="1" count="1" selected="0">
            <x v="8"/>
          </reference>
        </references>
      </pivotArea>
    </format>
    <format dxfId="43">
      <pivotArea dataOnly="0" labelOnly="1" outline="0" fieldPosition="0">
        <references count="2">
          <reference field="4294967294" count="2">
            <x v="0"/>
            <x v="1"/>
          </reference>
          <reference field="1" count="1" selected="0">
            <x v="9"/>
          </reference>
        </references>
      </pivotArea>
    </format>
    <format dxfId="42">
      <pivotArea dataOnly="0" labelOnly="1" outline="0" fieldPosition="0">
        <references count="2">
          <reference field="4294967294" count="2">
            <x v="0"/>
            <x v="1"/>
          </reference>
          <reference field="1" count="1" selected="0">
            <x v="10"/>
          </reference>
        </references>
      </pivotArea>
    </format>
    <format dxfId="41">
      <pivotArea dataOnly="0" labelOnly="1" outline="0" fieldPosition="0">
        <references count="2">
          <reference field="4294967294" count="2">
            <x v="0"/>
            <x v="1"/>
          </reference>
          <reference field="1" count="1" selected="0">
            <x v="11"/>
          </reference>
        </references>
      </pivotArea>
    </format>
    <format dxfId="40">
      <pivotArea outline="0" fieldPosition="0">
        <references count="1">
          <reference field="4294967294" count="1">
            <x v="1"/>
          </reference>
        </references>
      </pivotArea>
    </format>
    <format dxfId="39">
      <pivotArea dataOnly="0" outline="0" fieldPosition="0">
        <references count="1">
          <reference field="1" count="1">
            <x v="0"/>
          </reference>
        </references>
      </pivotArea>
    </format>
    <format dxfId="38">
      <pivotArea dataOnly="0" outline="0" fieldPosition="0">
        <references count="1">
          <reference field="1" count="1">
            <x v="0"/>
          </reference>
        </references>
      </pivotArea>
    </format>
  </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Año" xr10:uid="{00000000-0013-0000-FFFF-FFFF01000000}" sourceName="Año">
  <pivotTables>
    <pivotTable tabId="59" name="Tabla dinamica 8"/>
    <pivotTable tabId="59" name="Tabla dinámica3"/>
    <pivotTable tabId="59" name="Tabla dinámica1"/>
  </pivotTables>
  <data>
    <tabular pivotCacheId="4" sortOrder="descending">
      <items count="29">
        <i x="28" s="1"/>
        <i x="27" s="1"/>
        <i x="26" s="1"/>
        <i x="25"/>
        <i x="24"/>
        <i x="23"/>
        <i x="22"/>
        <i x="21"/>
        <i x="20"/>
        <i x="19"/>
        <i x="18"/>
        <i x="17"/>
        <i x="16"/>
        <i x="15"/>
        <i x="14"/>
        <i x="13"/>
        <i x="12"/>
        <i x="11"/>
        <i x="10"/>
        <i x="9"/>
        <i x="8"/>
        <i x="7"/>
        <i x="6"/>
        <i x="5"/>
        <i x="4"/>
        <i x="3"/>
        <i x="2"/>
        <i x="1"/>
        <i x="0"/>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Mes" xr10:uid="{00000000-0013-0000-FFFF-FFFF02000000}" sourceName="Mes">
  <pivotTables>
    <pivotTable tabId="59" name="Tabla dinamica 8"/>
    <pivotTable tabId="59" name="Tabla dinámica3"/>
    <pivotTable tabId="59" name="Tabla dinámica1"/>
  </pivotTables>
  <data>
    <tabular pivotCacheId="4">
      <items count="12">
        <i x="0" s="1"/>
        <i x="1" s="1"/>
        <i x="2" s="1"/>
        <i x="3" s="1"/>
        <i x="4" s="1"/>
        <i x="5" s="1"/>
        <i x="6" s="1"/>
        <i x="7" s="1"/>
        <i x="8" s="1"/>
        <i x="9" s="1"/>
        <i x="10" s="1"/>
        <i x="11"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Línea" xr10:uid="{00000000-0013-0000-FFFF-FFFF03000000}" sourceName="Línea">
  <pivotTables>
    <pivotTable tabId="59" name="Tabla dinamica 8"/>
    <pivotTable tabId="59" name="Tabla dinámica3"/>
    <pivotTable tabId="59" name="Tabla dinámica1"/>
  </pivotTables>
  <data>
    <tabular pivotCacheId="4">
      <items count="8">
        <i x="5" s="1"/>
        <i x="6" s="1"/>
        <i x="0" s="1"/>
        <i x="3" s="1"/>
        <i x="4" s="1"/>
        <i x="1" s="1"/>
        <i x="7" s="1"/>
        <i x="2"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Línea1" xr10:uid="{00000000-0013-0000-FFFF-FFFF04000000}" sourceName="Línea">
  <pivotTables>
    <pivotTable tabId="65" name="Tabla dinámica4"/>
  </pivotTables>
  <data>
    <tabular pivotCacheId="4">
      <items count="8">
        <i x="5" s="1"/>
        <i x="6" s="1"/>
        <i x="0" s="1"/>
        <i x="3" s="1"/>
        <i x="4" s="1"/>
        <i x="1" s="1"/>
        <i x="7" s="1"/>
        <i x="2" s="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Mes2" xr10:uid="{00000000-0013-0000-FFFF-FFFF09000000}" sourceName="Mes">
  <pivotTables>
    <pivotTable tabId="65" name="Tabla dinámica4"/>
  </pivotTables>
  <data>
    <tabular pivotCacheId="4">
      <items count="12">
        <i x="0" s="1"/>
        <i x="1" s="1"/>
        <i x="2" s="1"/>
        <i x="3" s="1"/>
        <i x="4" s="1"/>
        <i x="5" s="1"/>
        <i x="6" s="1"/>
        <i x="7" s="1"/>
        <i x="8" s="1"/>
        <i x="9" s="1"/>
        <i x="10" s="1"/>
        <i x="1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Año" xr10:uid="{00000000-0014-0000-FFFF-FFFF01000000}" cache="SegmentaciónDeDatos_Año" caption="Año" columnCount="22" style="SlicerStyleDark1" rowHeight="225425"/>
  <slicer name="Mes" xr10:uid="{00000000-0014-0000-FFFF-FFFF02000000}" cache="SegmentaciónDeDatos_Mes" caption="Mes" columnCount="2" style="SlicerStyleDark1" rowHeight="225425"/>
  <slicer name="Línea" xr10:uid="{00000000-0014-0000-FFFF-FFFF03000000}" cache="SegmentaciónDeDatos_Línea" caption="Línea" columnCount="2" style="SlicerStyleDark1" rowHeight="225425"/>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Línea 1" xr10:uid="{00000000-0014-0000-FFFF-FFFF09000000}" cache="SegmentaciónDeDatos_Línea1" caption="Línea" style="SlicerStyleDark1" rowHeight="225425"/>
  <slicer name="Mes 2" xr10:uid="{00000000-0014-0000-FFFF-FFFF0A000000}" cache="SegmentaciónDeDatos_Mes2" caption="Mes" columnCount="2" style="SlicerStyleDark1" rowHeight="225425"/>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Tabla6" displayName="Tabla6" ref="A4:K66" totalsRowShown="0" headerRowDxfId="37" dataDxfId="35" headerRowBorderDxfId="36" tableBorderDxfId="34" totalsRowBorderDxfId="33">
  <autoFilter ref="A4:K66" xr:uid="{00000000-0009-0000-0100-000006000000}"/>
  <tableColumns count="11">
    <tableColumn id="1" xr3:uid="{00000000-0010-0000-0000-000001000000}" name="año" dataDxfId="32"/>
    <tableColumn id="2" xr3:uid="{00000000-0010-0000-0000-000002000000}" name="Mitre" dataDxfId="31"/>
    <tableColumn id="3" xr3:uid="{00000000-0010-0000-0000-000003000000}" name="Sarmiento" dataDxfId="30"/>
    <tableColumn id="4" xr3:uid="{00000000-0010-0000-0000-000004000000}" name="Urquiza" dataDxfId="29">
      <calculatedColumnFormula>+FFCC!P26</calculatedColumnFormula>
    </tableColumn>
    <tableColumn id="5" xr3:uid="{00000000-0010-0000-0000-000005000000}" name="Roca" dataDxfId="28">
      <calculatedColumnFormula>+FFCC!P53</calculatedColumnFormula>
    </tableColumn>
    <tableColumn id="6" xr3:uid="{00000000-0010-0000-0000-000006000000}" name="San Martín" dataDxfId="27">
      <calculatedColumnFormula>+FFCC!P80</calculatedColumnFormula>
    </tableColumn>
    <tableColumn id="7" xr3:uid="{00000000-0010-0000-0000-000007000000}" name="Belgrano Norte" dataDxfId="26">
      <calculatedColumnFormula>+FFCC!P107</calculatedColumnFormula>
    </tableColumn>
    <tableColumn id="8" xr3:uid="{00000000-0010-0000-0000-000008000000}" name="Belgrano Sur" dataDxfId="25">
      <calculatedColumnFormula>+FFCC!P134</calculatedColumnFormula>
    </tableColumn>
    <tableColumn id="9" xr3:uid="{00000000-0010-0000-0000-000009000000}" name="Belgrano Total" dataDxfId="24"/>
    <tableColumn id="11" xr3:uid="{00000000-0010-0000-0000-00000B000000}" name="Tren de la Costa" dataDxfId="23"/>
    <tableColumn id="10" xr3:uid="{00000000-0010-0000-0000-00000A000000}" name="total" dataDxfId="22">
      <calculatedColumnFormula>SUM(B5:J5)</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Tabla7" displayName="Tabla7" ref="M4:U111" totalsRowShown="0" headerRowDxfId="21" dataDxfId="20">
  <autoFilter ref="M4:U111" xr:uid="{00000000-0009-0000-0100-000007000000}"/>
  <tableColumns count="9">
    <tableColumn id="1" xr3:uid="{00000000-0010-0000-0100-000001000000}" name="año" dataDxfId="19"/>
    <tableColumn id="2" xr3:uid="{00000000-0010-0000-0100-000002000000}" name="Línea A" dataDxfId="18"/>
    <tableColumn id="3" xr3:uid="{00000000-0010-0000-0100-000003000000}" name="Línea B" dataDxfId="17"/>
    <tableColumn id="4" xr3:uid="{00000000-0010-0000-0100-000004000000}" name="Línea C" dataDxfId="16"/>
    <tableColumn id="5" xr3:uid="{00000000-0010-0000-0100-000005000000}" name="Línea D" dataDxfId="15">
      <calculatedColumnFormula>+#REF!</calculatedColumnFormula>
    </tableColumn>
    <tableColumn id="6" xr3:uid="{00000000-0010-0000-0100-000006000000}" name="Línea E" dataDxfId="14">
      <calculatedColumnFormula>+#REF!</calculatedColumnFormula>
    </tableColumn>
    <tableColumn id="7" xr3:uid="{00000000-0010-0000-0100-000007000000}" name="Línea H" dataDxfId="13">
      <calculatedColumnFormula>+#REF!</calculatedColumnFormula>
    </tableColumn>
    <tableColumn id="8" xr3:uid="{00000000-0010-0000-0100-000008000000}" name="Premetro" dataDxfId="12">
      <calculatedColumnFormula>+#REF!</calculatedColumnFormula>
    </tableColumn>
    <tableColumn id="9" xr3:uid="{00000000-0010-0000-0100-000009000000}" name="Total Subte" dataDxfId="11">
      <calculatedColumnFormula>SUM(N5:T5)</calculatedColumnFormula>
    </tableColumn>
  </tableColumns>
  <tableStyleInfo name="TableStyleMedium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Pasajeros" displayName="Pasajeros" ref="A1:E2670" totalsRowShown="0" headerRowDxfId="10">
  <autoFilter ref="A1:E2670" xr:uid="{00000000-0009-0000-0100-000001000000}"/>
  <tableColumns count="5">
    <tableColumn id="1" xr3:uid="{00000000-0010-0000-0200-000001000000}" name="Año" dataDxfId="9"/>
    <tableColumn id="2" xr3:uid="{00000000-0010-0000-0200-000002000000}" name="Mes" dataDxfId="8"/>
    <tableColumn id="4" xr3:uid="{00000000-0010-0000-0200-000004000000}" name="Línea" dataDxfId="7"/>
    <tableColumn id="3" xr3:uid="{00000000-0010-0000-0200-000003000000}" name="PAX" dataDxfId="6" dataCellStyle="Millares"/>
    <tableColumn id="5" xr3:uid="{00000000-0010-0000-0200-000005000000}" name="PAX DIA HABIL" dataDxfId="5"/>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3000000}" name="Pasajeros3" displayName="Pasajeros3" ref="I1:R338" totalsRowShown="0" headerRowDxfId="4">
  <tableColumns count="10">
    <tableColumn id="1" xr3:uid="{00000000-0010-0000-0300-000001000000}" name="Año" dataDxfId="3"/>
    <tableColumn id="2" xr3:uid="{00000000-0010-0000-0300-000002000000}" name="Período" dataDxfId="2"/>
    <tableColumn id="3" xr3:uid="{00000000-0010-0000-0300-000003000000}" name="Mitre" dataDxfId="1" dataCellStyle="Millares"/>
    <tableColumn id="5" xr3:uid="{00000000-0010-0000-0300-000005000000}" name="Sarmiento" dataDxfId="0"/>
    <tableColumn id="7" xr3:uid="{00000000-0010-0000-0300-000007000000}" name="Urquiza"/>
    <tableColumn id="9" xr3:uid="{00000000-0010-0000-0300-000009000000}" name="Roca"/>
    <tableColumn id="11" xr3:uid="{00000000-0010-0000-0300-00000B000000}" name="San Martín"/>
    <tableColumn id="13" xr3:uid="{00000000-0010-0000-0300-00000D000000}" name="Belgrano Norte"/>
    <tableColumn id="15" xr3:uid="{00000000-0010-0000-0300-00000F000000}" name="Belgrano Sur"/>
    <tableColumn id="17" xr3:uid="{00000000-0010-0000-0300-000011000000}" name="Tren de la Costa"/>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timelineCaches/timelineCache1.xml><?xml version="1.0" encoding="utf-8"?>
<timelineCacheDefinition xmlns="http://schemas.microsoft.com/office/spreadsheetml/2010/11/main" xmlns:x15="http://schemas.microsoft.com/office/spreadsheetml/2010/11/main" xmlns:mc="http://schemas.openxmlformats.org/markup-compatibility/2006" xmlns:xr10="http://schemas.microsoft.com/office/spreadsheetml/2016/revision10" mc:Ignorable="xr10" name="NativeTimeline_Período" xr10:uid="{00000000-0013-0000-FFFF-FFFF0B000000}" sourceName="Período">
  <pivotTables>
    <pivotTable tabId="59" name="Tabla dinámica2"/>
  </pivotTables>
  <state minimalRefreshVersion="6" lastRefreshVersion="6" pivotCacheId="5" filterType="dateBetween">
    <selection startDate="2021-01-01T00:00:00" endDate="2021-01-31T00:00:00"/>
    <bounds startDate="1993-01-01T00:00:00" endDate="2022-01-01T00:00:00"/>
  </state>
</timelineCacheDefinition>
</file>

<file path=xl/timelines/timeline1.xml><?xml version="1.0" encoding="utf-8"?>
<timelines xmlns="http://schemas.microsoft.com/office/spreadsheetml/2010/11/main" xmlns:mc="http://schemas.openxmlformats.org/markup-compatibility/2006" xmlns:x="http://schemas.openxmlformats.org/spreadsheetml/2006/main" xmlns:xr10="http://schemas.microsoft.com/office/spreadsheetml/2016/revision10" mc:Ignorable="x xr10">
  <timeline name="Período" xr10:uid="{00000000-0014-0000-FFFF-FFFF04000000}" cache="NativeTimeline_Período" caption="Período" showHeader="0" level="2" selectionLevel="2" scrollPosition="2019-10-01T00:00:00" style="TimeSlicerStyleDark1"/>
</timelines>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350" row="2">
    <wetp:webextensionref xmlns:r="http://schemas.openxmlformats.org/officeDocument/2006/relationships" r:id="rId1"/>
  </wetp:taskpane>
</wetp:taskpanes>
</file>

<file path=xl/webextensions/webextension1.xml><?xml version="1.0" encoding="utf-8"?>
<we:webextension xmlns:we="http://schemas.microsoft.com/office/webextensions/webextension/2010/11" id="{9D9E834A-51DA-4021-9660-E4EA5A2EB740}">
  <we:reference id="wa104379700" version="1.0.0.0" store="es-ES" storeType="OMEX"/>
  <we:alternateReferences>
    <we:reference id="WA104379700" version="1.0.0.0" store="WA104379700" storeType="OMEX"/>
  </we:alternateReferences>
  <we:properties/>
  <we:bindings/>
  <we:snapshot xmlns:r="http://schemas.openxmlformats.org/officeDocument/2006/relationships"/>
</we:webextension>
</file>

<file path=xl/worksheets/_rels/sheet1.xml.rels><?xml version="1.0" encoding="UTF-8" standalone="yes"?>
<Relationships xmlns="http://schemas.openxmlformats.org/package/2006/relationships"><Relationship Id="rId8" Type="http://schemas.microsoft.com/office/2011/relationships/timeline" Target="../timelines/timeline1.xml"/><Relationship Id="rId3" Type="http://schemas.openxmlformats.org/officeDocument/2006/relationships/pivotTable" Target="../pivotTables/pivotTable3.xml"/><Relationship Id="rId7" Type="http://schemas.microsoft.com/office/2007/relationships/slicer" Target="../slicers/slicer1.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mailto:mralph@cnrt.gob.ar" TargetMode="External"/><Relationship Id="rId1" Type="http://schemas.openxmlformats.org/officeDocument/2006/relationships/pivotTable" Target="../pivotTables/pivotTable5.xml"/><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table" Target="../tables/table2.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249977111117893"/>
  </sheetPr>
  <dimension ref="B1:S143"/>
  <sheetViews>
    <sheetView showGridLines="0" showRowColHeaders="0" tabSelected="1" zoomScaleNormal="100" workbookViewId="0">
      <selection activeCell="L86" sqref="L86"/>
    </sheetView>
  </sheetViews>
  <sheetFormatPr baseColWidth="10" defaultColWidth="11.375" defaultRowHeight="12.9"/>
  <cols>
    <col min="1" max="1" width="2.75" style="183" customWidth="1"/>
    <col min="2" max="2" width="15.75" style="183" customWidth="1"/>
    <col min="3" max="3" width="13.75" style="183" customWidth="1"/>
    <col min="4" max="4" width="10.75" style="183" customWidth="1"/>
    <col min="5" max="5" width="15.125" style="183" customWidth="1"/>
    <col min="6" max="6" width="12.75" style="183" customWidth="1"/>
    <col min="7" max="11" width="10.75" style="183" customWidth="1"/>
    <col min="12" max="12" width="11.625" style="183" customWidth="1"/>
    <col min="13" max="36" width="10.75" style="183" customWidth="1"/>
    <col min="37" max="55" width="11.375" style="183" customWidth="1"/>
    <col min="56" max="16384" width="11.375" style="183"/>
  </cols>
  <sheetData>
    <row r="1" spans="2:2" ht="12.75" customHeight="1"/>
    <row r="2" spans="2:2" ht="12.75" customHeight="1">
      <c r="B2" s="184"/>
    </row>
    <row r="3" spans="2:2" ht="12.75" customHeight="1">
      <c r="B3" s="185"/>
    </row>
    <row r="4" spans="2:2" ht="12.75" customHeight="1">
      <c r="B4" s="186"/>
    </row>
    <row r="5" spans="2:2" ht="12.75" customHeight="1"/>
    <row r="6" spans="2:2" ht="12.75" customHeight="1"/>
    <row r="9" spans="2:2" s="143" customFormat="1"/>
    <row r="21" spans="2:3" ht="25.85">
      <c r="B21" s="181" t="s">
        <v>44</v>
      </c>
      <c r="C21" s="182" t="s">
        <v>104</v>
      </c>
    </row>
    <row r="22" spans="2:3">
      <c r="B22" s="201" t="s">
        <v>107</v>
      </c>
    </row>
    <row r="23" spans="2:3">
      <c r="B23" s="152" t="s">
        <v>120</v>
      </c>
      <c r="C23" s="151">
        <v>981156</v>
      </c>
    </row>
    <row r="24" spans="2:3">
      <c r="B24" s="152" t="s">
        <v>121</v>
      </c>
      <c r="C24" s="151">
        <v>2654377</v>
      </c>
    </row>
    <row r="25" spans="2:3">
      <c r="B25" s="152" t="s">
        <v>122</v>
      </c>
      <c r="C25" s="151">
        <v>699131</v>
      </c>
    </row>
    <row r="26" spans="2:3">
      <c r="B26" s="152" t="s">
        <v>123</v>
      </c>
      <c r="C26" s="151">
        <v>5701534</v>
      </c>
    </row>
    <row r="27" spans="2:3">
      <c r="B27" s="152" t="s">
        <v>124</v>
      </c>
      <c r="C27" s="151">
        <v>896351</v>
      </c>
    </row>
    <row r="28" spans="2:3">
      <c r="B28" s="152" t="s">
        <v>125</v>
      </c>
      <c r="C28" s="151">
        <v>990414</v>
      </c>
    </row>
    <row r="29" spans="2:3">
      <c r="B29" s="152" t="s">
        <v>126</v>
      </c>
      <c r="C29" s="151">
        <v>593261</v>
      </c>
    </row>
    <row r="30" spans="2:3">
      <c r="B30" s="152" t="s">
        <v>127</v>
      </c>
      <c r="C30" s="151">
        <v>6281</v>
      </c>
    </row>
    <row r="32" spans="2:3" s="143" customFormat="1"/>
    <row r="65" spans="2:19" ht="38.75">
      <c r="B65" s="202" t="s">
        <v>102</v>
      </c>
      <c r="C65" s="202" t="s">
        <v>104</v>
      </c>
      <c r="D65" s="202" t="s">
        <v>105</v>
      </c>
      <c r="F65" s="202" t="s">
        <v>102</v>
      </c>
      <c r="G65" s="202" t="s">
        <v>119</v>
      </c>
      <c r="H65" s="202" t="s">
        <v>105</v>
      </c>
    </row>
    <row r="66" spans="2:19">
      <c r="B66" s="152">
        <v>2019</v>
      </c>
      <c r="C66" s="151">
        <v>436265519</v>
      </c>
      <c r="D66" s="187"/>
      <c r="F66" s="152">
        <v>2019</v>
      </c>
      <c r="G66" s="151">
        <v>16709791.632453317</v>
      </c>
      <c r="H66" s="187"/>
    </row>
    <row r="67" spans="2:19">
      <c r="B67" s="188" t="s">
        <v>5</v>
      </c>
      <c r="C67" s="151">
        <v>32572622</v>
      </c>
      <c r="D67" s="187"/>
      <c r="F67" s="188" t="s">
        <v>5</v>
      </c>
      <c r="G67" s="151">
        <v>1203043.1805596736</v>
      </c>
      <c r="H67" s="187"/>
    </row>
    <row r="68" spans="2:19">
      <c r="B68" s="188" t="s">
        <v>6</v>
      </c>
      <c r="C68" s="151">
        <v>31857506</v>
      </c>
      <c r="D68" s="187"/>
      <c r="F68" s="188" t="s">
        <v>6</v>
      </c>
      <c r="G68" s="151">
        <v>1291423.8849553969</v>
      </c>
      <c r="H68" s="187"/>
    </row>
    <row r="69" spans="2:19">
      <c r="B69" s="188" t="s">
        <v>7</v>
      </c>
      <c r="C69" s="151">
        <v>35018942</v>
      </c>
      <c r="D69" s="187"/>
      <c r="F69" s="188" t="s">
        <v>7</v>
      </c>
      <c r="G69" s="151">
        <v>1387561.6950728563</v>
      </c>
      <c r="H69" s="187"/>
      <c r="J69"/>
      <c r="K69"/>
      <c r="L69"/>
    </row>
    <row r="70" spans="2:19">
      <c r="B70" s="188" t="s">
        <v>8</v>
      </c>
      <c r="C70" s="151">
        <v>34687163</v>
      </c>
      <c r="D70" s="187"/>
      <c r="F70" s="188" t="s">
        <v>8</v>
      </c>
      <c r="G70" s="151">
        <v>1391134.8217069234</v>
      </c>
      <c r="H70" s="187"/>
      <c r="J70"/>
      <c r="K70"/>
      <c r="L70"/>
      <c r="Q70"/>
      <c r="R70"/>
      <c r="S70"/>
    </row>
    <row r="71" spans="2:19">
      <c r="B71" s="188" t="s">
        <v>9</v>
      </c>
      <c r="C71" s="151">
        <v>37769933</v>
      </c>
      <c r="D71" s="187"/>
      <c r="F71" s="188" t="s">
        <v>9</v>
      </c>
      <c r="G71" s="151">
        <v>1411117.8068206611</v>
      </c>
      <c r="H71" s="187"/>
      <c r="J71"/>
      <c r="K71"/>
      <c r="L71"/>
      <c r="Q71"/>
      <c r="R71"/>
      <c r="S71"/>
    </row>
    <row r="72" spans="2:19">
      <c r="B72" s="188" t="s">
        <v>10</v>
      </c>
      <c r="C72" s="151">
        <v>34065006</v>
      </c>
      <c r="D72" s="187"/>
      <c r="F72" s="188" t="s">
        <v>10</v>
      </c>
      <c r="G72" s="151">
        <v>1351387.9656998429</v>
      </c>
      <c r="H72" s="187"/>
      <c r="J72"/>
      <c r="K72"/>
      <c r="L72"/>
    </row>
    <row r="73" spans="2:19">
      <c r="B73" s="188" t="s">
        <v>11</v>
      </c>
      <c r="C73" s="151">
        <v>37888888</v>
      </c>
      <c r="D73" s="187"/>
      <c r="F73" s="188" t="s">
        <v>11</v>
      </c>
      <c r="G73" s="151">
        <v>1399366.8854400918</v>
      </c>
      <c r="H73" s="187"/>
      <c r="J73"/>
      <c r="K73"/>
      <c r="L73"/>
    </row>
    <row r="74" spans="2:19">
      <c r="B74" s="188" t="s">
        <v>12</v>
      </c>
      <c r="C74" s="151">
        <v>39799048</v>
      </c>
      <c r="D74" s="187"/>
      <c r="F74" s="188" t="s">
        <v>12</v>
      </c>
      <c r="G74" s="151">
        <v>1485048.4442575895</v>
      </c>
      <c r="H74" s="187"/>
      <c r="J74"/>
      <c r="K74"/>
      <c r="L74"/>
    </row>
    <row r="75" spans="2:19">
      <c r="B75" s="188" t="s">
        <v>13</v>
      </c>
      <c r="C75" s="151">
        <v>39351951</v>
      </c>
      <c r="D75" s="187"/>
      <c r="F75" s="188" t="s">
        <v>13</v>
      </c>
      <c r="G75" s="151">
        <v>1509346.9570306735</v>
      </c>
      <c r="H75" s="187"/>
      <c r="J75"/>
      <c r="K75"/>
      <c r="L75"/>
    </row>
    <row r="76" spans="2:19">
      <c r="B76" s="188" t="s">
        <v>14</v>
      </c>
      <c r="C76" s="151">
        <v>40251894</v>
      </c>
      <c r="D76" s="187"/>
      <c r="F76" s="188" t="s">
        <v>14</v>
      </c>
      <c r="G76" s="151">
        <v>1487135.1146430995</v>
      </c>
      <c r="H76" s="187"/>
      <c r="J76"/>
      <c r="K76"/>
      <c r="L76"/>
    </row>
    <row r="77" spans="2:19">
      <c r="B77" s="188" t="s">
        <v>15</v>
      </c>
      <c r="C77" s="151">
        <v>37751415</v>
      </c>
      <c r="D77" s="187"/>
      <c r="F77" s="188" t="s">
        <v>15</v>
      </c>
      <c r="G77" s="151">
        <v>1463088.797549081</v>
      </c>
      <c r="H77" s="187"/>
      <c r="J77"/>
      <c r="K77"/>
      <c r="L77"/>
    </row>
    <row r="78" spans="2:19">
      <c r="B78" s="188" t="s">
        <v>16</v>
      </c>
      <c r="C78" s="151">
        <v>35251151</v>
      </c>
      <c r="D78" s="187"/>
      <c r="F78" s="188" t="s">
        <v>16</v>
      </c>
      <c r="G78" s="151">
        <v>1330136.0787174271</v>
      </c>
      <c r="H78" s="187"/>
      <c r="J78"/>
      <c r="K78"/>
      <c r="L78"/>
    </row>
    <row r="79" spans="2:19">
      <c r="B79" s="152">
        <v>2020</v>
      </c>
      <c r="C79" s="151">
        <v>141478303</v>
      </c>
      <c r="D79" s="187">
        <v>-0.67570597070267202</v>
      </c>
      <c r="F79" s="152">
        <v>2020</v>
      </c>
      <c r="G79" s="151">
        <v>5485542.7052720627</v>
      </c>
      <c r="H79" s="187">
        <v>-0.67570597070267202</v>
      </c>
      <c r="J79"/>
      <c r="K79"/>
      <c r="L79"/>
    </row>
    <row r="80" spans="2:19">
      <c r="B80" s="188" t="s">
        <v>5</v>
      </c>
      <c r="C80" s="151">
        <v>33514275</v>
      </c>
      <c r="D80" s="187">
        <v>2.890933987445039E-2</v>
      </c>
      <c r="F80" s="188" t="s">
        <v>5</v>
      </c>
      <c r="G80" s="151">
        <v>1237282.0772923478</v>
      </c>
      <c r="H80" s="187">
        <v>2.890933987445039E-2</v>
      </c>
      <c r="J80"/>
      <c r="K80"/>
      <c r="L80"/>
    </row>
    <row r="81" spans="2:13">
      <c r="B81" s="188" t="s">
        <v>6</v>
      </c>
      <c r="C81" s="151">
        <v>32001622</v>
      </c>
      <c r="D81" s="187">
        <v>4.5237690608925882E-3</v>
      </c>
      <c r="F81" s="188" t="s">
        <v>6</v>
      </c>
      <c r="G81" s="151">
        <v>1319808.2574183289</v>
      </c>
      <c r="H81" s="187">
        <v>4.5237690608925882E-3</v>
      </c>
      <c r="J81"/>
      <c r="K81"/>
      <c r="L81"/>
    </row>
    <row r="82" spans="2:13" ht="12.75" customHeight="1">
      <c r="B82" s="188" t="s">
        <v>7</v>
      </c>
      <c r="C82" s="151">
        <v>19944822</v>
      </c>
      <c r="D82" s="187">
        <v>-0.43045617997254171</v>
      </c>
      <c r="F82" s="188" t="s">
        <v>7</v>
      </c>
      <c r="G82" s="151">
        <v>769794.40794143046</v>
      </c>
      <c r="H82" s="187">
        <v>-0.43045617997254171</v>
      </c>
      <c r="J82"/>
      <c r="K82"/>
      <c r="L82"/>
    </row>
    <row r="83" spans="2:13" ht="12.75" customHeight="1">
      <c r="B83" s="188" t="s">
        <v>8</v>
      </c>
      <c r="C83" s="151">
        <v>2389707</v>
      </c>
      <c r="D83" s="187">
        <v>-0.93110687662752933</v>
      </c>
      <c r="F83" s="188" t="s">
        <v>8</v>
      </c>
      <c r="G83" s="151">
        <v>95578.311861855473</v>
      </c>
      <c r="H83" s="187">
        <v>-0.93110687662752933</v>
      </c>
      <c r="J83"/>
      <c r="K83"/>
      <c r="L83"/>
    </row>
    <row r="84" spans="2:13">
      <c r="B84" s="188" t="s">
        <v>9</v>
      </c>
      <c r="C84" s="151">
        <v>3559553</v>
      </c>
      <c r="D84" s="187">
        <v>-0.90575696811535245</v>
      </c>
      <c r="F84" s="188" t="s">
        <v>9</v>
      </c>
      <c r="G84" s="151">
        <v>138512.87550270167</v>
      </c>
      <c r="H84" s="187">
        <v>-0.90575696811535245</v>
      </c>
      <c r="J84"/>
      <c r="K84" s="202" t="s">
        <v>48</v>
      </c>
      <c r="L84" s="202" t="s">
        <v>118</v>
      </c>
      <c r="M84" s="202" t="s">
        <v>105</v>
      </c>
    </row>
    <row r="85" spans="2:13">
      <c r="B85" s="188" t="s">
        <v>10</v>
      </c>
      <c r="C85" s="151">
        <v>3993070</v>
      </c>
      <c r="D85" s="187">
        <v>-0.88278088076661432</v>
      </c>
      <c r="F85" s="188" t="s">
        <v>10</v>
      </c>
      <c r="G85" s="151">
        <v>156040.88828327743</v>
      </c>
      <c r="H85" s="187">
        <v>-0.88278088076661432</v>
      </c>
      <c r="J85"/>
      <c r="K85" s="152">
        <v>2019</v>
      </c>
      <c r="L85" s="203">
        <v>436265519</v>
      </c>
      <c r="M85" s="187"/>
    </row>
    <row r="86" spans="2:13">
      <c r="B86" s="188" t="s">
        <v>11</v>
      </c>
      <c r="C86" s="151">
        <v>3977909</v>
      </c>
      <c r="D86" s="187">
        <v>-0.89501119695040932</v>
      </c>
      <c r="F86" s="188" t="s">
        <v>11</v>
      </c>
      <c r="G86" s="151">
        <v>155786.71533113762</v>
      </c>
      <c r="H86" s="187">
        <v>-0.89501119695040932</v>
      </c>
      <c r="J86"/>
      <c r="K86" s="152">
        <v>2020</v>
      </c>
      <c r="L86" s="203">
        <v>141478303</v>
      </c>
      <c r="M86" s="187">
        <v>-0.67570597070267202</v>
      </c>
    </row>
    <row r="87" spans="2:13">
      <c r="B87" s="188" t="s">
        <v>12</v>
      </c>
      <c r="C87" s="151">
        <v>4777888</v>
      </c>
      <c r="D87" s="187">
        <v>-0.87994969125894673</v>
      </c>
      <c r="F87" s="188" t="s">
        <v>12</v>
      </c>
      <c r="G87" s="151">
        <v>181984.82493684714</v>
      </c>
      <c r="H87" s="187">
        <v>-0.87994969125894673</v>
      </c>
      <c r="J87"/>
      <c r="K87" s="152">
        <v>2021</v>
      </c>
      <c r="L87" s="203">
        <v>12522505</v>
      </c>
      <c r="M87" s="187">
        <v>-0.91148815942469996</v>
      </c>
    </row>
    <row r="88" spans="2:13">
      <c r="B88" s="188" t="s">
        <v>13</v>
      </c>
      <c r="C88" s="151">
        <v>5833985</v>
      </c>
      <c r="D88" s="187">
        <v>-0.85174851940631868</v>
      </c>
      <c r="F88" s="188" t="s">
        <v>13</v>
      </c>
      <c r="G88" s="151">
        <v>218909.59075684042</v>
      </c>
      <c r="H88" s="187">
        <v>-0.85174851940631868</v>
      </c>
      <c r="J88"/>
      <c r="K88"/>
      <c r="L88"/>
      <c r="M88"/>
    </row>
    <row r="89" spans="2:13">
      <c r="B89" s="188" t="s">
        <v>14</v>
      </c>
      <c r="C89" s="151">
        <v>7614691</v>
      </c>
      <c r="D89" s="187">
        <v>-0.81082403228031952</v>
      </c>
      <c r="F89" s="188" t="s">
        <v>14</v>
      </c>
      <c r="G89" s="151">
        <v>284126.01880234573</v>
      </c>
      <c r="H89" s="187">
        <v>-0.81082403228031952</v>
      </c>
      <c r="J89"/>
      <c r="K89"/>
      <c r="L89"/>
      <c r="M89"/>
    </row>
    <row r="90" spans="2:13">
      <c r="B90" s="188" t="s">
        <v>15</v>
      </c>
      <c r="C90" s="151">
        <v>11100793</v>
      </c>
      <c r="D90" s="187">
        <v>-0.70595028027426254</v>
      </c>
      <c r="F90" s="188" t="s">
        <v>15</v>
      </c>
      <c r="G90" s="151">
        <v>435244.92840559455</v>
      </c>
      <c r="H90" s="187">
        <v>-0.70595028027426254</v>
      </c>
      <c r="J90"/>
      <c r="K90"/>
      <c r="L90" s="194"/>
    </row>
    <row r="91" spans="2:13">
      <c r="B91" s="188" t="s">
        <v>16</v>
      </c>
      <c r="C91" s="151">
        <v>12769988</v>
      </c>
      <c r="D91" s="187">
        <v>-0.63774266548062497</v>
      </c>
      <c r="F91" s="188" t="s">
        <v>16</v>
      </c>
      <c r="G91" s="151">
        <v>492473.80873935571</v>
      </c>
      <c r="H91" s="187">
        <v>-0.63774266548062497</v>
      </c>
      <c r="J91"/>
      <c r="K91"/>
      <c r="L91" s="194"/>
    </row>
    <row r="92" spans="2:13">
      <c r="B92" s="152">
        <v>2021</v>
      </c>
      <c r="C92" s="151">
        <v>12522505</v>
      </c>
      <c r="D92" s="187">
        <v>-0.91148815942469996</v>
      </c>
      <c r="F92" s="152">
        <v>2021</v>
      </c>
      <c r="G92" s="151">
        <v>477431.72639216902</v>
      </c>
      <c r="H92" s="187">
        <v>-0.91148815942469996</v>
      </c>
      <c r="J92"/>
      <c r="K92"/>
      <c r="L92" s="194"/>
    </row>
    <row r="93" spans="2:13">
      <c r="B93" s="188" t="s">
        <v>5</v>
      </c>
      <c r="C93" s="151">
        <v>12522505</v>
      </c>
      <c r="D93" s="187">
        <v>-0.62635309879148515</v>
      </c>
      <c r="F93" s="188" t="s">
        <v>5</v>
      </c>
      <c r="G93" s="151">
        <v>477431.72639216902</v>
      </c>
      <c r="H93" s="187">
        <v>-0.62635309879148515</v>
      </c>
      <c r="J93"/>
      <c r="K93"/>
      <c r="L93" s="194"/>
    </row>
    <row r="94" spans="2:13">
      <c r="B94"/>
      <c r="C94"/>
      <c r="D94"/>
      <c r="F94"/>
      <c r="G94"/>
      <c r="H94"/>
      <c r="J94"/>
      <c r="K94"/>
      <c r="L94" s="194"/>
    </row>
    <row r="95" spans="2:13">
      <c r="B95"/>
      <c r="C95"/>
      <c r="D95"/>
      <c r="F95"/>
      <c r="G95"/>
      <c r="H95"/>
      <c r="J95"/>
      <c r="K95"/>
      <c r="L95" s="194"/>
    </row>
    <row r="96" spans="2:13">
      <c r="B96"/>
      <c r="C96"/>
      <c r="D96"/>
      <c r="F96"/>
      <c r="G96"/>
      <c r="H96"/>
      <c r="J96"/>
      <c r="K96"/>
      <c r="L96" s="194"/>
    </row>
    <row r="97" spans="2:12">
      <c r="B97"/>
      <c r="C97"/>
      <c r="D97"/>
      <c r="F97"/>
      <c r="G97"/>
      <c r="H97"/>
      <c r="J97"/>
      <c r="K97"/>
      <c r="L97" s="194"/>
    </row>
    <row r="98" spans="2:12">
      <c r="B98"/>
      <c r="C98"/>
      <c r="D98"/>
      <c r="F98"/>
      <c r="G98"/>
      <c r="H98"/>
      <c r="J98"/>
      <c r="K98"/>
      <c r="L98" s="194"/>
    </row>
    <row r="99" spans="2:12">
      <c r="B99"/>
      <c r="C99"/>
      <c r="D99"/>
      <c r="F99"/>
      <c r="G99"/>
      <c r="H99"/>
      <c r="J99"/>
      <c r="K99"/>
      <c r="L99" s="194"/>
    </row>
    <row r="100" spans="2:12">
      <c r="B100"/>
      <c r="C100"/>
      <c r="D100"/>
      <c r="F100"/>
      <c r="G100"/>
      <c r="H100"/>
      <c r="J100"/>
      <c r="K100"/>
      <c r="L100" s="194"/>
    </row>
    <row r="101" spans="2:12">
      <c r="B101"/>
      <c r="C101"/>
      <c r="D101"/>
      <c r="F101"/>
      <c r="G101"/>
      <c r="H101"/>
      <c r="J101"/>
      <c r="K101"/>
      <c r="L101" s="194"/>
    </row>
    <row r="102" spans="2:12">
      <c r="B102"/>
      <c r="C102"/>
      <c r="D102"/>
      <c r="F102"/>
      <c r="G102"/>
      <c r="H102"/>
      <c r="J102"/>
      <c r="K102"/>
      <c r="L102" s="194"/>
    </row>
    <row r="103" spans="2:12">
      <c r="B103"/>
      <c r="C103"/>
      <c r="D103"/>
      <c r="F103"/>
      <c r="G103"/>
      <c r="H103"/>
      <c r="J103"/>
      <c r="K103"/>
      <c r="L103" s="194"/>
    </row>
    <row r="104" spans="2:12">
      <c r="B104"/>
      <c r="C104"/>
      <c r="D104"/>
      <c r="F104"/>
      <c r="G104"/>
      <c r="H104"/>
      <c r="J104"/>
      <c r="K104"/>
      <c r="L104" s="194"/>
    </row>
    <row r="105" spans="2:12">
      <c r="B105"/>
      <c r="C105"/>
      <c r="D105"/>
      <c r="F105"/>
      <c r="G105"/>
      <c r="H105"/>
      <c r="L105" s="195"/>
    </row>
    <row r="106" spans="2:12">
      <c r="B106"/>
      <c r="C106"/>
      <c r="D106"/>
      <c r="F106"/>
      <c r="G106"/>
      <c r="H106"/>
      <c r="L106" s="195"/>
    </row>
    <row r="107" spans="2:12">
      <c r="B107"/>
      <c r="C107"/>
      <c r="D107"/>
      <c r="F107"/>
      <c r="G107"/>
      <c r="H107"/>
      <c r="L107" s="195"/>
    </row>
    <row r="108" spans="2:12">
      <c r="B108"/>
      <c r="C108"/>
      <c r="D108"/>
      <c r="F108"/>
      <c r="G108"/>
      <c r="H108"/>
      <c r="L108" s="195"/>
    </row>
    <row r="109" spans="2:12">
      <c r="B109"/>
      <c r="C109"/>
      <c r="D109"/>
      <c r="F109"/>
      <c r="G109"/>
      <c r="H109"/>
      <c r="L109" s="195"/>
    </row>
    <row r="110" spans="2:12">
      <c r="B110"/>
      <c r="C110"/>
      <c r="D110"/>
      <c r="F110"/>
      <c r="G110"/>
      <c r="H110"/>
      <c r="L110" s="195"/>
    </row>
    <row r="111" spans="2:12">
      <c r="B111"/>
      <c r="C111"/>
      <c r="D111"/>
      <c r="F111"/>
      <c r="G111"/>
      <c r="H111"/>
      <c r="L111" s="195"/>
    </row>
    <row r="112" spans="2:12">
      <c r="B112"/>
      <c r="C112"/>
      <c r="D112"/>
      <c r="F112"/>
      <c r="G112"/>
      <c r="H112"/>
      <c r="L112" s="195"/>
    </row>
    <row r="113" spans="2:12">
      <c r="B113"/>
      <c r="C113"/>
      <c r="D113"/>
      <c r="F113"/>
      <c r="G113"/>
      <c r="H113"/>
      <c r="L113" s="195"/>
    </row>
    <row r="114" spans="2:12">
      <c r="B114"/>
      <c r="C114"/>
      <c r="D114"/>
      <c r="F114"/>
      <c r="G114"/>
      <c r="H114"/>
      <c r="L114" s="195"/>
    </row>
    <row r="115" spans="2:12">
      <c r="B115"/>
      <c r="C115"/>
      <c r="D115"/>
      <c r="F115"/>
      <c r="G115"/>
      <c r="H115"/>
      <c r="L115" s="195"/>
    </row>
    <row r="116" spans="2:12">
      <c r="B116"/>
      <c r="C116"/>
      <c r="D116"/>
      <c r="F116"/>
      <c r="G116"/>
      <c r="H116"/>
      <c r="L116" s="195"/>
    </row>
    <row r="117" spans="2:12">
      <c r="B117"/>
      <c r="C117"/>
      <c r="D117"/>
      <c r="F117"/>
      <c r="G117"/>
      <c r="H117"/>
      <c r="L117" s="195"/>
    </row>
    <row r="118" spans="2:12">
      <c r="B118"/>
      <c r="C118"/>
      <c r="D118"/>
      <c r="F118"/>
      <c r="G118"/>
      <c r="H118"/>
      <c r="L118" s="195"/>
    </row>
    <row r="119" spans="2:12">
      <c r="B119"/>
      <c r="C119"/>
      <c r="D119"/>
      <c r="F119"/>
      <c r="G119"/>
      <c r="H119"/>
      <c r="L119" s="195"/>
    </row>
    <row r="120" spans="2:12">
      <c r="B120"/>
      <c r="C120"/>
      <c r="D120"/>
      <c r="F120"/>
      <c r="G120"/>
      <c r="H120"/>
      <c r="L120" s="195"/>
    </row>
    <row r="121" spans="2:12">
      <c r="B121"/>
      <c r="C121"/>
      <c r="D121"/>
      <c r="F121"/>
      <c r="G121"/>
      <c r="H121"/>
      <c r="L121" s="195"/>
    </row>
    <row r="122" spans="2:12">
      <c r="B122"/>
      <c r="C122"/>
      <c r="D122"/>
      <c r="F122"/>
      <c r="G122"/>
      <c r="H122"/>
      <c r="L122" s="195"/>
    </row>
    <row r="123" spans="2:12">
      <c r="B123"/>
      <c r="C123"/>
      <c r="D123"/>
      <c r="F123"/>
      <c r="G123"/>
      <c r="H123"/>
      <c r="L123" s="195"/>
    </row>
    <row r="124" spans="2:12">
      <c r="B124"/>
      <c r="C124"/>
      <c r="D124"/>
      <c r="F124"/>
      <c r="G124"/>
      <c r="H124"/>
      <c r="L124" s="195"/>
    </row>
    <row r="125" spans="2:12">
      <c r="B125"/>
      <c r="C125"/>
      <c r="D125"/>
      <c r="F125"/>
      <c r="G125"/>
      <c r="H125"/>
      <c r="L125" s="195"/>
    </row>
    <row r="126" spans="2:12">
      <c r="B126"/>
      <c r="C126"/>
      <c r="D126"/>
      <c r="F126"/>
      <c r="G126"/>
      <c r="H126"/>
      <c r="L126" s="195"/>
    </row>
    <row r="127" spans="2:12">
      <c r="B127"/>
      <c r="C127"/>
      <c r="D127"/>
      <c r="F127"/>
      <c r="G127"/>
      <c r="H127"/>
      <c r="L127" s="195"/>
    </row>
    <row r="128" spans="2:12">
      <c r="B128"/>
      <c r="C128"/>
      <c r="D128"/>
      <c r="F128"/>
      <c r="G128"/>
      <c r="H128"/>
      <c r="L128" s="195"/>
    </row>
    <row r="129" spans="2:12">
      <c r="B129"/>
      <c r="C129"/>
      <c r="D129"/>
      <c r="F129"/>
      <c r="G129"/>
      <c r="H129"/>
      <c r="L129" s="195"/>
    </row>
    <row r="130" spans="2:12">
      <c r="B130"/>
      <c r="C130"/>
      <c r="D130"/>
      <c r="F130"/>
      <c r="G130"/>
      <c r="H130"/>
      <c r="L130" s="195"/>
    </row>
    <row r="131" spans="2:12">
      <c r="B131"/>
      <c r="C131"/>
      <c r="D131"/>
      <c r="F131"/>
      <c r="G131"/>
      <c r="H131"/>
      <c r="L131" s="195"/>
    </row>
    <row r="132" spans="2:12">
      <c r="B132"/>
      <c r="C132"/>
      <c r="D132"/>
      <c r="F132"/>
      <c r="G132"/>
      <c r="H132"/>
      <c r="L132" s="195"/>
    </row>
    <row r="133" spans="2:12">
      <c r="B133"/>
      <c r="C133"/>
      <c r="D133"/>
      <c r="F133"/>
      <c r="G133"/>
      <c r="H133"/>
      <c r="L133" s="195"/>
    </row>
    <row r="134" spans="2:12">
      <c r="B134"/>
      <c r="C134"/>
      <c r="D134"/>
      <c r="F134"/>
      <c r="G134"/>
      <c r="H134"/>
    </row>
    <row r="135" spans="2:12">
      <c r="B135"/>
      <c r="C135"/>
      <c r="D135"/>
      <c r="F135"/>
      <c r="G135"/>
      <c r="H135"/>
    </row>
    <row r="136" spans="2:12">
      <c r="B136"/>
      <c r="C136"/>
      <c r="D136"/>
      <c r="F136"/>
      <c r="G136"/>
      <c r="H136"/>
    </row>
    <row r="137" spans="2:12">
      <c r="B137"/>
      <c r="C137"/>
      <c r="D137"/>
      <c r="F137"/>
      <c r="G137"/>
      <c r="H137"/>
    </row>
    <row r="138" spans="2:12">
      <c r="B138"/>
      <c r="C138"/>
      <c r="D138"/>
      <c r="F138"/>
      <c r="G138"/>
      <c r="H138"/>
    </row>
    <row r="139" spans="2:12">
      <c r="B139"/>
      <c r="C139"/>
      <c r="D139"/>
      <c r="F139"/>
      <c r="G139"/>
      <c r="H139"/>
    </row>
    <row r="140" spans="2:12">
      <c r="B140"/>
      <c r="C140"/>
      <c r="D140"/>
      <c r="F140"/>
      <c r="G140"/>
      <c r="H140"/>
    </row>
    <row r="141" spans="2:12">
      <c r="B141"/>
      <c r="C141"/>
      <c r="D141"/>
      <c r="F141"/>
      <c r="G141"/>
      <c r="H141"/>
    </row>
    <row r="142" spans="2:12">
      <c r="B142"/>
      <c r="C142"/>
      <c r="D142"/>
      <c r="F142"/>
      <c r="G142"/>
      <c r="H142"/>
    </row>
    <row r="143" spans="2:12">
      <c r="B143"/>
      <c r="C143"/>
      <c r="D143"/>
      <c r="F143"/>
      <c r="G143"/>
      <c r="H143"/>
    </row>
  </sheetData>
  <pageMargins left="0.7" right="0.7" top="0.75" bottom="0.75" header="0.3" footer="0.3"/>
  <pageSetup paperSize="9" orientation="portrait" horizontalDpi="4294967295" verticalDpi="4294967295" r:id="rId5"/>
  <drawing r:id="rId6"/>
  <extLst>
    <ext xmlns:x14="http://schemas.microsoft.com/office/spreadsheetml/2009/9/main" uri="{A8765BA9-456A-4dab-B4F3-ACF838C121DE}">
      <x14:slicerList>
        <x14:slicer r:id="rId7"/>
      </x14:slicerList>
    </ext>
    <ext xmlns:x15="http://schemas.microsoft.com/office/spreadsheetml/2010/11/main" uri="{7E03D99C-DC04-49d9-9315-930204A7B6E9}">
      <x15:timelineRefs>
        <x15:timelineRef r:id="rId8"/>
      </x15:timelineRef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AB63"/>
  <sheetViews>
    <sheetView showGridLines="0" showRowColHeaders="0" zoomScaleNormal="100" workbookViewId="0">
      <pane xSplit="2" ySplit="7" topLeftCell="C8" activePane="bottomRight" state="frozen"/>
      <selection pane="topRight" activeCell="C1" sqref="C1"/>
      <selection pane="bottomLeft" activeCell="A7" sqref="A7"/>
      <selection pane="bottomRight" activeCell="I14" sqref="I14"/>
    </sheetView>
  </sheetViews>
  <sheetFormatPr baseColWidth="10" defaultColWidth="11.375" defaultRowHeight="12.9"/>
  <cols>
    <col min="1" max="1" width="25.75" style="44" customWidth="1"/>
    <col min="2" max="2" width="9.75" style="68" customWidth="1"/>
    <col min="3" max="3" width="11.75" style="44" customWidth="1"/>
    <col min="4" max="4" width="11.75" style="168" customWidth="1"/>
    <col min="5" max="5" width="11.75" style="44" customWidth="1"/>
    <col min="6" max="6" width="11.75" style="168" customWidth="1"/>
    <col min="7" max="7" width="11.75" style="44" customWidth="1"/>
    <col min="8" max="8" width="11.75" style="168" customWidth="1"/>
    <col min="9" max="9" width="11.75" style="44" customWidth="1"/>
    <col min="10" max="10" width="11.75" style="168" customWidth="1"/>
    <col min="11" max="11" width="11.75" style="44" customWidth="1"/>
    <col min="12" max="12" width="11.75" style="168" customWidth="1"/>
    <col min="13" max="13" width="11.75" style="44" customWidth="1"/>
    <col min="14" max="14" width="11.75" style="168" customWidth="1"/>
    <col min="15" max="15" width="11.75" style="44" customWidth="1"/>
    <col min="16" max="16" width="11.75" style="168" customWidth="1"/>
    <col min="17" max="17" width="11.75" style="44" customWidth="1"/>
    <col min="18" max="18" width="11.75" style="168" customWidth="1"/>
    <col min="19" max="19" width="11.75" style="44" customWidth="1"/>
    <col min="20" max="20" width="11.75" style="168" customWidth="1"/>
    <col min="21" max="21" width="11.75" style="44" customWidth="1"/>
    <col min="22" max="22" width="11.75" style="168" customWidth="1"/>
    <col min="23" max="23" width="11.75" style="44" customWidth="1"/>
    <col min="24" max="24" width="11.75" style="168" customWidth="1"/>
    <col min="25" max="25" width="11.75" style="44" customWidth="1"/>
    <col min="26" max="26" width="11.75" style="168" customWidth="1"/>
    <col min="27" max="27" width="11.75" style="44" customWidth="1"/>
    <col min="28" max="28" width="11.75" style="168" customWidth="1"/>
    <col min="29" max="16384" width="11.375" style="44"/>
  </cols>
  <sheetData>
    <row r="1" spans="1:28" ht="29.9">
      <c r="A1" s="169" t="s">
        <v>113</v>
      </c>
      <c r="C1" s="169"/>
      <c r="D1" s="173"/>
      <c r="E1" s="169"/>
      <c r="F1" s="173"/>
      <c r="G1" s="169"/>
      <c r="H1" s="173"/>
      <c r="I1" s="169"/>
      <c r="J1" s="173"/>
      <c r="K1" s="169"/>
      <c r="L1" s="173"/>
    </row>
    <row r="2" spans="1:28" ht="29.9">
      <c r="A2" s="170" t="s">
        <v>49</v>
      </c>
      <c r="C2" s="170"/>
      <c r="D2" s="174"/>
      <c r="E2" s="170"/>
      <c r="F2" s="174"/>
      <c r="G2" s="170"/>
      <c r="H2" s="174"/>
      <c r="I2" s="170"/>
      <c r="J2" s="174"/>
      <c r="K2" s="170"/>
      <c r="L2" s="174"/>
      <c r="M2" s="171"/>
      <c r="N2" s="172"/>
      <c r="O2" s="171"/>
      <c r="P2" s="172"/>
      <c r="Q2" s="171"/>
      <c r="R2" s="172"/>
      <c r="S2" s="171"/>
      <c r="T2" s="172"/>
      <c r="U2" s="171"/>
      <c r="V2" s="172"/>
      <c r="W2" s="171"/>
      <c r="X2" s="172"/>
      <c r="Y2" s="171"/>
      <c r="Z2" s="172"/>
      <c r="AA2" s="171"/>
      <c r="AB2" s="172"/>
    </row>
    <row r="3" spans="1:28" ht="19.05" customHeight="1">
      <c r="A3" s="180" t="s">
        <v>114</v>
      </c>
      <c r="B3" s="170"/>
      <c r="C3" s="170"/>
      <c r="D3" s="174"/>
      <c r="E3" s="170"/>
      <c r="F3" s="174"/>
      <c r="G3" s="170"/>
      <c r="H3" s="174"/>
      <c r="I3" s="170"/>
      <c r="J3" s="174"/>
      <c r="K3" s="170"/>
      <c r="L3" s="174"/>
      <c r="M3" s="171"/>
      <c r="N3" s="172"/>
      <c r="O3" s="171"/>
      <c r="P3" s="172"/>
      <c r="Q3" s="171"/>
      <c r="R3" s="172"/>
      <c r="S3" s="171"/>
      <c r="T3" s="172"/>
      <c r="U3" s="171"/>
      <c r="V3" s="172"/>
      <c r="W3" s="171"/>
      <c r="X3" s="172"/>
      <c r="Y3" s="171"/>
      <c r="Z3" s="172"/>
      <c r="AA3" s="171"/>
      <c r="AB3" s="172"/>
    </row>
    <row r="4" spans="1:28" s="175" customFormat="1" ht="12.75" customHeight="1">
      <c r="B4" s="176"/>
      <c r="C4" s="176"/>
      <c r="D4" s="177"/>
      <c r="E4" s="176"/>
      <c r="F4" s="177"/>
      <c r="G4" s="176"/>
      <c r="H4" s="177"/>
      <c r="I4" s="176"/>
      <c r="J4" s="177"/>
      <c r="K4" s="176"/>
      <c r="L4" s="177"/>
      <c r="M4" s="178"/>
      <c r="N4" s="179"/>
      <c r="O4" s="178"/>
      <c r="P4" s="179"/>
      <c r="Q4" s="178"/>
      <c r="R4" s="179"/>
      <c r="S4" s="178"/>
      <c r="T4" s="179"/>
      <c r="U4" s="178"/>
      <c r="V4" s="179"/>
      <c r="W4" s="178"/>
      <c r="X4" s="179"/>
      <c r="Y4" s="178"/>
      <c r="Z4" s="179"/>
      <c r="AA4" s="178"/>
      <c r="AB4" s="179"/>
    </row>
    <row r="5" spans="1:28" ht="12.75" customHeight="1"/>
    <row r="6" spans="1:28">
      <c r="B6" s="44"/>
      <c r="C6" s="145" t="s">
        <v>5</v>
      </c>
      <c r="D6" s="145"/>
      <c r="E6" s="68" t="s">
        <v>6</v>
      </c>
      <c r="F6" s="68"/>
      <c r="G6" s="68" t="s">
        <v>7</v>
      </c>
      <c r="H6" s="68"/>
      <c r="I6" s="68" t="s">
        <v>8</v>
      </c>
      <c r="J6" s="68"/>
      <c r="K6" s="68" t="s">
        <v>9</v>
      </c>
      <c r="L6" s="68"/>
      <c r="M6" s="68" t="s">
        <v>10</v>
      </c>
      <c r="N6" s="68"/>
      <c r="O6" s="68" t="s">
        <v>11</v>
      </c>
      <c r="P6" s="68"/>
      <c r="Q6" s="68" t="s">
        <v>12</v>
      </c>
      <c r="R6" s="68"/>
      <c r="S6" s="68" t="s">
        <v>13</v>
      </c>
      <c r="T6" s="68"/>
      <c r="U6" s="68" t="s">
        <v>14</v>
      </c>
      <c r="V6" s="68"/>
      <c r="W6" s="68" t="s">
        <v>15</v>
      </c>
      <c r="X6" s="68"/>
      <c r="Y6" s="68" t="s">
        <v>16</v>
      </c>
      <c r="Z6" s="68"/>
      <c r="AA6" s="145" t="s">
        <v>109</v>
      </c>
      <c r="AB6" s="145" t="s">
        <v>111</v>
      </c>
    </row>
    <row r="7" spans="1:28" s="68" customFormat="1">
      <c r="B7" s="44"/>
      <c r="C7" s="145" t="s">
        <v>110</v>
      </c>
      <c r="D7" s="145" t="s">
        <v>112</v>
      </c>
      <c r="E7" s="145" t="s">
        <v>110</v>
      </c>
      <c r="F7" s="145" t="s">
        <v>112</v>
      </c>
      <c r="G7" s="145" t="s">
        <v>110</v>
      </c>
      <c r="H7" s="145" t="s">
        <v>112</v>
      </c>
      <c r="I7" s="145" t="s">
        <v>110</v>
      </c>
      <c r="J7" s="145" t="s">
        <v>112</v>
      </c>
      <c r="K7" s="145" t="s">
        <v>110</v>
      </c>
      <c r="L7" s="145" t="s">
        <v>112</v>
      </c>
      <c r="M7" s="145" t="s">
        <v>110</v>
      </c>
      <c r="N7" s="145" t="s">
        <v>112</v>
      </c>
      <c r="O7" s="145" t="s">
        <v>110</v>
      </c>
      <c r="P7" s="145" t="s">
        <v>112</v>
      </c>
      <c r="Q7" s="145" t="s">
        <v>110</v>
      </c>
      <c r="R7" s="145" t="s">
        <v>112</v>
      </c>
      <c r="S7" s="145" t="s">
        <v>110</v>
      </c>
      <c r="T7" s="145" t="s">
        <v>112</v>
      </c>
      <c r="U7" s="145" t="s">
        <v>110</v>
      </c>
      <c r="V7" s="145" t="s">
        <v>112</v>
      </c>
      <c r="W7" s="145" t="s">
        <v>110</v>
      </c>
      <c r="X7" s="145" t="s">
        <v>112</v>
      </c>
      <c r="Y7" s="145" t="s">
        <v>110</v>
      </c>
      <c r="Z7" s="145" t="s">
        <v>112</v>
      </c>
      <c r="AA7" s="145"/>
      <c r="AB7" s="145"/>
    </row>
    <row r="8" spans="1:28" s="68" customFormat="1">
      <c r="B8" s="68">
        <v>1993</v>
      </c>
      <c r="C8" s="199">
        <v>15451305</v>
      </c>
      <c r="D8" s="200"/>
      <c r="E8" s="199">
        <v>15044852</v>
      </c>
      <c r="F8" s="200"/>
      <c r="G8" s="199">
        <v>18336122</v>
      </c>
      <c r="H8" s="200"/>
      <c r="I8" s="199">
        <v>17788097</v>
      </c>
      <c r="J8" s="200"/>
      <c r="K8" s="199">
        <v>18311583</v>
      </c>
      <c r="L8" s="200"/>
      <c r="M8" s="199">
        <v>17579832</v>
      </c>
      <c r="N8" s="200"/>
      <c r="O8" s="199">
        <v>18087037</v>
      </c>
      <c r="P8" s="200"/>
      <c r="Q8" s="199">
        <v>17819606</v>
      </c>
      <c r="R8" s="200"/>
      <c r="S8" s="199">
        <v>18383358</v>
      </c>
      <c r="T8" s="200"/>
      <c r="U8" s="199">
        <v>18221973</v>
      </c>
      <c r="V8" s="200"/>
      <c r="W8" s="199">
        <v>18669210</v>
      </c>
      <c r="X8" s="200"/>
      <c r="Y8" s="199">
        <v>18390000</v>
      </c>
      <c r="Z8" s="200"/>
      <c r="AA8" s="199">
        <v>212082975</v>
      </c>
      <c r="AB8" s="200"/>
    </row>
    <row r="9" spans="1:28">
      <c r="B9" s="68">
        <v>1994</v>
      </c>
      <c r="C9" s="199">
        <v>16160948</v>
      </c>
      <c r="D9" s="200">
        <v>4.5927706429974686E-2</v>
      </c>
      <c r="E9" s="199">
        <v>15643871</v>
      </c>
      <c r="F9" s="200">
        <v>3.9815546208098289E-2</v>
      </c>
      <c r="G9" s="199">
        <v>18686469</v>
      </c>
      <c r="H9" s="200">
        <v>1.9106930025880063E-2</v>
      </c>
      <c r="I9" s="199">
        <v>18515768</v>
      </c>
      <c r="J9" s="200">
        <v>4.0907748591656544E-2</v>
      </c>
      <c r="K9" s="199">
        <v>20595574</v>
      </c>
      <c r="L9" s="200">
        <v>0.12472930385101058</v>
      </c>
      <c r="M9" s="199">
        <v>20454845</v>
      </c>
      <c r="N9" s="200">
        <v>0.1635404138105529</v>
      </c>
      <c r="O9" s="199">
        <v>21437215</v>
      </c>
      <c r="P9" s="200">
        <v>0.18522536333618381</v>
      </c>
      <c r="Q9" s="199">
        <v>22971705</v>
      </c>
      <c r="R9" s="200">
        <v>0.28912530389280211</v>
      </c>
      <c r="S9" s="199">
        <v>22945908</v>
      </c>
      <c r="T9" s="200">
        <v>0.24818915020857452</v>
      </c>
      <c r="U9" s="199">
        <v>22825879</v>
      </c>
      <c r="V9" s="200">
        <v>0.25265683359315699</v>
      </c>
      <c r="W9" s="199">
        <v>23628780</v>
      </c>
      <c r="X9" s="200">
        <v>0.26565505449882454</v>
      </c>
      <c r="Y9" s="199">
        <v>22276065</v>
      </c>
      <c r="Z9" s="200">
        <v>0.21131402936378466</v>
      </c>
      <c r="AA9" s="199">
        <v>246143027</v>
      </c>
      <c r="AB9" s="200">
        <v>0.16059776603944753</v>
      </c>
    </row>
    <row r="10" spans="1:28">
      <c r="B10" s="68">
        <v>1995</v>
      </c>
      <c r="C10" s="199">
        <v>21752164</v>
      </c>
      <c r="D10" s="200">
        <v>0.34597079329752189</v>
      </c>
      <c r="E10" s="199">
        <v>22243249</v>
      </c>
      <c r="F10" s="200">
        <v>0.42185070434293404</v>
      </c>
      <c r="G10" s="199">
        <v>27425212</v>
      </c>
      <c r="H10" s="200">
        <v>0.46765084404121504</v>
      </c>
      <c r="I10" s="199">
        <v>25786318</v>
      </c>
      <c r="J10" s="200">
        <v>0.39266802219600072</v>
      </c>
      <c r="K10" s="199">
        <v>27701581</v>
      </c>
      <c r="L10" s="200">
        <v>0.34502592644419622</v>
      </c>
      <c r="M10" s="199">
        <v>29125049</v>
      </c>
      <c r="N10" s="200">
        <v>0.4238704326529974</v>
      </c>
      <c r="O10" s="199">
        <v>30928326</v>
      </c>
      <c r="P10" s="200">
        <v>0.4427399268048578</v>
      </c>
      <c r="Q10" s="199">
        <v>32493786</v>
      </c>
      <c r="R10" s="200">
        <v>0.41451346341074813</v>
      </c>
      <c r="S10" s="199">
        <v>32279981</v>
      </c>
      <c r="T10" s="200">
        <v>0.40678595068018231</v>
      </c>
      <c r="U10" s="199">
        <v>33490038</v>
      </c>
      <c r="V10" s="200">
        <v>0.46719598399693613</v>
      </c>
      <c r="W10" s="199">
        <v>33662628</v>
      </c>
      <c r="X10" s="200">
        <v>0.42464519962520281</v>
      </c>
      <c r="Y10" s="199">
        <v>32712125</v>
      </c>
      <c r="Z10" s="200">
        <v>0.46848758970670989</v>
      </c>
      <c r="AA10" s="199">
        <v>349600457</v>
      </c>
      <c r="AB10" s="200">
        <v>0.42031428336988802</v>
      </c>
    </row>
    <row r="11" spans="1:28">
      <c r="B11" s="68">
        <v>1996</v>
      </c>
      <c r="C11" s="199">
        <v>30112257</v>
      </c>
      <c r="D11" s="200">
        <v>0.38433385294447026</v>
      </c>
      <c r="E11" s="199">
        <v>30114040</v>
      </c>
      <c r="F11" s="200">
        <v>0.35385077962306677</v>
      </c>
      <c r="G11" s="199">
        <v>34978474</v>
      </c>
      <c r="H11" s="200">
        <v>0.27541307611405152</v>
      </c>
      <c r="I11" s="199">
        <v>34773989</v>
      </c>
      <c r="J11" s="200">
        <v>0.34854417757510009</v>
      </c>
      <c r="K11" s="199">
        <v>36748835</v>
      </c>
      <c r="L11" s="200">
        <v>0.32659702707942917</v>
      </c>
      <c r="M11" s="199">
        <v>33161150</v>
      </c>
      <c r="N11" s="200">
        <v>0.13857834196261781</v>
      </c>
      <c r="O11" s="199">
        <v>35496799</v>
      </c>
      <c r="P11" s="200">
        <v>0.14771161555914794</v>
      </c>
      <c r="Q11" s="199">
        <v>35368204</v>
      </c>
      <c r="R11" s="200">
        <v>8.8460544425324888E-2</v>
      </c>
      <c r="S11" s="199">
        <v>33945368</v>
      </c>
      <c r="T11" s="200">
        <v>5.1591944865147225E-2</v>
      </c>
      <c r="U11" s="199">
        <v>39018020</v>
      </c>
      <c r="V11" s="200">
        <v>0.16506347350217995</v>
      </c>
      <c r="W11" s="199">
        <v>37379181</v>
      </c>
      <c r="X11" s="200">
        <v>0.11040590770274977</v>
      </c>
      <c r="Y11" s="199">
        <v>35821524</v>
      </c>
      <c r="Z11" s="200">
        <v>9.5053409095251382E-2</v>
      </c>
      <c r="AA11" s="199">
        <v>416917841</v>
      </c>
      <c r="AB11" s="200">
        <v>0.19255519451451975</v>
      </c>
    </row>
    <row r="12" spans="1:28">
      <c r="B12" s="68">
        <v>1997</v>
      </c>
      <c r="C12" s="199">
        <v>32474230</v>
      </c>
      <c r="D12" s="200">
        <v>7.843892272837602E-2</v>
      </c>
      <c r="E12" s="199">
        <v>31951774</v>
      </c>
      <c r="F12" s="200">
        <v>6.1025820514285033E-2</v>
      </c>
      <c r="G12" s="199">
        <v>37739347</v>
      </c>
      <c r="H12" s="200">
        <v>7.8930630307085442E-2</v>
      </c>
      <c r="I12" s="199">
        <v>40015304</v>
      </c>
      <c r="J12" s="200">
        <v>0.15072515839353373</v>
      </c>
      <c r="K12" s="199">
        <v>39785394</v>
      </c>
      <c r="L12" s="200">
        <v>8.2630075211908072E-2</v>
      </c>
      <c r="M12" s="199">
        <v>36443593</v>
      </c>
      <c r="N12" s="200">
        <v>9.8984594925085531E-2</v>
      </c>
      <c r="O12" s="199">
        <v>40080856</v>
      </c>
      <c r="P12" s="200">
        <v>0.12914001062461999</v>
      </c>
      <c r="Q12" s="199">
        <v>38611095</v>
      </c>
      <c r="R12" s="200">
        <v>9.1689445129868624E-2</v>
      </c>
      <c r="S12" s="199">
        <v>40882315</v>
      </c>
      <c r="T12" s="200">
        <v>0.20435621731954709</v>
      </c>
      <c r="U12" s="199">
        <v>42381414</v>
      </c>
      <c r="V12" s="200">
        <v>8.6201042492673893E-2</v>
      </c>
      <c r="W12" s="199">
        <v>39496242</v>
      </c>
      <c r="X12" s="200">
        <v>5.6637436759248413E-2</v>
      </c>
      <c r="Y12" s="199">
        <v>39429384</v>
      </c>
      <c r="Z12" s="200">
        <v>0.100717657908692</v>
      </c>
      <c r="AA12" s="199">
        <v>459290948</v>
      </c>
      <c r="AB12" s="200">
        <v>0.10163418984029518</v>
      </c>
    </row>
    <row r="13" spans="1:28">
      <c r="B13" s="68">
        <v>1998</v>
      </c>
      <c r="C13" s="199">
        <v>36094618</v>
      </c>
      <c r="D13" s="200">
        <v>0.11148495283798877</v>
      </c>
      <c r="E13" s="199">
        <v>34384250</v>
      </c>
      <c r="F13" s="200">
        <v>7.6129607075963918E-2</v>
      </c>
      <c r="G13" s="199">
        <v>41459155</v>
      </c>
      <c r="H13" s="200">
        <v>9.856577539616676E-2</v>
      </c>
      <c r="I13" s="199">
        <v>40530721</v>
      </c>
      <c r="J13" s="200">
        <v>1.2880496921877689E-2</v>
      </c>
      <c r="K13" s="199">
        <v>40721354</v>
      </c>
      <c r="L13" s="200">
        <v>2.3525216314308713E-2</v>
      </c>
      <c r="M13" s="199">
        <v>39347009</v>
      </c>
      <c r="N13" s="200">
        <v>7.9668763724806163E-2</v>
      </c>
      <c r="O13" s="199">
        <v>41735528</v>
      </c>
      <c r="P13" s="200">
        <v>4.1283349836640212E-2</v>
      </c>
      <c r="Q13" s="199">
        <v>41920770</v>
      </c>
      <c r="R13" s="200">
        <v>8.5718237206170916E-2</v>
      </c>
      <c r="S13" s="199">
        <v>41273234</v>
      </c>
      <c r="T13" s="200">
        <v>9.5620563561530213E-3</v>
      </c>
      <c r="U13" s="199">
        <v>42659897</v>
      </c>
      <c r="V13" s="200">
        <v>6.5708756201480209E-3</v>
      </c>
      <c r="W13" s="199">
        <v>40534663</v>
      </c>
      <c r="X13" s="200">
        <v>2.6291640607225365E-2</v>
      </c>
      <c r="Y13" s="199">
        <v>39399754</v>
      </c>
      <c r="Z13" s="200">
        <v>-7.5147002042943404E-4</v>
      </c>
      <c r="AA13" s="199">
        <v>480060953</v>
      </c>
      <c r="AB13" s="200">
        <v>4.5221890591233688E-2</v>
      </c>
    </row>
    <row r="14" spans="1:28">
      <c r="B14" s="68">
        <v>1999</v>
      </c>
      <c r="C14" s="199">
        <v>34540780</v>
      </c>
      <c r="D14" s="200">
        <v>-4.3049021879106739E-2</v>
      </c>
      <c r="E14" s="199">
        <v>33871543</v>
      </c>
      <c r="F14" s="200">
        <v>-1.4911100285741292E-2</v>
      </c>
      <c r="G14" s="199">
        <v>41604619</v>
      </c>
      <c r="H14" s="200">
        <v>3.5086098595111261E-3</v>
      </c>
      <c r="I14" s="199">
        <v>40232904</v>
      </c>
      <c r="J14" s="200">
        <v>-7.3479324485740093E-3</v>
      </c>
      <c r="K14" s="199">
        <v>41303479</v>
      </c>
      <c r="L14" s="200">
        <v>1.4295325248762602E-2</v>
      </c>
      <c r="M14" s="199">
        <v>39889540</v>
      </c>
      <c r="N14" s="200">
        <v>1.3788366988708087E-2</v>
      </c>
      <c r="O14" s="199">
        <v>40745926</v>
      </c>
      <c r="P14" s="200">
        <v>-2.3711261062756891E-2</v>
      </c>
      <c r="Q14" s="199">
        <v>41174567</v>
      </c>
      <c r="R14" s="200">
        <v>-1.7800317122037595E-2</v>
      </c>
      <c r="S14" s="199">
        <v>42247856</v>
      </c>
      <c r="T14" s="200">
        <v>2.3613899506881385E-2</v>
      </c>
      <c r="U14" s="199">
        <v>42311416</v>
      </c>
      <c r="V14" s="200">
        <v>-8.1688195355933465E-3</v>
      </c>
      <c r="W14" s="199">
        <v>42474227</v>
      </c>
      <c r="X14" s="200">
        <v>4.7849515857576019E-2</v>
      </c>
      <c r="Y14" s="199">
        <v>40758888</v>
      </c>
      <c r="Z14" s="200">
        <v>3.4496002183160838E-2</v>
      </c>
      <c r="AA14" s="199">
        <v>481155745</v>
      </c>
      <c r="AB14" s="200">
        <v>2.2805270729860838E-3</v>
      </c>
    </row>
    <row r="15" spans="1:28">
      <c r="B15" s="68">
        <v>2000</v>
      </c>
      <c r="C15" s="199">
        <v>35054826</v>
      </c>
      <c r="D15" s="200">
        <v>1.4882292756561954E-2</v>
      </c>
      <c r="E15" s="199">
        <v>35965453</v>
      </c>
      <c r="F15" s="200">
        <v>6.1819150075330197E-2</v>
      </c>
      <c r="G15" s="199">
        <v>42999498</v>
      </c>
      <c r="H15" s="200">
        <v>3.3527022564489778E-2</v>
      </c>
      <c r="I15" s="199">
        <v>39729690</v>
      </c>
      <c r="J15" s="200">
        <v>-1.2507523692547772E-2</v>
      </c>
      <c r="K15" s="199">
        <v>40291487</v>
      </c>
      <c r="L15" s="200">
        <v>-2.4501374327329666E-2</v>
      </c>
      <c r="M15" s="199">
        <v>38981764</v>
      </c>
      <c r="N15" s="200">
        <v>-2.2757244129664067E-2</v>
      </c>
      <c r="O15" s="199">
        <v>40339845</v>
      </c>
      <c r="P15" s="200">
        <v>-9.966174286970433E-3</v>
      </c>
      <c r="Q15" s="199">
        <v>42263151</v>
      </c>
      <c r="R15" s="200">
        <v>2.6438262240863396E-2</v>
      </c>
      <c r="S15" s="199">
        <v>41765436</v>
      </c>
      <c r="T15" s="200">
        <v>-1.1418804305714354E-2</v>
      </c>
      <c r="U15" s="199">
        <v>41954345</v>
      </c>
      <c r="V15" s="200">
        <v>-8.4391172349325295E-3</v>
      </c>
      <c r="W15" s="199">
        <v>40110054</v>
      </c>
      <c r="X15" s="200">
        <v>-5.5661354354959773E-2</v>
      </c>
      <c r="Y15" s="199">
        <v>38237445</v>
      </c>
      <c r="Z15" s="200">
        <v>-6.1862409003896279E-2</v>
      </c>
      <c r="AA15" s="199">
        <v>477692994</v>
      </c>
      <c r="AB15" s="200">
        <v>-7.1967362667570353E-3</v>
      </c>
    </row>
    <row r="16" spans="1:28">
      <c r="B16" s="68">
        <v>2001</v>
      </c>
      <c r="C16" s="199">
        <v>34211755</v>
      </c>
      <c r="D16" s="200">
        <v>-2.4050069454060335E-2</v>
      </c>
      <c r="E16" s="199">
        <v>33664492</v>
      </c>
      <c r="F16" s="200">
        <v>-6.3976978129540035E-2</v>
      </c>
      <c r="G16" s="199">
        <v>39201891</v>
      </c>
      <c r="H16" s="200">
        <v>-8.8317472915614037E-2</v>
      </c>
      <c r="I16" s="199">
        <v>37476271</v>
      </c>
      <c r="J16" s="200">
        <v>-5.6718766242575769E-2</v>
      </c>
      <c r="K16" s="199">
        <v>38700748</v>
      </c>
      <c r="L16" s="200">
        <v>-3.9480771707432888E-2</v>
      </c>
      <c r="M16" s="199">
        <v>36901238</v>
      </c>
      <c r="N16" s="200">
        <v>-5.337177660815965E-2</v>
      </c>
      <c r="O16" s="199">
        <v>35845120</v>
      </c>
      <c r="P16" s="200">
        <v>-0.11142147422728074</v>
      </c>
      <c r="Q16" s="199">
        <v>37886155</v>
      </c>
      <c r="R16" s="200">
        <v>-0.10356530207603309</v>
      </c>
      <c r="S16" s="199">
        <v>36384375</v>
      </c>
      <c r="T16" s="200">
        <v>-0.12884005329191345</v>
      </c>
      <c r="U16" s="199">
        <v>37099243</v>
      </c>
      <c r="V16" s="200">
        <v>-0.11572346082390274</v>
      </c>
      <c r="W16" s="199">
        <v>36182609</v>
      </c>
      <c r="X16" s="200">
        <v>-9.7916721827400188E-2</v>
      </c>
      <c r="Y16" s="199">
        <v>28486347</v>
      </c>
      <c r="Z16" s="200">
        <v>-0.25501437138386207</v>
      </c>
      <c r="AA16" s="199">
        <v>432040244</v>
      </c>
      <c r="AB16" s="200">
        <v>-9.5569226623407416E-2</v>
      </c>
    </row>
    <row r="17" spans="2:28">
      <c r="B17" s="68">
        <v>2002</v>
      </c>
      <c r="C17" s="199">
        <v>27266244</v>
      </c>
      <c r="D17" s="200">
        <v>-0.20301533785682729</v>
      </c>
      <c r="E17" s="199">
        <v>26200523</v>
      </c>
      <c r="F17" s="200">
        <v>-0.22171637106539435</v>
      </c>
      <c r="G17" s="199">
        <v>29245908</v>
      </c>
      <c r="H17" s="200">
        <v>-0.25396690685150874</v>
      </c>
      <c r="I17" s="199">
        <v>29450499</v>
      </c>
      <c r="J17" s="200">
        <v>-0.21415609893524359</v>
      </c>
      <c r="K17" s="199">
        <v>31107974</v>
      </c>
      <c r="L17" s="200">
        <v>-0.19619191856446805</v>
      </c>
      <c r="M17" s="199">
        <v>29085074</v>
      </c>
      <c r="N17" s="200">
        <v>-0.21181305624488805</v>
      </c>
      <c r="O17" s="199">
        <v>31212113</v>
      </c>
      <c r="P17" s="200">
        <v>-0.12925070414047993</v>
      </c>
      <c r="Q17" s="199">
        <v>30899082</v>
      </c>
      <c r="R17" s="200">
        <v>-0.18442285842941836</v>
      </c>
      <c r="S17" s="199">
        <v>29860309</v>
      </c>
      <c r="T17" s="200">
        <v>-0.17930955252082798</v>
      </c>
      <c r="U17" s="199">
        <v>31326665</v>
      </c>
      <c r="V17" s="200">
        <v>-0.15559826921535838</v>
      </c>
      <c r="W17" s="199">
        <v>31766880</v>
      </c>
      <c r="X17" s="200">
        <v>-0.1220400939025707</v>
      </c>
      <c r="Y17" s="199">
        <v>30897488</v>
      </c>
      <c r="Z17" s="200">
        <v>8.464198656289626E-2</v>
      </c>
      <c r="AA17" s="199">
        <v>358318759</v>
      </c>
      <c r="AB17" s="200">
        <v>-0.17063568966968734</v>
      </c>
    </row>
    <row r="18" spans="2:28">
      <c r="B18" s="68">
        <v>2003</v>
      </c>
      <c r="C18" s="199">
        <v>26486399</v>
      </c>
      <c r="D18" s="200">
        <v>-2.860111572389655E-2</v>
      </c>
      <c r="E18" s="199">
        <v>25764189</v>
      </c>
      <c r="F18" s="200">
        <v>-1.6653637028543285E-2</v>
      </c>
      <c r="G18" s="199">
        <v>29836855</v>
      </c>
      <c r="H18" s="200">
        <v>2.0206143026915081E-2</v>
      </c>
      <c r="I18" s="199">
        <v>32244080</v>
      </c>
      <c r="J18" s="200">
        <v>9.4856830778996315E-2</v>
      </c>
      <c r="K18" s="199">
        <v>32429277</v>
      </c>
      <c r="L18" s="200">
        <v>4.2474736541826867E-2</v>
      </c>
      <c r="M18" s="199">
        <v>31269232</v>
      </c>
      <c r="N18" s="200">
        <v>7.5095493998055499E-2</v>
      </c>
      <c r="O18" s="199">
        <v>32932680</v>
      </c>
      <c r="P18" s="200">
        <v>5.5124976639678316E-2</v>
      </c>
      <c r="Q18" s="199">
        <v>32468105</v>
      </c>
      <c r="R18" s="200">
        <v>5.0778951944268118E-2</v>
      </c>
      <c r="S18" s="199">
        <v>34175267</v>
      </c>
      <c r="T18" s="200">
        <v>0.14450480067034804</v>
      </c>
      <c r="U18" s="199">
        <v>35443643</v>
      </c>
      <c r="V18" s="200">
        <v>0.13142088377425429</v>
      </c>
      <c r="W18" s="199">
        <v>33141959</v>
      </c>
      <c r="X18" s="200">
        <v>4.3286561349430604E-2</v>
      </c>
      <c r="Y18" s="199">
        <v>33117441</v>
      </c>
      <c r="Z18" s="200">
        <v>7.1848980085371342E-2</v>
      </c>
      <c r="AA18" s="199">
        <v>379309127</v>
      </c>
      <c r="AB18" s="200">
        <v>5.8580153767500628E-2</v>
      </c>
    </row>
    <row r="19" spans="2:28">
      <c r="B19" s="68">
        <v>2004</v>
      </c>
      <c r="C19" s="199">
        <v>28628005</v>
      </c>
      <c r="D19" s="200">
        <v>8.0856820136251811E-2</v>
      </c>
      <c r="E19" s="199">
        <v>29427746</v>
      </c>
      <c r="F19" s="200">
        <v>0.14219570427774769</v>
      </c>
      <c r="G19" s="199">
        <v>35205646</v>
      </c>
      <c r="H19" s="200">
        <v>0.17993823410677834</v>
      </c>
      <c r="I19" s="199">
        <v>31999273</v>
      </c>
      <c r="J19" s="200">
        <v>-7.5923084175451745E-3</v>
      </c>
      <c r="K19" s="199">
        <v>33331117</v>
      </c>
      <c r="L19" s="200">
        <v>2.7809438983175602E-2</v>
      </c>
      <c r="M19" s="199">
        <v>31586456</v>
      </c>
      <c r="N19" s="200">
        <v>1.0144924569941469E-2</v>
      </c>
      <c r="O19" s="199">
        <v>33293223</v>
      </c>
      <c r="P19" s="200">
        <v>1.0947879127966506E-2</v>
      </c>
      <c r="Q19" s="199">
        <v>33651799</v>
      </c>
      <c r="R19" s="200">
        <v>3.645713231492876E-2</v>
      </c>
      <c r="S19" s="199">
        <v>35404866</v>
      </c>
      <c r="T19" s="200">
        <v>3.5979206833994887E-2</v>
      </c>
      <c r="U19" s="199">
        <v>35227264</v>
      </c>
      <c r="V19" s="200">
        <v>-6.1048747161797107E-3</v>
      </c>
      <c r="W19" s="199">
        <v>35318600</v>
      </c>
      <c r="X19" s="200">
        <v>6.5676292701949218E-2</v>
      </c>
      <c r="Y19" s="199">
        <v>34916856</v>
      </c>
      <c r="Z19" s="200">
        <v>5.4334361160332405E-2</v>
      </c>
      <c r="AA19" s="199">
        <v>397990851</v>
      </c>
      <c r="AB19" s="200">
        <v>4.9251975948366777E-2</v>
      </c>
    </row>
    <row r="20" spans="2:28">
      <c r="B20" s="68">
        <v>2005</v>
      </c>
      <c r="C20" s="199">
        <v>28944540</v>
      </c>
      <c r="D20" s="200">
        <v>1.1056830540584298E-2</v>
      </c>
      <c r="E20" s="199">
        <v>29710433</v>
      </c>
      <c r="F20" s="200">
        <v>9.6061383702305981E-3</v>
      </c>
      <c r="G20" s="199">
        <v>35085305</v>
      </c>
      <c r="H20" s="200">
        <v>-3.4182301327463213E-3</v>
      </c>
      <c r="I20" s="199">
        <v>35941685</v>
      </c>
      <c r="J20" s="200">
        <v>0.12320317402210981</v>
      </c>
      <c r="K20" s="199">
        <v>36004983</v>
      </c>
      <c r="L20" s="200">
        <v>8.0221313915162212E-2</v>
      </c>
      <c r="M20" s="199">
        <v>34431340</v>
      </c>
      <c r="N20" s="200">
        <v>9.0066577902883443E-2</v>
      </c>
      <c r="O20" s="199">
        <v>34656669</v>
      </c>
      <c r="P20" s="200">
        <v>4.0952658743792995E-2</v>
      </c>
      <c r="Q20" s="199">
        <v>34727051</v>
      </c>
      <c r="R20" s="200">
        <v>3.1952288791455105E-2</v>
      </c>
      <c r="S20" s="199">
        <v>36339390</v>
      </c>
      <c r="T20" s="200">
        <v>2.6395354808008593E-2</v>
      </c>
      <c r="U20" s="199">
        <v>36222035</v>
      </c>
      <c r="V20" s="200">
        <v>2.8238667641063468E-2</v>
      </c>
      <c r="W20" s="199">
        <v>36304453</v>
      </c>
      <c r="X20" s="200">
        <v>2.7913139252405249E-2</v>
      </c>
      <c r="Y20" s="199">
        <v>36378711</v>
      </c>
      <c r="Z20" s="200">
        <v>4.1866741954086586E-2</v>
      </c>
      <c r="AA20" s="199">
        <v>414746595</v>
      </c>
      <c r="AB20" s="200">
        <v>4.210082708660054E-2</v>
      </c>
    </row>
    <row r="21" spans="2:28">
      <c r="B21" s="68">
        <v>2006</v>
      </c>
      <c r="C21" s="199">
        <v>31429065</v>
      </c>
      <c r="D21" s="200">
        <v>8.5837432552046081E-2</v>
      </c>
      <c r="E21" s="199">
        <v>30963611</v>
      </c>
      <c r="F21" s="200">
        <v>4.2179728582212181E-2</v>
      </c>
      <c r="G21" s="199">
        <v>36980308</v>
      </c>
      <c r="H21" s="200">
        <v>5.4011301882654288E-2</v>
      </c>
      <c r="I21" s="199">
        <v>35678415</v>
      </c>
      <c r="J21" s="200">
        <v>-7.3249209100797585E-3</v>
      </c>
      <c r="K21" s="199">
        <v>37257949</v>
      </c>
      <c r="L21" s="200">
        <v>3.4799794239591779E-2</v>
      </c>
      <c r="M21" s="199">
        <v>35299098</v>
      </c>
      <c r="N21" s="200">
        <v>2.5202562549119494E-2</v>
      </c>
      <c r="O21" s="199">
        <v>37073988</v>
      </c>
      <c r="P21" s="200">
        <v>6.9750471402776765E-2</v>
      </c>
      <c r="Q21" s="199">
        <v>38259241</v>
      </c>
      <c r="R21" s="200">
        <v>0.10171292690531079</v>
      </c>
      <c r="S21" s="199">
        <v>38468281</v>
      </c>
      <c r="T21" s="200">
        <v>5.8583564556256996E-2</v>
      </c>
      <c r="U21" s="199">
        <v>38268786</v>
      </c>
      <c r="V21" s="200">
        <v>5.6505687767128492E-2</v>
      </c>
      <c r="W21" s="199">
        <v>39172025</v>
      </c>
      <c r="X21" s="200">
        <v>7.8986784348465469E-2</v>
      </c>
      <c r="Y21" s="199">
        <v>35903419</v>
      </c>
      <c r="Z21" s="200">
        <v>-1.3065113824401309E-2</v>
      </c>
      <c r="AA21" s="199">
        <v>434754186</v>
      </c>
      <c r="AB21" s="200">
        <v>4.8240519008962569E-2</v>
      </c>
    </row>
    <row r="22" spans="2:28">
      <c r="B22" s="68">
        <v>2007</v>
      </c>
      <c r="C22" s="199">
        <v>33209893</v>
      </c>
      <c r="D22" s="200">
        <v>5.6661819242793253E-2</v>
      </c>
      <c r="E22" s="199">
        <v>33834406</v>
      </c>
      <c r="F22" s="200">
        <v>9.2715122922839968E-2</v>
      </c>
      <c r="G22" s="199">
        <v>34796244</v>
      </c>
      <c r="H22" s="200">
        <v>-5.9060189547366672E-2</v>
      </c>
      <c r="I22" s="199">
        <v>34011922</v>
      </c>
      <c r="J22" s="200">
        <v>-4.6708717301483266E-2</v>
      </c>
      <c r="K22" s="199">
        <v>35438339</v>
      </c>
      <c r="L22" s="200">
        <v>-4.8838168735482461E-2</v>
      </c>
      <c r="M22" s="199">
        <v>34230871.49801366</v>
      </c>
      <c r="N22" s="200">
        <v>-3.0262147264679105E-2</v>
      </c>
      <c r="O22" s="199">
        <v>34414905</v>
      </c>
      <c r="P22" s="200">
        <v>-7.1723684001839774E-2</v>
      </c>
      <c r="Q22" s="199">
        <v>35570811</v>
      </c>
      <c r="R22" s="200">
        <v>-7.0268775065349565E-2</v>
      </c>
      <c r="S22" s="199">
        <v>34536890</v>
      </c>
      <c r="T22" s="200">
        <v>-0.10219825003357962</v>
      </c>
      <c r="U22" s="199">
        <v>37078759.999999993</v>
      </c>
      <c r="V22" s="200">
        <v>-3.1096518191092017E-2</v>
      </c>
      <c r="W22" s="199">
        <v>38320269</v>
      </c>
      <c r="X22" s="200">
        <v>-2.1743986939659107E-2</v>
      </c>
      <c r="Y22" s="199">
        <v>36631379</v>
      </c>
      <c r="Z22" s="200">
        <v>2.0275506352194481E-2</v>
      </c>
      <c r="AA22" s="199">
        <v>422074689.49801368</v>
      </c>
      <c r="AB22" s="200">
        <v>-2.9164748518341638E-2</v>
      </c>
    </row>
    <row r="23" spans="2:28">
      <c r="B23" s="68">
        <v>2008</v>
      </c>
      <c r="C23" s="199">
        <v>33917077</v>
      </c>
      <c r="D23" s="200">
        <v>2.129437755189395E-2</v>
      </c>
      <c r="E23" s="199">
        <v>34111512</v>
      </c>
      <c r="F23" s="200">
        <v>8.190065461766937E-3</v>
      </c>
      <c r="G23" s="199">
        <v>35478662</v>
      </c>
      <c r="H23" s="200">
        <v>1.9611829368710025E-2</v>
      </c>
      <c r="I23" s="199">
        <v>38401354</v>
      </c>
      <c r="J23" s="200">
        <v>0.12905568817898619</v>
      </c>
      <c r="K23" s="199">
        <v>38958468</v>
      </c>
      <c r="L23" s="200">
        <v>9.9331094496274225E-2</v>
      </c>
      <c r="M23" s="199">
        <v>36011152</v>
      </c>
      <c r="N23" s="200">
        <v>5.2008039061747093E-2</v>
      </c>
      <c r="O23" s="199">
        <v>38813011</v>
      </c>
      <c r="P23" s="200">
        <v>0.12779654629295067</v>
      </c>
      <c r="Q23" s="199">
        <v>38987606</v>
      </c>
      <c r="R23" s="200">
        <v>9.6056145585210306E-2</v>
      </c>
      <c r="S23" s="199">
        <v>38837079</v>
      </c>
      <c r="T23" s="200">
        <v>0.12451002391935116</v>
      </c>
      <c r="U23" s="199">
        <v>40123055</v>
      </c>
      <c r="V23" s="200">
        <v>8.210347379470101E-2</v>
      </c>
      <c r="W23" s="199">
        <v>38053746</v>
      </c>
      <c r="X23" s="200">
        <v>-6.9551442866958996E-3</v>
      </c>
      <c r="Y23" s="199">
        <v>37325142</v>
      </c>
      <c r="Z23" s="200">
        <v>1.8939035846835033E-2</v>
      </c>
      <c r="AA23" s="199">
        <v>449017864</v>
      </c>
      <c r="AB23" s="200">
        <v>6.3835086946413835E-2</v>
      </c>
    </row>
    <row r="24" spans="2:28">
      <c r="B24" s="68">
        <v>2009</v>
      </c>
      <c r="C24" s="199">
        <v>33551917</v>
      </c>
      <c r="D24" s="200">
        <v>-1.0766257953183879E-2</v>
      </c>
      <c r="E24" s="199">
        <v>32479022</v>
      </c>
      <c r="F24" s="200">
        <v>-4.7857450587355965E-2</v>
      </c>
      <c r="G24" s="199">
        <v>37090375</v>
      </c>
      <c r="H24" s="200">
        <v>4.5427671426842418E-2</v>
      </c>
      <c r="I24" s="199">
        <v>36064782</v>
      </c>
      <c r="J24" s="200">
        <v>-6.0846083708402575E-2</v>
      </c>
      <c r="K24" s="199">
        <v>36308805</v>
      </c>
      <c r="L24" s="200">
        <v>-6.8012505009180546E-2</v>
      </c>
      <c r="M24" s="199">
        <v>35742052</v>
      </c>
      <c r="N24" s="200">
        <v>-7.4726851282069509E-3</v>
      </c>
      <c r="O24" s="199">
        <v>33126492</v>
      </c>
      <c r="P24" s="200">
        <v>-0.14651063788892854</v>
      </c>
      <c r="Q24" s="199">
        <v>36171049</v>
      </c>
      <c r="R24" s="200">
        <v>-7.224236851064926E-2</v>
      </c>
      <c r="S24" s="199">
        <v>37772347</v>
      </c>
      <c r="T24" s="200">
        <v>-2.7415347070772238E-2</v>
      </c>
      <c r="U24" s="199">
        <v>39009454</v>
      </c>
      <c r="V24" s="200">
        <v>-2.7754641315323573E-2</v>
      </c>
      <c r="W24" s="199">
        <v>37550102</v>
      </c>
      <c r="X24" s="200">
        <v>-1.3235070208331132E-2</v>
      </c>
      <c r="Y24" s="199">
        <v>36932092</v>
      </c>
      <c r="Z24" s="200">
        <v>-1.0530435490372683E-2</v>
      </c>
      <c r="AA24" s="199">
        <v>431798489</v>
      </c>
      <c r="AB24" s="200">
        <v>-3.8348975353907078E-2</v>
      </c>
    </row>
    <row r="25" spans="2:28">
      <c r="B25" s="68">
        <v>2010</v>
      </c>
      <c r="C25" s="199">
        <v>31332889</v>
      </c>
      <c r="D25" s="200">
        <v>-6.613714501022401E-2</v>
      </c>
      <c r="E25" s="199">
        <v>31312491.000000004</v>
      </c>
      <c r="F25" s="200">
        <v>-3.5916444774722472E-2</v>
      </c>
      <c r="G25" s="199">
        <v>38197055</v>
      </c>
      <c r="H25" s="200">
        <v>2.983739042810972E-2</v>
      </c>
      <c r="I25" s="199">
        <v>37046534</v>
      </c>
      <c r="J25" s="200">
        <v>2.7221903074306674E-2</v>
      </c>
      <c r="K25" s="199">
        <v>34332602</v>
      </c>
      <c r="L25" s="200">
        <v>-5.4427651915286111E-2</v>
      </c>
      <c r="M25" s="199">
        <v>35692335</v>
      </c>
      <c r="N25" s="200">
        <v>-1.390994562931082E-3</v>
      </c>
      <c r="O25" s="199">
        <v>35309978</v>
      </c>
      <c r="P25" s="200">
        <v>6.5913589642996304E-2</v>
      </c>
      <c r="Q25" s="199">
        <v>37275376</v>
      </c>
      <c r="R25" s="200">
        <v>3.0530687677871881E-2</v>
      </c>
      <c r="S25" s="199">
        <v>38115241</v>
      </c>
      <c r="T25" s="200">
        <v>9.0779108854421985E-3</v>
      </c>
      <c r="U25" s="199">
        <v>36151879</v>
      </c>
      <c r="V25" s="200">
        <v>-7.3253396471532256E-2</v>
      </c>
      <c r="W25" s="199">
        <v>34760442</v>
      </c>
      <c r="X25" s="200">
        <v>-7.4291675692385609E-2</v>
      </c>
      <c r="Y25" s="199">
        <v>30752506</v>
      </c>
      <c r="Z25" s="200">
        <v>-0.16732293421125455</v>
      </c>
      <c r="AA25" s="199">
        <v>420279328</v>
      </c>
      <c r="AB25" s="200">
        <v>-2.6677168386293266E-2</v>
      </c>
    </row>
    <row r="26" spans="2:28">
      <c r="B26" s="68">
        <v>2011</v>
      </c>
      <c r="C26" s="199">
        <v>26151926</v>
      </c>
      <c r="D26" s="200">
        <v>-0.1653522278140391</v>
      </c>
      <c r="E26" s="199">
        <v>24745982.999999996</v>
      </c>
      <c r="F26" s="200">
        <v>-0.20970889859896508</v>
      </c>
      <c r="G26" s="199">
        <v>28132505</v>
      </c>
      <c r="H26" s="200">
        <v>-0.26349020886557878</v>
      </c>
      <c r="I26" s="199">
        <v>28463214</v>
      </c>
      <c r="J26" s="200">
        <v>-0.23169023045448733</v>
      </c>
      <c r="K26" s="199">
        <v>29490843</v>
      </c>
      <c r="L26" s="200">
        <v>-0.14102511076789345</v>
      </c>
      <c r="M26" s="199">
        <v>29212755</v>
      </c>
      <c r="N26" s="200">
        <v>-0.18153981800294097</v>
      </c>
      <c r="O26" s="199">
        <v>28098987</v>
      </c>
      <c r="P26" s="200">
        <v>-0.20421964012551919</v>
      </c>
      <c r="Q26" s="199">
        <v>29752936.000000004</v>
      </c>
      <c r="R26" s="200">
        <v>-0.20180721986546818</v>
      </c>
      <c r="S26" s="199">
        <v>32118088.000000004</v>
      </c>
      <c r="T26" s="200">
        <v>-0.157342649361708</v>
      </c>
      <c r="U26" s="199">
        <v>30843751.000000004</v>
      </c>
      <c r="V26" s="200">
        <v>-0.14682855073729353</v>
      </c>
      <c r="W26" s="199">
        <v>29865821</v>
      </c>
      <c r="X26" s="200">
        <v>-0.14081009096489625</v>
      </c>
      <c r="Y26" s="199">
        <v>27846747</v>
      </c>
      <c r="Z26" s="200">
        <v>-9.4488527211408394E-2</v>
      </c>
      <c r="AA26" s="199">
        <v>344723556</v>
      </c>
      <c r="AB26" s="200">
        <v>-0.17977513278978119</v>
      </c>
    </row>
    <row r="27" spans="2:28">
      <c r="B27" s="68">
        <v>2012</v>
      </c>
      <c r="C27" s="199">
        <v>25114269</v>
      </c>
      <c r="D27" s="200">
        <v>-3.9678033656106247E-2</v>
      </c>
      <c r="E27" s="199">
        <v>23227415</v>
      </c>
      <c r="F27" s="200">
        <v>-6.1366242755440205E-2</v>
      </c>
      <c r="G27" s="199">
        <v>26996945</v>
      </c>
      <c r="H27" s="200">
        <v>-4.0364695571901615E-2</v>
      </c>
      <c r="I27" s="199">
        <v>23215199</v>
      </c>
      <c r="J27" s="200">
        <v>-0.18437886178279095</v>
      </c>
      <c r="K27" s="199">
        <v>25345438</v>
      </c>
      <c r="L27" s="200">
        <v>-0.14056583597830688</v>
      </c>
      <c r="M27" s="199">
        <v>24819383</v>
      </c>
      <c r="N27" s="200">
        <v>-0.1503922516037943</v>
      </c>
      <c r="O27" s="199">
        <v>25323367.112135876</v>
      </c>
      <c r="P27" s="200">
        <v>-9.8780069468843268E-2</v>
      </c>
      <c r="Q27" s="199">
        <v>23283731.788376413</v>
      </c>
      <c r="R27" s="200">
        <v>-0.21743078436439314</v>
      </c>
      <c r="S27" s="199">
        <v>20846556.384474363</v>
      </c>
      <c r="T27" s="200">
        <v>-0.35094030552272099</v>
      </c>
      <c r="U27" s="199">
        <v>22292423.426489346</v>
      </c>
      <c r="V27" s="200">
        <v>-0.27724668032466793</v>
      </c>
      <c r="W27" s="199">
        <v>22269954.33091265</v>
      </c>
      <c r="X27" s="200">
        <v>-0.25433309431163303</v>
      </c>
      <c r="Y27" s="199">
        <v>20367832.832043812</v>
      </c>
      <c r="Z27" s="200">
        <v>-0.26857406963751235</v>
      </c>
      <c r="AA27" s="199">
        <v>283102514.8744325</v>
      </c>
      <c r="AB27" s="200">
        <v>-0.17875494741521955</v>
      </c>
    </row>
    <row r="28" spans="2:28">
      <c r="B28" s="68">
        <v>2013</v>
      </c>
      <c r="C28" s="199">
        <v>18595124.786939159</v>
      </c>
      <c r="D28" s="200">
        <v>-0.2595792938691881</v>
      </c>
      <c r="E28" s="199">
        <v>16737791.995660635</v>
      </c>
      <c r="F28" s="200">
        <v>-0.27939497375576944</v>
      </c>
      <c r="G28" s="199">
        <v>20170549.530197721</v>
      </c>
      <c r="H28" s="200">
        <v>-0.25285807226715018</v>
      </c>
      <c r="I28" s="199">
        <v>20810802.379297059</v>
      </c>
      <c r="J28" s="200">
        <v>-0.10356993367590521</v>
      </c>
      <c r="K28" s="199">
        <v>21616460.271501176</v>
      </c>
      <c r="L28" s="200">
        <v>-0.14712619006618957</v>
      </c>
      <c r="M28" s="199">
        <v>19647894.312491156</v>
      </c>
      <c r="N28" s="200">
        <v>-0.20836491735144438</v>
      </c>
      <c r="O28" s="199">
        <v>19869609.291473299</v>
      </c>
      <c r="P28" s="200">
        <v>-0.2153646391695257</v>
      </c>
      <c r="Q28" s="199">
        <v>20328972.2756631</v>
      </c>
      <c r="R28" s="200">
        <v>-0.12690231701553842</v>
      </c>
      <c r="S28" s="199">
        <v>19261047.259712409</v>
      </c>
      <c r="T28" s="200">
        <v>-7.6056164649945468E-2</v>
      </c>
      <c r="U28" s="199">
        <v>21685845.404025845</v>
      </c>
      <c r="V28" s="200">
        <v>-2.7210052978929335E-2</v>
      </c>
      <c r="W28" s="199">
        <v>20166279.402067076</v>
      </c>
      <c r="X28" s="200">
        <v>-9.446247161474812E-2</v>
      </c>
      <c r="Y28" s="199">
        <v>17681610.611588549</v>
      </c>
      <c r="Z28" s="200">
        <v>-0.13188551980990085</v>
      </c>
      <c r="AA28" s="199">
        <v>236571987.52061716</v>
      </c>
      <c r="AB28" s="200">
        <v>-0.16435928650953005</v>
      </c>
    </row>
    <row r="29" spans="2:28">
      <c r="B29" s="68">
        <v>2014</v>
      </c>
      <c r="C29" s="199">
        <v>17275909</v>
      </c>
      <c r="D29" s="200">
        <v>-7.0944174995036857E-2</v>
      </c>
      <c r="E29" s="199">
        <v>17645163</v>
      </c>
      <c r="F29" s="200">
        <v>5.4210914114275421E-2</v>
      </c>
      <c r="G29" s="199">
        <v>19872386</v>
      </c>
      <c r="H29" s="200">
        <v>-1.4782122309128691E-2</v>
      </c>
      <c r="I29" s="199">
        <v>20689472</v>
      </c>
      <c r="J29" s="200">
        <v>-5.8301634452000064E-3</v>
      </c>
      <c r="K29" s="199">
        <v>20844100</v>
      </c>
      <c r="L29" s="200">
        <v>-3.5730191798304944E-2</v>
      </c>
      <c r="M29" s="199">
        <v>21239381</v>
      </c>
      <c r="N29" s="200">
        <v>8.100036890452203E-2</v>
      </c>
      <c r="O29" s="199">
        <v>22427143</v>
      </c>
      <c r="P29" s="200">
        <v>0.12871585298983318</v>
      </c>
      <c r="Q29" s="199">
        <v>23372763</v>
      </c>
      <c r="R29" s="200">
        <v>0.14972673891541405</v>
      </c>
      <c r="S29" s="199">
        <v>26717752</v>
      </c>
      <c r="T29" s="200">
        <v>0.38713911241391807</v>
      </c>
      <c r="U29" s="199">
        <v>27250329</v>
      </c>
      <c r="V29" s="200">
        <v>0.25659518881109161</v>
      </c>
      <c r="W29" s="199">
        <v>24439837</v>
      </c>
      <c r="X29" s="200">
        <v>0.21191601647128211</v>
      </c>
      <c r="Y29" s="199">
        <v>24580120</v>
      </c>
      <c r="Z29" s="200">
        <v>0.39015164059150581</v>
      </c>
      <c r="AA29" s="199">
        <v>266354355</v>
      </c>
      <c r="AB29" s="200">
        <v>0.12589135252874062</v>
      </c>
    </row>
    <row r="30" spans="2:28">
      <c r="B30" s="68">
        <v>2015</v>
      </c>
      <c r="C30" s="199">
        <v>22106207</v>
      </c>
      <c r="D30" s="200">
        <v>0.27959732827951339</v>
      </c>
      <c r="E30" s="199">
        <v>21907170</v>
      </c>
      <c r="F30" s="200">
        <v>0.24153967860767281</v>
      </c>
      <c r="G30" s="199">
        <v>26135432</v>
      </c>
      <c r="H30" s="200">
        <v>0.31516326222729368</v>
      </c>
      <c r="I30" s="199">
        <v>29195086</v>
      </c>
      <c r="J30" s="200">
        <v>0.41110831634562739</v>
      </c>
      <c r="K30" s="199">
        <v>27815229</v>
      </c>
      <c r="L30" s="200">
        <v>0.33444135270892</v>
      </c>
      <c r="M30" s="199">
        <v>27699822</v>
      </c>
      <c r="N30" s="200">
        <v>0.30417275343382183</v>
      </c>
      <c r="O30" s="199">
        <v>29611850</v>
      </c>
      <c r="P30" s="200">
        <v>0.32035765768292468</v>
      </c>
      <c r="Q30" s="199">
        <v>28523995</v>
      </c>
      <c r="R30" s="200">
        <v>0.22039465338351311</v>
      </c>
      <c r="S30" s="199">
        <v>30713542</v>
      </c>
      <c r="T30" s="200">
        <v>0.14955562129628272</v>
      </c>
      <c r="U30" s="199">
        <v>30378945</v>
      </c>
      <c r="V30" s="200">
        <v>0.11481021018131561</v>
      </c>
      <c r="W30" s="199">
        <v>29052568</v>
      </c>
      <c r="X30" s="200">
        <v>0.18873820639638472</v>
      </c>
      <c r="Y30" s="199">
        <v>27207515</v>
      </c>
      <c r="Z30" s="200">
        <v>0.10689105667506912</v>
      </c>
      <c r="AA30" s="199">
        <v>330347361</v>
      </c>
      <c r="AB30" s="200">
        <v>0.24025515182584495</v>
      </c>
    </row>
    <row r="31" spans="2:28">
      <c r="B31" s="68">
        <v>2016</v>
      </c>
      <c r="C31" s="199">
        <v>24829555</v>
      </c>
      <c r="D31" s="200">
        <v>0.12319381610784699</v>
      </c>
      <c r="E31" s="199">
        <v>24260482</v>
      </c>
      <c r="F31" s="200">
        <v>0.10742199928151377</v>
      </c>
      <c r="G31" s="199">
        <v>30564525</v>
      </c>
      <c r="H31" s="200">
        <v>0.16946699025292561</v>
      </c>
      <c r="I31" s="199">
        <v>31253778</v>
      </c>
      <c r="J31" s="200">
        <v>7.0515017493012352E-2</v>
      </c>
      <c r="K31" s="199">
        <v>31006038</v>
      </c>
      <c r="L31" s="200">
        <v>0.11471446091635629</v>
      </c>
      <c r="M31" s="199">
        <v>29190812</v>
      </c>
      <c r="N31" s="200">
        <v>5.3826699680597223E-2</v>
      </c>
      <c r="O31" s="199">
        <v>28840164</v>
      </c>
      <c r="P31" s="200">
        <v>-2.6060040152844216E-2</v>
      </c>
      <c r="Q31" s="199">
        <v>32246696</v>
      </c>
      <c r="R31" s="200">
        <v>0.13051120644215511</v>
      </c>
      <c r="S31" s="199">
        <v>32245357</v>
      </c>
      <c r="T31" s="200">
        <v>4.9874254164498512E-2</v>
      </c>
      <c r="U31" s="199">
        <v>31751706</v>
      </c>
      <c r="V31" s="200">
        <v>4.5187908928371281E-2</v>
      </c>
      <c r="W31" s="199">
        <v>32568080</v>
      </c>
      <c r="X31" s="200">
        <v>0.12100520683748163</v>
      </c>
      <c r="Y31" s="199">
        <v>29936999</v>
      </c>
      <c r="Z31" s="200">
        <v>0.10032095911736151</v>
      </c>
      <c r="AA31" s="199">
        <v>358694192</v>
      </c>
      <c r="AB31" s="200">
        <v>8.5809164372286292E-2</v>
      </c>
    </row>
    <row r="32" spans="2:28">
      <c r="B32" s="68">
        <v>2017</v>
      </c>
      <c r="C32" s="199">
        <v>27024054</v>
      </c>
      <c r="D32" s="200">
        <v>8.838253444332772E-2</v>
      </c>
      <c r="E32" s="199">
        <v>24062971</v>
      </c>
      <c r="F32" s="200">
        <v>-8.1412644645724678E-3</v>
      </c>
      <c r="G32" s="199">
        <v>33019139</v>
      </c>
      <c r="H32" s="200">
        <v>8.0309247403648518E-2</v>
      </c>
      <c r="I32" s="199">
        <v>30213459</v>
      </c>
      <c r="J32" s="200">
        <v>-3.3286183833519264E-2</v>
      </c>
      <c r="K32" s="199">
        <v>33073995</v>
      </c>
      <c r="L32" s="200">
        <v>6.6695299799348753E-2</v>
      </c>
      <c r="M32" s="199">
        <v>31948617</v>
      </c>
      <c r="N32" s="200">
        <v>9.4475104015606007E-2</v>
      </c>
      <c r="O32" s="199">
        <v>32554767</v>
      </c>
      <c r="P32" s="200">
        <v>0.12879964898951338</v>
      </c>
      <c r="Q32" s="199">
        <v>35497035</v>
      </c>
      <c r="R32" s="200">
        <v>0.10079603194076069</v>
      </c>
      <c r="S32" s="199">
        <v>34959058</v>
      </c>
      <c r="T32" s="200">
        <v>8.4157883567547415E-2</v>
      </c>
      <c r="U32" s="199">
        <v>36503649</v>
      </c>
      <c r="V32" s="200">
        <v>0.14965945451875878</v>
      </c>
      <c r="W32" s="199">
        <v>37308807</v>
      </c>
      <c r="X32" s="200">
        <v>0.14556360092458628</v>
      </c>
      <c r="Y32" s="199">
        <v>32054770</v>
      </c>
      <c r="Z32" s="200">
        <v>7.0740924967128471E-2</v>
      </c>
      <c r="AA32" s="199">
        <v>388220321</v>
      </c>
      <c r="AB32" s="200">
        <v>8.2315603816634983E-2</v>
      </c>
    </row>
    <row r="33" spans="1:28">
      <c r="B33" s="68">
        <v>2018</v>
      </c>
      <c r="C33" s="199">
        <v>30764884</v>
      </c>
      <c r="D33" s="200">
        <v>0.13842593712993617</v>
      </c>
      <c r="E33" s="199">
        <v>29122622</v>
      </c>
      <c r="F33" s="200">
        <v>0.2102670946160389</v>
      </c>
      <c r="G33" s="199">
        <v>37558112</v>
      </c>
      <c r="H33" s="200">
        <v>0.1374649108809288</v>
      </c>
      <c r="I33" s="199">
        <v>36121967</v>
      </c>
      <c r="J33" s="200">
        <v>0.19555880708660336</v>
      </c>
      <c r="K33" s="199">
        <v>37366893</v>
      </c>
      <c r="L33" s="200">
        <v>0.12979677840551165</v>
      </c>
      <c r="M33" s="199">
        <v>33464649</v>
      </c>
      <c r="N33" s="200">
        <v>4.7452194879045936E-2</v>
      </c>
      <c r="O33" s="199">
        <v>34010786</v>
      </c>
      <c r="P33" s="200">
        <v>4.4725216432972781E-2</v>
      </c>
      <c r="Q33" s="199">
        <v>39087952</v>
      </c>
      <c r="R33" s="200">
        <v>0.10116104063339375</v>
      </c>
      <c r="S33" s="199">
        <v>36439010</v>
      </c>
      <c r="T33" s="200">
        <v>4.2333863801478862E-2</v>
      </c>
      <c r="U33" s="199">
        <v>40775411</v>
      </c>
      <c r="V33" s="200">
        <v>0.11702287626094586</v>
      </c>
      <c r="W33" s="199">
        <v>36083882</v>
      </c>
      <c r="X33" s="200">
        <v>-3.283206026930853E-2</v>
      </c>
      <c r="Y33" s="199">
        <v>33387364</v>
      </c>
      <c r="Z33" s="200">
        <v>4.1572408724192995E-2</v>
      </c>
      <c r="AA33" s="199">
        <v>424183532</v>
      </c>
      <c r="AB33" s="200">
        <v>9.2636085888971278E-2</v>
      </c>
    </row>
    <row r="34" spans="1:28">
      <c r="B34" s="68">
        <v>2019</v>
      </c>
      <c r="C34" s="199">
        <v>32572622</v>
      </c>
      <c r="D34" s="200">
        <v>5.8759785994967506E-2</v>
      </c>
      <c r="E34" s="199">
        <v>31857506</v>
      </c>
      <c r="F34" s="200">
        <v>9.3909264076565635E-2</v>
      </c>
      <c r="G34" s="199">
        <v>35018942</v>
      </c>
      <c r="H34" s="200">
        <v>-6.760643346502615E-2</v>
      </c>
      <c r="I34" s="199">
        <v>34687163</v>
      </c>
      <c r="J34" s="200">
        <v>-3.9721092707935869E-2</v>
      </c>
      <c r="K34" s="199">
        <v>37769933</v>
      </c>
      <c r="L34" s="200">
        <v>1.0786018521796822E-2</v>
      </c>
      <c r="M34" s="199">
        <v>34065006</v>
      </c>
      <c r="N34" s="200">
        <v>1.794003576729581E-2</v>
      </c>
      <c r="O34" s="199">
        <v>37888888</v>
      </c>
      <c r="P34" s="200">
        <v>0.11402565056861667</v>
      </c>
      <c r="Q34" s="199">
        <v>39799048</v>
      </c>
      <c r="R34" s="200">
        <v>1.8192204083754503E-2</v>
      </c>
      <c r="S34" s="199">
        <v>39351951</v>
      </c>
      <c r="T34" s="200">
        <v>7.9940179494448399E-2</v>
      </c>
      <c r="U34" s="199">
        <v>40251894</v>
      </c>
      <c r="V34" s="200">
        <v>-1.2839036742020823E-2</v>
      </c>
      <c r="W34" s="199">
        <v>37751415</v>
      </c>
      <c r="X34" s="200">
        <v>4.6212682992367617E-2</v>
      </c>
      <c r="Y34" s="199">
        <v>35251151</v>
      </c>
      <c r="Z34" s="200">
        <v>5.582312517993334E-2</v>
      </c>
      <c r="AA34" s="199">
        <v>436265519</v>
      </c>
      <c r="AB34" s="200">
        <v>2.8482923283311243E-2</v>
      </c>
    </row>
    <row r="35" spans="1:28">
      <c r="B35" s="68">
        <v>2020</v>
      </c>
      <c r="C35" s="199">
        <v>33514275</v>
      </c>
      <c r="D35" s="200">
        <v>2.890933987445039E-2</v>
      </c>
      <c r="E35" s="199">
        <v>32001622</v>
      </c>
      <c r="F35" s="200">
        <v>4.5237690608925882E-3</v>
      </c>
      <c r="G35" s="199">
        <v>19944822</v>
      </c>
      <c r="H35" s="200">
        <v>-0.43045617997254171</v>
      </c>
      <c r="I35" s="199">
        <v>2389707</v>
      </c>
      <c r="J35" s="200">
        <v>-0.93110687662752933</v>
      </c>
      <c r="K35" s="199">
        <v>3559553</v>
      </c>
      <c r="L35" s="200">
        <v>-0.90575696811535245</v>
      </c>
      <c r="M35" s="199">
        <v>3993070</v>
      </c>
      <c r="N35" s="200">
        <v>-0.88278088076661432</v>
      </c>
      <c r="O35" s="199">
        <v>3977909</v>
      </c>
      <c r="P35" s="200">
        <v>-0.89501119695040932</v>
      </c>
      <c r="Q35" s="199">
        <v>4777888</v>
      </c>
      <c r="R35" s="200">
        <v>-0.87994969125894673</v>
      </c>
      <c r="S35" s="199">
        <v>5833985</v>
      </c>
      <c r="T35" s="200">
        <v>-0.85174851940631868</v>
      </c>
      <c r="U35" s="199">
        <v>7614691</v>
      </c>
      <c r="V35" s="200">
        <v>-0.81082403228031952</v>
      </c>
      <c r="W35" s="199">
        <v>11100793</v>
      </c>
      <c r="X35" s="200">
        <v>-0.70595028027426254</v>
      </c>
      <c r="Y35" s="199">
        <v>12769988</v>
      </c>
      <c r="Z35" s="200">
        <v>-0.63774266548062497</v>
      </c>
      <c r="AA35" s="199">
        <v>141478303</v>
      </c>
      <c r="AB35" s="200">
        <v>-0.67570597070267202</v>
      </c>
    </row>
    <row r="36" spans="1:28">
      <c r="B36" s="68">
        <v>2021</v>
      </c>
      <c r="C36" s="199">
        <v>12522505</v>
      </c>
      <c r="D36" s="200">
        <v>-0.62635309879148515</v>
      </c>
      <c r="E36" s="199"/>
      <c r="F36" s="200" t="e">
        <v>#NULL!</v>
      </c>
      <c r="G36" s="199"/>
      <c r="H36" s="200" t="e">
        <v>#NULL!</v>
      </c>
      <c r="I36" s="199"/>
      <c r="J36" s="200" t="e">
        <v>#NULL!</v>
      </c>
      <c r="K36" s="199"/>
      <c r="L36" s="200" t="e">
        <v>#NULL!</v>
      </c>
      <c r="M36" s="199"/>
      <c r="N36" s="200" t="e">
        <v>#NULL!</v>
      </c>
      <c r="O36" s="199"/>
      <c r="P36" s="200" t="e">
        <v>#NULL!</v>
      </c>
      <c r="Q36" s="199"/>
      <c r="R36" s="200" t="e">
        <v>#NULL!</v>
      </c>
      <c r="S36" s="199"/>
      <c r="T36" s="200" t="e">
        <v>#NULL!</v>
      </c>
      <c r="U36" s="199"/>
      <c r="V36" s="200" t="e">
        <v>#NULL!</v>
      </c>
      <c r="W36" s="199"/>
      <c r="X36" s="200" t="e">
        <v>#NULL!</v>
      </c>
      <c r="Y36" s="199"/>
      <c r="Z36" s="200" t="e">
        <v>#NULL!</v>
      </c>
      <c r="AA36" s="199">
        <v>12522505</v>
      </c>
      <c r="AB36" s="200">
        <v>-0.91148815942469996</v>
      </c>
    </row>
    <row r="37" spans="1:28" ht="12.75" customHeight="1">
      <c r="C37" s="192"/>
    </row>
    <row r="38" spans="1:28" ht="14.1" customHeight="1"/>
    <row r="39" spans="1:28" ht="14.1" customHeight="1">
      <c r="A39" s="189" t="s">
        <v>115</v>
      </c>
    </row>
    <row r="40" spans="1:28" ht="14.1" customHeight="1">
      <c r="A40" s="190" t="s">
        <v>116</v>
      </c>
    </row>
    <row r="41" spans="1:28" ht="14.1" customHeight="1">
      <c r="A41" s="191" t="s">
        <v>117</v>
      </c>
    </row>
    <row r="42" spans="1:28" ht="14.1" customHeight="1"/>
    <row r="43" spans="1:28" ht="14.1" customHeight="1"/>
    <row r="44" spans="1:28" ht="14.1" customHeight="1"/>
    <row r="45" spans="1:28" ht="14.1" customHeight="1"/>
    <row r="46" spans="1:28" ht="14.1" customHeight="1"/>
    <row r="47" spans="1:28" ht="14.1" customHeight="1"/>
    <row r="48" spans="1:28" ht="14.1" customHeight="1"/>
    <row r="49" s="44" customFormat="1" ht="14.1" customHeight="1"/>
    <row r="50" s="44" customFormat="1" ht="14.1" customHeight="1"/>
    <row r="51" s="44" customFormat="1" ht="14.1" customHeight="1"/>
    <row r="52" s="44" customFormat="1" ht="14.1" customHeight="1"/>
    <row r="53" s="44" customFormat="1" ht="14.1" customHeight="1"/>
    <row r="54" s="44" customFormat="1" ht="14.1" customHeight="1"/>
    <row r="55" s="44" customFormat="1" ht="14.1" customHeight="1"/>
    <row r="56" s="44" customFormat="1" ht="14.1" customHeight="1"/>
    <row r="57" s="44" customFormat="1" ht="14.1" customHeight="1"/>
    <row r="58" s="44" customFormat="1" ht="14.1" customHeight="1"/>
    <row r="59" s="44" customFormat="1" ht="14.1" customHeight="1"/>
    <row r="60" s="44" customFormat="1" ht="14.1" customHeight="1"/>
    <row r="61" s="44" customFormat="1" ht="14.1" customHeight="1"/>
    <row r="62" s="44" customFormat="1" ht="14.1" customHeight="1"/>
    <row r="63" s="44" customFormat="1" ht="14.1" customHeight="1"/>
  </sheetData>
  <hyperlinks>
    <hyperlink ref="A41" r:id="rId2" xr:uid="{00000000-0004-0000-0200-000000000000}"/>
  </hyperlinks>
  <pageMargins left="0.7" right="0.7" top="0.75" bottom="0.75" header="0.3" footer="0.3"/>
  <drawing r:id="rId3"/>
  <extLst>
    <ext xmlns:x14="http://schemas.microsoft.com/office/spreadsheetml/2009/9/main" uri="{A8765BA9-456A-4dab-B4F3-ACF838C121DE}">
      <x14:slicerList>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42"/>
  <sheetViews>
    <sheetView showGridLines="0" zoomScale="88" zoomScaleNormal="88" workbookViewId="0">
      <selection activeCell="G32" sqref="G32"/>
    </sheetView>
  </sheetViews>
  <sheetFormatPr baseColWidth="10" defaultRowHeight="12.9"/>
  <cols>
    <col min="1" max="1" width="18.125" customWidth="1"/>
    <col min="2" max="5" width="12.75" customWidth="1"/>
    <col min="6" max="6" width="12.75" style="70" customWidth="1"/>
    <col min="7" max="24" width="11.375" style="70"/>
  </cols>
  <sheetData>
    <row r="1" spans="1:19" ht="21.9" customHeight="1">
      <c r="A1" s="96" t="s">
        <v>78</v>
      </c>
      <c r="B1" s="96"/>
      <c r="C1" s="96"/>
      <c r="D1" s="96"/>
      <c r="E1" s="96"/>
      <c r="F1" s="96"/>
      <c r="G1" s="69"/>
      <c r="H1" s="69"/>
      <c r="I1" s="69"/>
      <c r="J1" s="69"/>
      <c r="K1" s="69"/>
      <c r="L1" s="69"/>
      <c r="M1" s="69"/>
      <c r="N1" s="69"/>
      <c r="O1" s="69"/>
      <c r="P1" s="69"/>
      <c r="Q1" s="69"/>
      <c r="R1" s="69"/>
      <c r="S1" s="69"/>
    </row>
    <row r="2" spans="1:19" ht="21.9" customHeight="1">
      <c r="A2" s="96" t="s">
        <v>0</v>
      </c>
      <c r="B2" s="96"/>
      <c r="C2" s="96"/>
      <c r="D2" s="96"/>
      <c r="E2" s="96"/>
      <c r="F2" s="96"/>
    </row>
    <row r="3" spans="1:19" ht="15.65">
      <c r="A3" s="41"/>
    </row>
    <row r="4" spans="1:19">
      <c r="F4"/>
    </row>
    <row r="5" spans="1:19" ht="14.95" customHeight="1">
      <c r="A5" s="66"/>
      <c r="B5" s="1">
        <v>2008</v>
      </c>
      <c r="C5" s="1">
        <v>2009</v>
      </c>
      <c r="D5" s="1">
        <v>2010</v>
      </c>
      <c r="E5" s="1">
        <v>2011</v>
      </c>
      <c r="F5" s="1">
        <v>2012</v>
      </c>
    </row>
    <row r="6" spans="1:19" ht="14.95" customHeight="1">
      <c r="A6" s="66" t="s">
        <v>5</v>
      </c>
      <c r="B6" s="3" t="s">
        <v>81</v>
      </c>
      <c r="C6" s="3">
        <v>12322</v>
      </c>
      <c r="D6" s="3">
        <v>10394</v>
      </c>
      <c r="E6" s="3">
        <v>6292</v>
      </c>
      <c r="F6" s="3">
        <v>11510</v>
      </c>
    </row>
    <row r="7" spans="1:19" ht="14.95" customHeight="1">
      <c r="A7" s="66" t="s">
        <v>6</v>
      </c>
      <c r="B7" s="3" t="s">
        <v>81</v>
      </c>
      <c r="C7" s="3">
        <v>9998</v>
      </c>
      <c r="D7" s="3">
        <v>9567</v>
      </c>
      <c r="E7" s="3">
        <v>5457</v>
      </c>
      <c r="F7" s="3">
        <v>10531</v>
      </c>
    </row>
    <row r="8" spans="1:19" ht="14.95" customHeight="1">
      <c r="A8" s="66" t="s">
        <v>7</v>
      </c>
      <c r="B8" s="3" t="s">
        <v>81</v>
      </c>
      <c r="C8" s="3">
        <v>9548</v>
      </c>
      <c r="D8" s="3">
        <v>14444</v>
      </c>
      <c r="E8" s="3">
        <v>12135</v>
      </c>
      <c r="F8" s="3">
        <v>12518</v>
      </c>
    </row>
    <row r="9" spans="1:19" ht="14.95" customHeight="1">
      <c r="A9" s="66" t="s">
        <v>8</v>
      </c>
      <c r="B9" s="3" t="s">
        <v>81</v>
      </c>
      <c r="C9" s="3">
        <v>11750</v>
      </c>
      <c r="D9" s="3">
        <v>10481</v>
      </c>
      <c r="E9" s="3">
        <v>12042</v>
      </c>
      <c r="F9" s="3">
        <v>13574</v>
      </c>
    </row>
    <row r="10" spans="1:19" ht="14.95" customHeight="1">
      <c r="A10" s="66" t="s">
        <v>9</v>
      </c>
      <c r="B10" s="3" t="s">
        <v>81</v>
      </c>
      <c r="C10" s="3">
        <v>10902</v>
      </c>
      <c r="D10" s="3">
        <v>13330</v>
      </c>
      <c r="E10" s="3">
        <v>12099</v>
      </c>
      <c r="F10" s="3">
        <v>12891</v>
      </c>
    </row>
    <row r="11" spans="1:19" ht="14.95" customHeight="1">
      <c r="A11" s="66" t="s">
        <v>10</v>
      </c>
      <c r="B11" s="3">
        <v>12483</v>
      </c>
      <c r="C11" s="3">
        <v>9464</v>
      </c>
      <c r="D11" s="3">
        <v>9120</v>
      </c>
      <c r="E11" s="3">
        <v>11930</v>
      </c>
      <c r="F11" s="3">
        <v>7245</v>
      </c>
    </row>
    <row r="12" spans="1:19" ht="14.95" customHeight="1">
      <c r="A12" s="66" t="s">
        <v>11</v>
      </c>
      <c r="B12" s="3">
        <v>15087</v>
      </c>
      <c r="C12" s="3">
        <v>8446</v>
      </c>
      <c r="D12" s="3">
        <v>12170</v>
      </c>
      <c r="E12" s="3">
        <v>16332</v>
      </c>
      <c r="F12" s="3">
        <v>14859</v>
      </c>
    </row>
    <row r="13" spans="1:19" ht="14.95" customHeight="1">
      <c r="A13" s="66" t="s">
        <v>12</v>
      </c>
      <c r="B13" s="3">
        <v>15624</v>
      </c>
      <c r="C13" s="3">
        <v>9960</v>
      </c>
      <c r="D13" s="3">
        <v>12165</v>
      </c>
      <c r="E13" s="3">
        <v>13053</v>
      </c>
      <c r="F13" s="3">
        <v>11419</v>
      </c>
    </row>
    <row r="14" spans="1:19" ht="14.95" customHeight="1">
      <c r="A14" s="66" t="s">
        <v>13</v>
      </c>
      <c r="B14" s="3">
        <v>12377</v>
      </c>
      <c r="C14" s="3">
        <v>10213</v>
      </c>
      <c r="D14" s="3">
        <v>13433</v>
      </c>
      <c r="E14" s="3">
        <v>11383</v>
      </c>
      <c r="F14" s="3">
        <v>7546</v>
      </c>
    </row>
    <row r="15" spans="1:19" ht="14.95" customHeight="1">
      <c r="A15" s="66" t="s">
        <v>14</v>
      </c>
      <c r="B15" s="3">
        <v>13385</v>
      </c>
      <c r="C15" s="3">
        <v>11141</v>
      </c>
      <c r="D15" s="3">
        <v>16516</v>
      </c>
      <c r="E15" s="3">
        <v>9827</v>
      </c>
      <c r="F15" s="2" t="s">
        <v>92</v>
      </c>
    </row>
    <row r="16" spans="1:19" ht="14.95" customHeight="1">
      <c r="A16" s="66" t="s">
        <v>15</v>
      </c>
      <c r="B16" s="3">
        <v>3687</v>
      </c>
      <c r="C16" s="3">
        <v>11478</v>
      </c>
      <c r="D16" s="3">
        <v>13817</v>
      </c>
      <c r="E16" s="3">
        <v>14045</v>
      </c>
      <c r="F16" s="83" t="s">
        <v>94</v>
      </c>
    </row>
    <row r="17" spans="1:6" ht="14.95" customHeight="1">
      <c r="A17" s="66" t="s">
        <v>16</v>
      </c>
      <c r="B17" s="3">
        <v>9832</v>
      </c>
      <c r="C17" s="3">
        <v>10274</v>
      </c>
      <c r="D17" s="3">
        <v>1851</v>
      </c>
      <c r="E17" s="3">
        <v>13854</v>
      </c>
      <c r="F17" s="83" t="s">
        <v>94</v>
      </c>
    </row>
    <row r="18" spans="1:6" ht="14.95" customHeight="1">
      <c r="A18" s="67"/>
      <c r="B18" s="4"/>
      <c r="C18" s="4"/>
      <c r="D18" s="4"/>
      <c r="E18" s="4"/>
      <c r="F18" s="4"/>
    </row>
    <row r="19" spans="1:6" ht="14.95" customHeight="1">
      <c r="A19" s="66" t="s">
        <v>17</v>
      </c>
      <c r="B19" s="2">
        <f>SUM(B6:B18)</f>
        <v>82475</v>
      </c>
      <c r="C19" s="2">
        <f>SUM(C6:C18)</f>
        <v>125496</v>
      </c>
      <c r="D19" s="2">
        <f>SUM(D6:D18)</f>
        <v>137288</v>
      </c>
      <c r="E19" s="2">
        <f>SUM(E6:E18)</f>
        <v>138449</v>
      </c>
      <c r="F19" s="2">
        <f>SUM(F6:F18)</f>
        <v>102093</v>
      </c>
    </row>
    <row r="20" spans="1:6" ht="14.95" customHeight="1">
      <c r="A20" s="67"/>
      <c r="B20" s="73"/>
      <c r="C20" s="73"/>
      <c r="D20" s="73"/>
      <c r="E20" s="73"/>
      <c r="F20" s="73"/>
    </row>
    <row r="22" spans="1:6" ht="20.05" customHeight="1">
      <c r="A22" s="94" t="s">
        <v>78</v>
      </c>
      <c r="B22" s="94"/>
      <c r="C22" s="94"/>
      <c r="D22" s="94"/>
      <c r="E22" s="94"/>
      <c r="F22" s="94"/>
    </row>
    <row r="23" spans="1:6" ht="20.05" customHeight="1">
      <c r="A23" s="95" t="s">
        <v>79</v>
      </c>
      <c r="B23" s="95"/>
      <c r="C23" s="95"/>
      <c r="D23" s="95"/>
      <c r="E23" s="95"/>
      <c r="F23" s="95"/>
    </row>
    <row r="26" spans="1:6" ht="14.95" customHeight="1">
      <c r="A26" s="66"/>
      <c r="B26" s="1">
        <v>2008</v>
      </c>
      <c r="C26" s="1">
        <v>2009</v>
      </c>
      <c r="D26" s="1">
        <v>2010</v>
      </c>
      <c r="E26" s="1">
        <v>2011</v>
      </c>
      <c r="F26" s="1">
        <v>2012</v>
      </c>
    </row>
    <row r="27" spans="1:6" ht="14.95" customHeight="1">
      <c r="A27" s="66" t="s">
        <v>5</v>
      </c>
      <c r="B27" s="85" t="s">
        <v>55</v>
      </c>
      <c r="C27" s="85" t="s">
        <v>55</v>
      </c>
      <c r="D27" s="75">
        <f t="shared" ref="D27:D38" si="0">+D6/C6-1</f>
        <v>-0.15646810582697612</v>
      </c>
      <c r="E27" s="75">
        <f t="shared" ref="E27:F38" si="1">+E6/C6-1</f>
        <v>-0.48936860899204671</v>
      </c>
      <c r="F27" s="75">
        <f t="shared" si="1"/>
        <v>0.10736963632865115</v>
      </c>
    </row>
    <row r="28" spans="1:6" ht="14.95" customHeight="1">
      <c r="A28" s="66" t="s">
        <v>6</v>
      </c>
      <c r="B28" s="85" t="s">
        <v>55</v>
      </c>
      <c r="C28" s="85" t="s">
        <v>55</v>
      </c>
      <c r="D28" s="75">
        <f t="shared" si="0"/>
        <v>-4.310862172434482E-2</v>
      </c>
      <c r="E28" s="75">
        <f t="shared" si="1"/>
        <v>-0.4541908381676335</v>
      </c>
      <c r="F28" s="75">
        <f t="shared" ref="F28:F35" si="2">+F7/E7-1</f>
        <v>0.92981491662085403</v>
      </c>
    </row>
    <row r="29" spans="1:6" ht="14.95" customHeight="1">
      <c r="A29" s="66" t="s">
        <v>7</v>
      </c>
      <c r="B29" s="85" t="s">
        <v>55</v>
      </c>
      <c r="C29" s="85" t="s">
        <v>55</v>
      </c>
      <c r="D29" s="75">
        <f t="shared" si="0"/>
        <v>0.51277754503560957</v>
      </c>
      <c r="E29" s="75">
        <f t="shared" si="1"/>
        <v>0.27094679514034348</v>
      </c>
      <c r="F29" s="75">
        <f t="shared" si="2"/>
        <v>3.1561598681499881E-2</v>
      </c>
    </row>
    <row r="30" spans="1:6" ht="14.95" customHeight="1">
      <c r="A30" s="66" t="s">
        <v>8</v>
      </c>
      <c r="B30" s="85" t="s">
        <v>55</v>
      </c>
      <c r="C30" s="85" t="s">
        <v>55</v>
      </c>
      <c r="D30" s="75">
        <f t="shared" si="0"/>
        <v>-0.10799999999999998</v>
      </c>
      <c r="E30" s="75">
        <f t="shared" si="1"/>
        <v>2.485106382978719E-2</v>
      </c>
      <c r="F30" s="75">
        <f t="shared" si="2"/>
        <v>0.12722139179538283</v>
      </c>
    </row>
    <row r="31" spans="1:6" ht="14.95" customHeight="1">
      <c r="A31" s="66" t="s">
        <v>9</v>
      </c>
      <c r="B31" s="85" t="s">
        <v>55</v>
      </c>
      <c r="C31" s="85" t="s">
        <v>55</v>
      </c>
      <c r="D31" s="75">
        <f t="shared" si="0"/>
        <v>0.22271142909557873</v>
      </c>
      <c r="E31" s="75">
        <f t="shared" si="1"/>
        <v>0.10979636763896528</v>
      </c>
      <c r="F31" s="75">
        <f t="shared" si="2"/>
        <v>6.5459955368212253E-2</v>
      </c>
    </row>
    <row r="32" spans="1:6" ht="14.95" customHeight="1">
      <c r="A32" s="66" t="s">
        <v>10</v>
      </c>
      <c r="B32" s="85" t="s">
        <v>55</v>
      </c>
      <c r="C32" s="75">
        <f>+C11/B11-1</f>
        <v>-0.24184891452375235</v>
      </c>
      <c r="D32" s="75">
        <f t="shared" si="0"/>
        <v>-3.6348267117497834E-2</v>
      </c>
      <c r="E32" s="75">
        <f t="shared" si="1"/>
        <v>0.26056635672020279</v>
      </c>
      <c r="F32" s="75">
        <f t="shared" si="2"/>
        <v>-0.39270746018440905</v>
      </c>
    </row>
    <row r="33" spans="1:6" ht="14.95" customHeight="1">
      <c r="A33" s="66" t="s">
        <v>11</v>
      </c>
      <c r="B33" s="85" t="s">
        <v>55</v>
      </c>
      <c r="C33" s="75">
        <f t="shared" ref="C33:C38" si="3">+C12/B12-1</f>
        <v>-0.44018028766487705</v>
      </c>
      <c r="D33" s="75">
        <f t="shared" si="0"/>
        <v>0.44091877811982005</v>
      </c>
      <c r="E33" s="75">
        <f t="shared" si="1"/>
        <v>0.93369642434288425</v>
      </c>
      <c r="F33" s="75">
        <f t="shared" si="2"/>
        <v>-9.0191036002938985E-2</v>
      </c>
    </row>
    <row r="34" spans="1:6" ht="14.95" customHeight="1">
      <c r="A34" s="66" t="s">
        <v>12</v>
      </c>
      <c r="B34" s="85" t="s">
        <v>55</v>
      </c>
      <c r="C34" s="75">
        <f t="shared" si="3"/>
        <v>-0.3625192012288786</v>
      </c>
      <c r="D34" s="75">
        <f t="shared" si="0"/>
        <v>0.22138554216867479</v>
      </c>
      <c r="E34" s="75">
        <f t="shared" si="1"/>
        <v>0.31054216867469875</v>
      </c>
      <c r="F34" s="75">
        <f t="shared" si="2"/>
        <v>-0.12518195050946146</v>
      </c>
    </row>
    <row r="35" spans="1:6" ht="14.95" customHeight="1">
      <c r="A35" s="66" t="s">
        <v>13</v>
      </c>
      <c r="B35" s="85" t="s">
        <v>55</v>
      </c>
      <c r="C35" s="75">
        <f t="shared" si="3"/>
        <v>-0.17484042982952253</v>
      </c>
      <c r="D35" s="75">
        <f t="shared" si="0"/>
        <v>0.31528444139821787</v>
      </c>
      <c r="E35" s="75">
        <f t="shared" si="1"/>
        <v>0.11455987466953887</v>
      </c>
      <c r="F35" s="75">
        <f t="shared" si="2"/>
        <v>-0.33708161293156458</v>
      </c>
    </row>
    <row r="36" spans="1:6" ht="14.95" customHeight="1">
      <c r="A36" s="66" t="s">
        <v>14</v>
      </c>
      <c r="B36" s="85" t="s">
        <v>55</v>
      </c>
      <c r="C36" s="75">
        <f t="shared" si="3"/>
        <v>-0.16765035487485991</v>
      </c>
      <c r="D36" s="75">
        <f t="shared" si="0"/>
        <v>0.48245220357239038</v>
      </c>
      <c r="E36" s="75">
        <f t="shared" si="1"/>
        <v>-0.11794273404541777</v>
      </c>
      <c r="F36" s="85" t="s">
        <v>92</v>
      </c>
    </row>
    <row r="37" spans="1:6" ht="14.95" customHeight="1">
      <c r="A37" s="66" t="s">
        <v>15</v>
      </c>
      <c r="B37" s="85" t="s">
        <v>55</v>
      </c>
      <c r="C37" s="75">
        <f t="shared" si="3"/>
        <v>2.1131000813669649</v>
      </c>
      <c r="D37" s="75">
        <f t="shared" si="0"/>
        <v>0.20378114654120938</v>
      </c>
      <c r="E37" s="75">
        <f t="shared" si="1"/>
        <v>0.22364523436138706</v>
      </c>
      <c r="F37" s="75" t="s">
        <v>94</v>
      </c>
    </row>
    <row r="38" spans="1:6" ht="14.95" customHeight="1">
      <c r="A38" s="66" t="s">
        <v>16</v>
      </c>
      <c r="B38" s="85" t="s">
        <v>55</v>
      </c>
      <c r="C38" s="75">
        <f t="shared" si="3"/>
        <v>4.4955248169243234E-2</v>
      </c>
      <c r="D38" s="75">
        <f t="shared" si="0"/>
        <v>-0.81983648043605217</v>
      </c>
      <c r="E38" s="75">
        <f t="shared" si="1"/>
        <v>0.34845240412692235</v>
      </c>
      <c r="F38" s="75" t="s">
        <v>94</v>
      </c>
    </row>
    <row r="39" spans="1:6" ht="14.95" customHeight="1">
      <c r="A39" s="67"/>
      <c r="B39" s="4"/>
      <c r="C39" s="4"/>
      <c r="D39" s="4"/>
      <c r="E39" s="4"/>
      <c r="F39" s="4"/>
    </row>
    <row r="40" spans="1:6" ht="14.95" customHeight="1">
      <c r="A40" s="66" t="s">
        <v>17</v>
      </c>
      <c r="B40" s="2">
        <f>SUM(B27:B39)</f>
        <v>0</v>
      </c>
      <c r="C40" s="76">
        <f>+C19/B19-1</f>
        <v>0.52162473476811155</v>
      </c>
      <c r="D40" s="76">
        <f>+D19/C19-1</f>
        <v>9.396315420411816E-2</v>
      </c>
      <c r="E40" s="76">
        <f>+E19/C19-1</f>
        <v>0.10321444508191502</v>
      </c>
      <c r="F40" s="85" t="s">
        <v>55</v>
      </c>
    </row>
    <row r="41" spans="1:6" ht="14.95" customHeight="1"/>
    <row r="42" spans="1:6" ht="13.6">
      <c r="A42" s="84" t="s">
        <v>93</v>
      </c>
    </row>
  </sheetData>
  <printOptions horizontalCentered="1"/>
  <pageMargins left="0.70866141732283472" right="0.70866141732283472" top="1.3385826771653544"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365"/>
  <sheetViews>
    <sheetView showGridLines="0" zoomScaleNormal="100" workbookViewId="0">
      <pane ySplit="4" topLeftCell="A51" activePane="bottomLeft" state="frozen"/>
      <selection activeCell="I1" sqref="I1"/>
      <selection pane="bottomLeft" activeCell="Q114" sqref="Q114"/>
    </sheetView>
  </sheetViews>
  <sheetFormatPr baseColWidth="10" defaultColWidth="11.375" defaultRowHeight="13.6"/>
  <cols>
    <col min="1" max="1" width="6.75" style="164" customWidth="1"/>
    <col min="2" max="11" width="11.75" style="165" customWidth="1"/>
    <col min="12" max="12" width="11.75" style="154" customWidth="1"/>
    <col min="13" max="13" width="6.75" style="156" customWidth="1"/>
    <col min="14" max="21" width="11.75" style="156" customWidth="1"/>
    <col min="22" max="22" width="11.375" style="156"/>
    <col min="23" max="16384" width="11.375" style="154"/>
  </cols>
  <sheetData>
    <row r="1" spans="1:23" ht="26.5">
      <c r="A1" s="205" t="s">
        <v>49</v>
      </c>
      <c r="B1" s="205"/>
      <c r="C1" s="205"/>
      <c r="D1" s="205"/>
      <c r="E1" s="205"/>
      <c r="F1" s="205"/>
      <c r="G1" s="205"/>
      <c r="H1" s="205"/>
      <c r="I1" s="205"/>
      <c r="J1" s="205"/>
      <c r="K1" s="205"/>
      <c r="M1" s="204" t="s">
        <v>49</v>
      </c>
      <c r="N1" s="204"/>
      <c r="O1" s="204"/>
      <c r="P1" s="204"/>
      <c r="Q1" s="204"/>
      <c r="R1" s="204"/>
      <c r="S1" s="204"/>
      <c r="T1" s="204"/>
      <c r="U1" s="204"/>
      <c r="V1" s="167"/>
      <c r="W1" s="167"/>
    </row>
    <row r="2" spans="1:23" ht="26.5">
      <c r="A2" s="205" t="s">
        <v>74</v>
      </c>
      <c r="B2" s="205"/>
      <c r="C2" s="205"/>
      <c r="D2" s="205"/>
      <c r="E2" s="205"/>
      <c r="F2" s="205"/>
      <c r="G2" s="205"/>
      <c r="H2" s="205"/>
      <c r="I2" s="205"/>
      <c r="J2" s="205"/>
      <c r="K2" s="205"/>
      <c r="M2" s="204" t="s">
        <v>108</v>
      </c>
      <c r="N2" s="204"/>
      <c r="O2" s="204"/>
      <c r="P2" s="204"/>
      <c r="Q2" s="204"/>
      <c r="R2" s="204"/>
      <c r="S2" s="204"/>
      <c r="T2" s="204"/>
      <c r="U2" s="204"/>
      <c r="V2" s="167"/>
      <c r="W2" s="167"/>
    </row>
    <row r="3" spans="1:23" ht="14.3" customHeight="1">
      <c r="M3" s="157"/>
      <c r="N3" s="157"/>
      <c r="O3" s="157"/>
      <c r="P3" s="157"/>
      <c r="Q3" s="157"/>
      <c r="R3" s="157"/>
      <c r="S3" s="157"/>
      <c r="T3" s="157"/>
      <c r="U3" s="166"/>
    </row>
    <row r="4" spans="1:23" s="153" customFormat="1" ht="27.2">
      <c r="A4" s="162" t="s">
        <v>48</v>
      </c>
      <c r="B4" s="162" t="s">
        <v>51</v>
      </c>
      <c r="C4" s="162" t="s">
        <v>52</v>
      </c>
      <c r="D4" s="162" t="s">
        <v>53</v>
      </c>
      <c r="E4" s="162" t="s">
        <v>50</v>
      </c>
      <c r="F4" s="162" t="s">
        <v>73</v>
      </c>
      <c r="G4" s="162" t="s">
        <v>65</v>
      </c>
      <c r="H4" s="162" t="s">
        <v>66</v>
      </c>
      <c r="I4" s="162" t="s">
        <v>75</v>
      </c>
      <c r="J4" s="162" t="s">
        <v>98</v>
      </c>
      <c r="K4" s="162" t="s">
        <v>46</v>
      </c>
      <c r="M4" s="156" t="s">
        <v>48</v>
      </c>
      <c r="N4" s="156" t="s">
        <v>67</v>
      </c>
      <c r="O4" s="156" t="s">
        <v>68</v>
      </c>
      <c r="P4" s="156" t="s">
        <v>69</v>
      </c>
      <c r="Q4" s="156" t="s">
        <v>70</v>
      </c>
      <c r="R4" s="156" t="s">
        <v>71</v>
      </c>
      <c r="S4" s="156" t="s">
        <v>72</v>
      </c>
      <c r="T4" s="156" t="s">
        <v>45</v>
      </c>
      <c r="U4" s="161" t="s">
        <v>76</v>
      </c>
      <c r="V4" s="155"/>
    </row>
    <row r="5" spans="1:23" ht="14.95" customHeight="1">
      <c r="A5" s="156">
        <v>1958</v>
      </c>
      <c r="B5" s="158">
        <v>140500000</v>
      </c>
      <c r="C5" s="158">
        <v>124300000</v>
      </c>
      <c r="D5" s="158">
        <v>31100000</v>
      </c>
      <c r="E5" s="158">
        <v>141500000</v>
      </c>
      <c r="F5" s="158">
        <v>51500000</v>
      </c>
      <c r="G5" s="158" t="s">
        <v>47</v>
      </c>
      <c r="H5" s="158" t="s">
        <v>47</v>
      </c>
      <c r="I5" s="163">
        <v>66500000</v>
      </c>
      <c r="J5" s="163" t="s">
        <v>47</v>
      </c>
      <c r="K5" s="160">
        <f>SUM(B5:J5)</f>
        <v>555400000</v>
      </c>
      <c r="M5" s="156">
        <v>1913</v>
      </c>
      <c r="N5" s="158">
        <v>2125849</v>
      </c>
      <c r="O5" s="159" t="s">
        <v>47</v>
      </c>
      <c r="P5" s="159" t="s">
        <v>47</v>
      </c>
      <c r="Q5" s="159" t="s">
        <v>47</v>
      </c>
      <c r="R5" s="159" t="s">
        <v>47</v>
      </c>
      <c r="S5" s="159" t="s">
        <v>47</v>
      </c>
      <c r="T5" s="159" t="s">
        <v>47</v>
      </c>
      <c r="U5" s="160">
        <f>SUM(N5:T5)</f>
        <v>2125849</v>
      </c>
    </row>
    <row r="6" spans="1:23" ht="14.95" customHeight="1">
      <c r="A6" s="156">
        <v>1959</v>
      </c>
      <c r="B6" s="158" t="s">
        <v>77</v>
      </c>
      <c r="C6" s="158" t="s">
        <v>77</v>
      </c>
      <c r="D6" s="158" t="s">
        <v>77</v>
      </c>
      <c r="E6" s="158" t="s">
        <v>77</v>
      </c>
      <c r="F6" s="158" t="s">
        <v>77</v>
      </c>
      <c r="G6" s="158" t="s">
        <v>47</v>
      </c>
      <c r="H6" s="158" t="s">
        <v>47</v>
      </c>
      <c r="I6" s="163" t="s">
        <v>77</v>
      </c>
      <c r="J6" s="163" t="s">
        <v>47</v>
      </c>
      <c r="K6" s="160" t="s">
        <v>77</v>
      </c>
      <c r="M6" s="156">
        <v>1914</v>
      </c>
      <c r="N6" s="158">
        <v>28514462</v>
      </c>
      <c r="O6" s="159" t="s">
        <v>47</v>
      </c>
      <c r="P6" s="159" t="s">
        <v>47</v>
      </c>
      <c r="Q6" s="159" t="s">
        <v>47</v>
      </c>
      <c r="R6" s="159" t="s">
        <v>47</v>
      </c>
      <c r="S6" s="159" t="s">
        <v>47</v>
      </c>
      <c r="T6" s="159" t="s">
        <v>47</v>
      </c>
      <c r="U6" s="160">
        <f t="shared" ref="U6:U69" si="0">SUM(N6:T6)</f>
        <v>28514462</v>
      </c>
    </row>
    <row r="7" spans="1:23" ht="14.95" customHeight="1">
      <c r="A7" s="156">
        <v>1960</v>
      </c>
      <c r="B7" s="158">
        <v>128606000</v>
      </c>
      <c r="C7" s="158">
        <v>118200000</v>
      </c>
      <c r="D7" s="158">
        <v>34063000</v>
      </c>
      <c r="E7" s="158">
        <v>129313000</v>
      </c>
      <c r="F7" s="158">
        <v>51309000</v>
      </c>
      <c r="G7" s="158" t="s">
        <v>47</v>
      </c>
      <c r="H7" s="158" t="s">
        <v>47</v>
      </c>
      <c r="I7" s="163">
        <v>73752000</v>
      </c>
      <c r="J7" s="163" t="s">
        <v>47</v>
      </c>
      <c r="K7" s="160">
        <f t="shared" ref="K7:K65" si="1">SUM(B7:J7)</f>
        <v>535243000</v>
      </c>
      <c r="M7" s="156">
        <v>1915</v>
      </c>
      <c r="N7" s="158">
        <v>30547700</v>
      </c>
      <c r="O7" s="159" t="s">
        <v>47</v>
      </c>
      <c r="P7" s="159" t="s">
        <v>47</v>
      </c>
      <c r="Q7" s="159" t="s">
        <v>47</v>
      </c>
      <c r="R7" s="159" t="s">
        <v>47</v>
      </c>
      <c r="S7" s="159" t="s">
        <v>47</v>
      </c>
      <c r="T7" s="159" t="s">
        <v>47</v>
      </c>
      <c r="U7" s="160">
        <f t="shared" si="0"/>
        <v>30547700</v>
      </c>
    </row>
    <row r="8" spans="1:23" ht="14.95" customHeight="1">
      <c r="A8" s="156">
        <v>1961</v>
      </c>
      <c r="B8" s="158">
        <v>127445000</v>
      </c>
      <c r="C8" s="158">
        <v>118280000</v>
      </c>
      <c r="D8" s="158">
        <v>32831000</v>
      </c>
      <c r="E8" s="158">
        <v>115194000</v>
      </c>
      <c r="F8" s="158">
        <v>50030000</v>
      </c>
      <c r="G8" s="158" t="s">
        <v>47</v>
      </c>
      <c r="H8" s="158" t="s">
        <v>47</v>
      </c>
      <c r="I8" s="163">
        <v>73048000</v>
      </c>
      <c r="J8" s="163" t="s">
        <v>47</v>
      </c>
      <c r="K8" s="160">
        <f t="shared" si="1"/>
        <v>516828000</v>
      </c>
      <c r="M8" s="156">
        <v>1916</v>
      </c>
      <c r="N8" s="158">
        <v>29997900</v>
      </c>
      <c r="O8" s="159" t="s">
        <v>47</v>
      </c>
      <c r="P8" s="159" t="s">
        <v>47</v>
      </c>
      <c r="Q8" s="159" t="s">
        <v>47</v>
      </c>
      <c r="R8" s="159" t="s">
        <v>47</v>
      </c>
      <c r="S8" s="159" t="s">
        <v>47</v>
      </c>
      <c r="T8" s="159" t="s">
        <v>47</v>
      </c>
      <c r="U8" s="160">
        <f t="shared" si="0"/>
        <v>29997900</v>
      </c>
    </row>
    <row r="9" spans="1:23" ht="14.95" customHeight="1">
      <c r="A9" s="156">
        <v>1962</v>
      </c>
      <c r="B9" s="158">
        <v>100616000</v>
      </c>
      <c r="C9" s="158">
        <v>92575000</v>
      </c>
      <c r="D9" s="158">
        <v>26416000</v>
      </c>
      <c r="E9" s="158">
        <v>89348000</v>
      </c>
      <c r="F9" s="158">
        <v>35406000</v>
      </c>
      <c r="G9" s="158" t="s">
        <v>47</v>
      </c>
      <c r="H9" s="158" t="s">
        <v>47</v>
      </c>
      <c r="I9" s="163">
        <v>57642000</v>
      </c>
      <c r="J9" s="163" t="s">
        <v>47</v>
      </c>
      <c r="K9" s="160">
        <f t="shared" si="1"/>
        <v>402003000</v>
      </c>
      <c r="M9" s="156">
        <v>1917</v>
      </c>
      <c r="N9" s="158">
        <v>29703800</v>
      </c>
      <c r="O9" s="159" t="s">
        <v>47</v>
      </c>
      <c r="P9" s="159" t="s">
        <v>47</v>
      </c>
      <c r="Q9" s="159" t="s">
        <v>47</v>
      </c>
      <c r="R9" s="159" t="s">
        <v>47</v>
      </c>
      <c r="S9" s="159" t="s">
        <v>47</v>
      </c>
      <c r="T9" s="159" t="s">
        <v>47</v>
      </c>
      <c r="U9" s="160">
        <f t="shared" si="0"/>
        <v>29703800</v>
      </c>
    </row>
    <row r="10" spans="1:23" ht="14.95" customHeight="1">
      <c r="A10" s="156">
        <v>1963</v>
      </c>
      <c r="B10" s="158">
        <v>105339000</v>
      </c>
      <c r="C10" s="158">
        <v>88004000</v>
      </c>
      <c r="D10" s="158">
        <v>23834000</v>
      </c>
      <c r="E10" s="158">
        <v>94609000</v>
      </c>
      <c r="F10" s="158">
        <v>35838000</v>
      </c>
      <c r="G10" s="158" t="s">
        <v>47</v>
      </c>
      <c r="H10" s="158" t="s">
        <v>47</v>
      </c>
      <c r="I10" s="163">
        <v>58171000</v>
      </c>
      <c r="J10" s="163" t="s">
        <v>47</v>
      </c>
      <c r="K10" s="160">
        <f t="shared" si="1"/>
        <v>405795000</v>
      </c>
      <c r="M10" s="156">
        <v>1918</v>
      </c>
      <c r="N10" s="158">
        <v>31736300</v>
      </c>
      <c r="O10" s="159" t="s">
        <v>47</v>
      </c>
      <c r="P10" s="159" t="s">
        <v>47</v>
      </c>
      <c r="Q10" s="159" t="s">
        <v>47</v>
      </c>
      <c r="R10" s="159" t="s">
        <v>47</v>
      </c>
      <c r="S10" s="159" t="s">
        <v>47</v>
      </c>
      <c r="T10" s="159" t="s">
        <v>47</v>
      </c>
      <c r="U10" s="160">
        <f t="shared" si="0"/>
        <v>31736300</v>
      </c>
    </row>
    <row r="11" spans="1:23" ht="14.95" customHeight="1">
      <c r="A11" s="156">
        <v>1964</v>
      </c>
      <c r="B11" s="158">
        <v>109137000</v>
      </c>
      <c r="C11" s="158">
        <v>99704000</v>
      </c>
      <c r="D11" s="158">
        <v>24850000</v>
      </c>
      <c r="E11" s="158">
        <v>101866000</v>
      </c>
      <c r="F11" s="158">
        <v>37641000</v>
      </c>
      <c r="G11" s="158" t="s">
        <v>47</v>
      </c>
      <c r="H11" s="158" t="s">
        <v>47</v>
      </c>
      <c r="I11" s="163">
        <v>60366000</v>
      </c>
      <c r="J11" s="163" t="s">
        <v>47</v>
      </c>
      <c r="K11" s="160">
        <f t="shared" si="1"/>
        <v>433564000</v>
      </c>
      <c r="M11" s="156">
        <v>1919</v>
      </c>
      <c r="N11" s="158">
        <v>35665900</v>
      </c>
      <c r="O11" s="159" t="s">
        <v>47</v>
      </c>
      <c r="P11" s="159" t="s">
        <v>47</v>
      </c>
      <c r="Q11" s="159" t="s">
        <v>47</v>
      </c>
      <c r="R11" s="159" t="s">
        <v>47</v>
      </c>
      <c r="S11" s="159" t="s">
        <v>47</v>
      </c>
      <c r="T11" s="159" t="s">
        <v>47</v>
      </c>
      <c r="U11" s="160">
        <f t="shared" si="0"/>
        <v>35665900</v>
      </c>
    </row>
    <row r="12" spans="1:23" ht="14.95" customHeight="1">
      <c r="A12" s="156">
        <v>1965</v>
      </c>
      <c r="B12" s="158">
        <v>120835000</v>
      </c>
      <c r="C12" s="158">
        <v>102239000</v>
      </c>
      <c r="D12" s="158">
        <v>24104000</v>
      </c>
      <c r="E12" s="158">
        <v>99944000</v>
      </c>
      <c r="F12" s="158">
        <v>37001000</v>
      </c>
      <c r="G12" s="158" t="s">
        <v>47</v>
      </c>
      <c r="H12" s="158" t="s">
        <v>47</v>
      </c>
      <c r="I12" s="163">
        <v>59723000</v>
      </c>
      <c r="J12" s="163" t="s">
        <v>47</v>
      </c>
      <c r="K12" s="160">
        <f t="shared" si="1"/>
        <v>443846000</v>
      </c>
      <c r="M12" s="156">
        <v>1920</v>
      </c>
      <c r="N12" s="158">
        <v>41321400</v>
      </c>
      <c r="O12" s="159" t="s">
        <v>47</v>
      </c>
      <c r="P12" s="159" t="s">
        <v>47</v>
      </c>
      <c r="Q12" s="159" t="s">
        <v>47</v>
      </c>
      <c r="R12" s="159" t="s">
        <v>47</v>
      </c>
      <c r="S12" s="159" t="s">
        <v>47</v>
      </c>
      <c r="T12" s="159" t="s">
        <v>47</v>
      </c>
      <c r="U12" s="160">
        <f t="shared" si="0"/>
        <v>41321400</v>
      </c>
    </row>
    <row r="13" spans="1:23" ht="14.95" customHeight="1">
      <c r="A13" s="156">
        <v>1966</v>
      </c>
      <c r="B13" s="158">
        <v>86067000</v>
      </c>
      <c r="C13" s="158">
        <v>104553000</v>
      </c>
      <c r="D13" s="158">
        <v>24039000</v>
      </c>
      <c r="E13" s="158">
        <v>105539000</v>
      </c>
      <c r="F13" s="158">
        <v>42345000</v>
      </c>
      <c r="G13" s="158" t="s">
        <v>47</v>
      </c>
      <c r="H13" s="158" t="s">
        <v>47</v>
      </c>
      <c r="I13" s="163">
        <v>60404000</v>
      </c>
      <c r="J13" s="163" t="s">
        <v>47</v>
      </c>
      <c r="K13" s="160">
        <f t="shared" si="1"/>
        <v>422947000</v>
      </c>
      <c r="M13" s="156">
        <v>1921</v>
      </c>
      <c r="N13" s="158">
        <v>43659000</v>
      </c>
      <c r="O13" s="159" t="s">
        <v>47</v>
      </c>
      <c r="P13" s="159" t="s">
        <v>47</v>
      </c>
      <c r="Q13" s="159" t="s">
        <v>47</v>
      </c>
      <c r="R13" s="159" t="s">
        <v>47</v>
      </c>
      <c r="S13" s="159" t="s">
        <v>47</v>
      </c>
      <c r="T13" s="159" t="s">
        <v>47</v>
      </c>
      <c r="U13" s="160">
        <f t="shared" si="0"/>
        <v>43659000</v>
      </c>
    </row>
    <row r="14" spans="1:23" ht="14.95" customHeight="1">
      <c r="A14" s="156">
        <v>1967</v>
      </c>
      <c r="B14" s="158">
        <v>81380000</v>
      </c>
      <c r="C14" s="158">
        <v>101771000</v>
      </c>
      <c r="D14" s="158">
        <v>22897000</v>
      </c>
      <c r="E14" s="158">
        <v>100677000</v>
      </c>
      <c r="F14" s="158">
        <v>42514000</v>
      </c>
      <c r="G14" s="158" t="s">
        <v>47</v>
      </c>
      <c r="H14" s="158" t="s">
        <v>47</v>
      </c>
      <c r="I14" s="163">
        <v>56394000</v>
      </c>
      <c r="J14" s="163" t="s">
        <v>47</v>
      </c>
      <c r="K14" s="160">
        <f t="shared" si="1"/>
        <v>405633000</v>
      </c>
      <c r="M14" s="156">
        <v>1922</v>
      </c>
      <c r="N14" s="158">
        <v>46761900</v>
      </c>
      <c r="O14" s="159" t="s">
        <v>47</v>
      </c>
      <c r="P14" s="159" t="s">
        <v>47</v>
      </c>
      <c r="Q14" s="159" t="s">
        <v>47</v>
      </c>
      <c r="R14" s="159" t="s">
        <v>47</v>
      </c>
      <c r="S14" s="159" t="s">
        <v>47</v>
      </c>
      <c r="T14" s="159" t="s">
        <v>47</v>
      </c>
      <c r="U14" s="160">
        <f t="shared" si="0"/>
        <v>46761900</v>
      </c>
    </row>
    <row r="15" spans="1:23" ht="14.95" customHeight="1">
      <c r="A15" s="156">
        <v>1968</v>
      </c>
      <c r="B15" s="158">
        <v>93691000</v>
      </c>
      <c r="C15" s="158">
        <v>109463000</v>
      </c>
      <c r="D15" s="158">
        <v>24324000</v>
      </c>
      <c r="E15" s="158">
        <v>100897000</v>
      </c>
      <c r="F15" s="158">
        <v>49032000</v>
      </c>
      <c r="G15" s="158" t="s">
        <v>47</v>
      </c>
      <c r="H15" s="158" t="s">
        <v>47</v>
      </c>
      <c r="I15" s="163">
        <v>62465000</v>
      </c>
      <c r="J15" s="163" t="s">
        <v>47</v>
      </c>
      <c r="K15" s="160">
        <f t="shared" si="1"/>
        <v>439872000</v>
      </c>
      <c r="M15" s="156">
        <v>1923</v>
      </c>
      <c r="N15" s="158">
        <v>49029974</v>
      </c>
      <c r="O15" s="159" t="s">
        <v>47</v>
      </c>
      <c r="P15" s="159" t="s">
        <v>47</v>
      </c>
      <c r="Q15" s="159" t="s">
        <v>47</v>
      </c>
      <c r="R15" s="159" t="s">
        <v>47</v>
      </c>
      <c r="S15" s="159" t="s">
        <v>47</v>
      </c>
      <c r="T15" s="159" t="s">
        <v>47</v>
      </c>
      <c r="U15" s="160">
        <f t="shared" si="0"/>
        <v>49029974</v>
      </c>
    </row>
    <row r="16" spans="1:23" ht="14.95" customHeight="1">
      <c r="A16" s="156">
        <v>1969</v>
      </c>
      <c r="B16" s="158">
        <v>85235000</v>
      </c>
      <c r="C16" s="158">
        <v>119654000</v>
      </c>
      <c r="D16" s="158">
        <v>24498000</v>
      </c>
      <c r="E16" s="158">
        <v>104136000</v>
      </c>
      <c r="F16" s="158">
        <v>51438000</v>
      </c>
      <c r="G16" s="158" t="s">
        <v>47</v>
      </c>
      <c r="H16" s="158" t="s">
        <v>47</v>
      </c>
      <c r="I16" s="163">
        <v>64302000</v>
      </c>
      <c r="J16" s="163" t="s">
        <v>47</v>
      </c>
      <c r="K16" s="160">
        <f t="shared" si="1"/>
        <v>449263000</v>
      </c>
      <c r="M16" s="156">
        <v>1924</v>
      </c>
      <c r="N16" s="158">
        <v>57183925</v>
      </c>
      <c r="O16" s="159" t="s">
        <v>47</v>
      </c>
      <c r="P16" s="159" t="s">
        <v>47</v>
      </c>
      <c r="Q16" s="159" t="s">
        <v>47</v>
      </c>
      <c r="R16" s="159" t="s">
        <v>47</v>
      </c>
      <c r="S16" s="159" t="s">
        <v>47</v>
      </c>
      <c r="T16" s="159" t="s">
        <v>47</v>
      </c>
      <c r="U16" s="160">
        <f t="shared" si="0"/>
        <v>57183925</v>
      </c>
    </row>
    <row r="17" spans="1:21" ht="14.95" customHeight="1">
      <c r="A17" s="156">
        <v>1970</v>
      </c>
      <c r="B17" s="158">
        <v>87312000</v>
      </c>
      <c r="C17" s="158">
        <v>113660000</v>
      </c>
      <c r="D17" s="158">
        <v>22765000</v>
      </c>
      <c r="E17" s="158">
        <v>84935000</v>
      </c>
      <c r="F17" s="158">
        <v>48792000</v>
      </c>
      <c r="G17" s="158" t="s">
        <v>47</v>
      </c>
      <c r="H17" s="158" t="s">
        <v>47</v>
      </c>
      <c r="I17" s="163">
        <v>55649000</v>
      </c>
      <c r="J17" s="163" t="s">
        <v>47</v>
      </c>
      <c r="K17" s="160">
        <f t="shared" si="1"/>
        <v>413113000</v>
      </c>
      <c r="M17" s="156">
        <v>1925</v>
      </c>
      <c r="N17" s="158">
        <v>59221895</v>
      </c>
      <c r="O17" s="159" t="s">
        <v>47</v>
      </c>
      <c r="P17" s="159" t="s">
        <v>47</v>
      </c>
      <c r="Q17" s="159" t="s">
        <v>47</v>
      </c>
      <c r="R17" s="159" t="s">
        <v>47</v>
      </c>
      <c r="S17" s="159" t="s">
        <v>47</v>
      </c>
      <c r="T17" s="159" t="s">
        <v>47</v>
      </c>
      <c r="U17" s="160">
        <f t="shared" si="0"/>
        <v>59221895</v>
      </c>
    </row>
    <row r="18" spans="1:21" ht="14.95" customHeight="1">
      <c r="A18" s="156">
        <v>1971</v>
      </c>
      <c r="B18" s="158">
        <v>89578000</v>
      </c>
      <c r="C18" s="158">
        <v>116173000</v>
      </c>
      <c r="D18" s="158">
        <v>21898000</v>
      </c>
      <c r="E18" s="158">
        <v>81447000</v>
      </c>
      <c r="F18" s="158">
        <v>48204000</v>
      </c>
      <c r="G18" s="158" t="s">
        <v>47</v>
      </c>
      <c r="H18" s="158" t="s">
        <v>47</v>
      </c>
      <c r="I18" s="163">
        <v>51760000</v>
      </c>
      <c r="J18" s="163" t="s">
        <v>47</v>
      </c>
      <c r="K18" s="160">
        <f t="shared" si="1"/>
        <v>409060000</v>
      </c>
      <c r="M18" s="156">
        <v>1926</v>
      </c>
      <c r="N18" s="158">
        <v>58263149</v>
      </c>
      <c r="O18" s="159" t="s">
        <v>47</v>
      </c>
      <c r="P18" s="159" t="s">
        <v>47</v>
      </c>
      <c r="Q18" s="159" t="s">
        <v>47</v>
      </c>
      <c r="R18" s="159" t="s">
        <v>47</v>
      </c>
      <c r="S18" s="159" t="s">
        <v>47</v>
      </c>
      <c r="T18" s="159" t="s">
        <v>47</v>
      </c>
      <c r="U18" s="160">
        <f t="shared" si="0"/>
        <v>58263149</v>
      </c>
    </row>
    <row r="19" spans="1:21" ht="14.95" customHeight="1">
      <c r="A19" s="156">
        <v>1972</v>
      </c>
      <c r="B19" s="158">
        <v>84083000</v>
      </c>
      <c r="C19" s="158">
        <v>108606000</v>
      </c>
      <c r="D19" s="158">
        <v>20206000</v>
      </c>
      <c r="E19" s="158">
        <v>78209000</v>
      </c>
      <c r="F19" s="158">
        <v>44449000</v>
      </c>
      <c r="G19" s="158" t="s">
        <v>47</v>
      </c>
      <c r="H19" s="158" t="s">
        <v>47</v>
      </c>
      <c r="I19" s="163">
        <v>43359000</v>
      </c>
      <c r="J19" s="163" t="s">
        <v>47</v>
      </c>
      <c r="K19" s="160">
        <f t="shared" si="1"/>
        <v>378912000</v>
      </c>
      <c r="M19" s="156">
        <v>1927</v>
      </c>
      <c r="N19" s="158">
        <v>60296413</v>
      </c>
      <c r="O19" s="159" t="s">
        <v>47</v>
      </c>
      <c r="P19" s="159" t="s">
        <v>47</v>
      </c>
      <c r="Q19" s="159" t="s">
        <v>47</v>
      </c>
      <c r="R19" s="159" t="s">
        <v>47</v>
      </c>
      <c r="S19" s="159" t="s">
        <v>47</v>
      </c>
      <c r="T19" s="159" t="s">
        <v>47</v>
      </c>
      <c r="U19" s="160">
        <f t="shared" si="0"/>
        <v>60296413</v>
      </c>
    </row>
    <row r="20" spans="1:21" ht="14.95" customHeight="1">
      <c r="A20" s="156">
        <v>1973</v>
      </c>
      <c r="B20" s="158">
        <v>79057000</v>
      </c>
      <c r="C20" s="158">
        <v>107950000</v>
      </c>
      <c r="D20" s="158">
        <v>18728000</v>
      </c>
      <c r="E20" s="158">
        <v>75370000</v>
      </c>
      <c r="F20" s="158">
        <v>42001000</v>
      </c>
      <c r="G20" s="158" t="s">
        <v>47</v>
      </c>
      <c r="H20" s="158" t="s">
        <v>47</v>
      </c>
      <c r="I20" s="163">
        <v>39820000</v>
      </c>
      <c r="J20" s="163" t="s">
        <v>47</v>
      </c>
      <c r="K20" s="160">
        <f t="shared" si="1"/>
        <v>362926000</v>
      </c>
      <c r="M20" s="156">
        <v>1928</v>
      </c>
      <c r="N20" s="158">
        <v>64862900</v>
      </c>
      <c r="O20" s="159" t="s">
        <v>47</v>
      </c>
      <c r="P20" s="159" t="s">
        <v>47</v>
      </c>
      <c r="Q20" s="159" t="s">
        <v>47</v>
      </c>
      <c r="R20" s="159" t="s">
        <v>47</v>
      </c>
      <c r="S20" s="159" t="s">
        <v>47</v>
      </c>
      <c r="T20" s="159" t="s">
        <v>47</v>
      </c>
      <c r="U20" s="160">
        <f t="shared" si="0"/>
        <v>64862900</v>
      </c>
    </row>
    <row r="21" spans="1:21" ht="14.95" customHeight="1">
      <c r="A21" s="156">
        <v>1974</v>
      </c>
      <c r="B21" s="158">
        <v>83385000</v>
      </c>
      <c r="C21" s="158">
        <v>116365000</v>
      </c>
      <c r="D21" s="158">
        <v>20504000</v>
      </c>
      <c r="E21" s="158">
        <v>82552000</v>
      </c>
      <c r="F21" s="158">
        <v>46007000</v>
      </c>
      <c r="G21" s="158" t="s">
        <v>47</v>
      </c>
      <c r="H21" s="158" t="s">
        <v>47</v>
      </c>
      <c r="I21" s="163">
        <v>44185000</v>
      </c>
      <c r="J21" s="163" t="s">
        <v>47</v>
      </c>
      <c r="K21" s="160">
        <f t="shared" si="1"/>
        <v>392998000</v>
      </c>
      <c r="M21" s="156">
        <v>1929</v>
      </c>
      <c r="N21" s="158">
        <v>64807384</v>
      </c>
      <c r="O21" s="159" t="s">
        <v>47</v>
      </c>
      <c r="P21" s="159" t="s">
        <v>47</v>
      </c>
      <c r="Q21" s="159" t="s">
        <v>47</v>
      </c>
      <c r="R21" s="159" t="s">
        <v>47</v>
      </c>
      <c r="S21" s="159" t="s">
        <v>47</v>
      </c>
      <c r="T21" s="159" t="s">
        <v>47</v>
      </c>
      <c r="U21" s="160">
        <f t="shared" si="0"/>
        <v>64807384</v>
      </c>
    </row>
    <row r="22" spans="1:21" ht="14.95" customHeight="1">
      <c r="A22" s="156">
        <v>1975</v>
      </c>
      <c r="B22" s="158">
        <v>88894000</v>
      </c>
      <c r="C22" s="158">
        <v>124429000</v>
      </c>
      <c r="D22" s="158">
        <v>23691000</v>
      </c>
      <c r="E22" s="158">
        <v>84873000</v>
      </c>
      <c r="F22" s="158">
        <v>45635000</v>
      </c>
      <c r="G22" s="158" t="s">
        <v>47</v>
      </c>
      <c r="H22" s="158" t="s">
        <v>47</v>
      </c>
      <c r="I22" s="163">
        <v>44500000</v>
      </c>
      <c r="J22" s="163" t="s">
        <v>47</v>
      </c>
      <c r="K22" s="160">
        <f t="shared" si="1"/>
        <v>412022000</v>
      </c>
      <c r="M22" s="156">
        <v>1930</v>
      </c>
      <c r="N22" s="158">
        <v>64607703</v>
      </c>
      <c r="O22" s="158">
        <v>3554979</v>
      </c>
      <c r="P22" s="159" t="s">
        <v>47</v>
      </c>
      <c r="Q22" s="159" t="s">
        <v>47</v>
      </c>
      <c r="R22" s="159" t="s">
        <v>47</v>
      </c>
      <c r="S22" s="159" t="s">
        <v>47</v>
      </c>
      <c r="T22" s="159" t="s">
        <v>47</v>
      </c>
      <c r="U22" s="160">
        <f t="shared" si="0"/>
        <v>68162682</v>
      </c>
    </row>
    <row r="23" spans="1:21" ht="14.95" customHeight="1">
      <c r="A23" s="156">
        <v>1976</v>
      </c>
      <c r="B23" s="158">
        <v>88263000</v>
      </c>
      <c r="C23" s="158">
        <v>123347000</v>
      </c>
      <c r="D23" s="158">
        <v>22372000</v>
      </c>
      <c r="E23" s="158">
        <v>84211000</v>
      </c>
      <c r="F23" s="158">
        <v>47667000</v>
      </c>
      <c r="G23" s="158" t="s">
        <v>47</v>
      </c>
      <c r="H23" s="158" t="s">
        <v>47</v>
      </c>
      <c r="I23" s="163">
        <v>45278000</v>
      </c>
      <c r="J23" s="163" t="s">
        <v>47</v>
      </c>
      <c r="K23" s="160">
        <f t="shared" si="1"/>
        <v>411138000</v>
      </c>
      <c r="M23" s="156">
        <v>1931</v>
      </c>
      <c r="N23" s="158">
        <v>58954160</v>
      </c>
      <c r="O23" s="158">
        <v>23592199</v>
      </c>
      <c r="P23" s="159" t="s">
        <v>47</v>
      </c>
      <c r="Q23" s="159" t="s">
        <v>47</v>
      </c>
      <c r="R23" s="159" t="s">
        <v>47</v>
      </c>
      <c r="S23" s="159" t="s">
        <v>47</v>
      </c>
      <c r="T23" s="159" t="s">
        <v>47</v>
      </c>
      <c r="U23" s="160">
        <f t="shared" si="0"/>
        <v>82546359</v>
      </c>
    </row>
    <row r="24" spans="1:21" ht="14.95" customHeight="1">
      <c r="A24" s="156">
        <v>1977</v>
      </c>
      <c r="B24" s="158">
        <v>81088000</v>
      </c>
      <c r="C24" s="158">
        <v>119508000</v>
      </c>
      <c r="D24" s="158">
        <v>22661000</v>
      </c>
      <c r="E24" s="158">
        <v>76849000</v>
      </c>
      <c r="F24" s="158">
        <v>49308000</v>
      </c>
      <c r="G24" s="158" t="s">
        <v>47</v>
      </c>
      <c r="H24" s="158" t="s">
        <v>47</v>
      </c>
      <c r="I24" s="163">
        <v>40841000</v>
      </c>
      <c r="J24" s="163" t="s">
        <v>47</v>
      </c>
      <c r="K24" s="160">
        <f t="shared" si="1"/>
        <v>390255000</v>
      </c>
      <c r="M24" s="156">
        <v>1932</v>
      </c>
      <c r="N24" s="158">
        <v>50554496</v>
      </c>
      <c r="O24" s="158">
        <v>36872456</v>
      </c>
      <c r="P24" s="159" t="s">
        <v>47</v>
      </c>
      <c r="Q24" s="159" t="s">
        <v>47</v>
      </c>
      <c r="R24" s="159" t="s">
        <v>47</v>
      </c>
      <c r="S24" s="159" t="s">
        <v>47</v>
      </c>
      <c r="T24" s="159" t="s">
        <v>47</v>
      </c>
      <c r="U24" s="160">
        <f t="shared" si="0"/>
        <v>87426952</v>
      </c>
    </row>
    <row r="25" spans="1:21" ht="14.95" customHeight="1">
      <c r="A25" s="156">
        <v>1978</v>
      </c>
      <c r="B25" s="158">
        <v>74435000</v>
      </c>
      <c r="C25" s="158">
        <v>114104000</v>
      </c>
      <c r="D25" s="158">
        <v>21892000</v>
      </c>
      <c r="E25" s="158">
        <v>71758000</v>
      </c>
      <c r="F25" s="158">
        <v>47200000</v>
      </c>
      <c r="G25" s="158" t="s">
        <v>47</v>
      </c>
      <c r="H25" s="158" t="s">
        <v>47</v>
      </c>
      <c r="I25" s="163">
        <v>37854000</v>
      </c>
      <c r="J25" s="163" t="s">
        <v>47</v>
      </c>
      <c r="K25" s="160">
        <f t="shared" si="1"/>
        <v>367243000</v>
      </c>
      <c r="M25" s="156">
        <v>1933</v>
      </c>
      <c r="N25" s="158">
        <v>39998140</v>
      </c>
      <c r="O25" s="158">
        <v>32029131</v>
      </c>
      <c r="P25" s="159" t="s">
        <v>47</v>
      </c>
      <c r="Q25" s="159" t="s">
        <v>47</v>
      </c>
      <c r="R25" s="159" t="s">
        <v>47</v>
      </c>
      <c r="S25" s="159" t="s">
        <v>47</v>
      </c>
      <c r="T25" s="159" t="s">
        <v>47</v>
      </c>
      <c r="U25" s="160">
        <f t="shared" si="0"/>
        <v>72027271</v>
      </c>
    </row>
    <row r="26" spans="1:21" ht="14.95" customHeight="1">
      <c r="A26" s="156">
        <v>1979</v>
      </c>
      <c r="B26" s="158">
        <v>70698000</v>
      </c>
      <c r="C26" s="158">
        <v>114265000</v>
      </c>
      <c r="D26" s="158">
        <v>23393000</v>
      </c>
      <c r="E26" s="158">
        <v>69239000</v>
      </c>
      <c r="F26" s="158">
        <v>48463000</v>
      </c>
      <c r="G26" s="158" t="s">
        <v>47</v>
      </c>
      <c r="H26" s="158" t="s">
        <v>47</v>
      </c>
      <c r="I26" s="163">
        <v>40298000</v>
      </c>
      <c r="J26" s="163" t="s">
        <v>47</v>
      </c>
      <c r="K26" s="160">
        <f t="shared" si="1"/>
        <v>366356000</v>
      </c>
      <c r="M26" s="156">
        <v>1934</v>
      </c>
      <c r="N26" s="158">
        <v>36573706</v>
      </c>
      <c r="O26" s="158">
        <v>31110066</v>
      </c>
      <c r="P26" s="158">
        <v>5056323</v>
      </c>
      <c r="Q26" s="159" t="s">
        <v>47</v>
      </c>
      <c r="R26" s="159" t="s">
        <v>47</v>
      </c>
      <c r="S26" s="159" t="s">
        <v>47</v>
      </c>
      <c r="T26" s="159" t="s">
        <v>47</v>
      </c>
      <c r="U26" s="160">
        <f t="shared" si="0"/>
        <v>72740095</v>
      </c>
    </row>
    <row r="27" spans="1:21" ht="14.95" customHeight="1">
      <c r="A27" s="156">
        <v>1980</v>
      </c>
      <c r="B27" s="158">
        <v>72224000</v>
      </c>
      <c r="C27" s="158">
        <v>117644000</v>
      </c>
      <c r="D27" s="158">
        <v>24408000</v>
      </c>
      <c r="E27" s="158">
        <v>73564000</v>
      </c>
      <c r="F27" s="158">
        <v>51016000</v>
      </c>
      <c r="G27" s="158" t="s">
        <v>47</v>
      </c>
      <c r="H27" s="158" t="s">
        <v>47</v>
      </c>
      <c r="I27" s="163">
        <v>44194000</v>
      </c>
      <c r="J27" s="163" t="s">
        <v>47</v>
      </c>
      <c r="K27" s="160">
        <f t="shared" si="1"/>
        <v>383050000</v>
      </c>
      <c r="M27" s="156">
        <v>1935</v>
      </c>
      <c r="N27" s="158">
        <v>36997583</v>
      </c>
      <c r="O27" s="158">
        <v>34156033</v>
      </c>
      <c r="P27" s="158">
        <v>5564017</v>
      </c>
      <c r="Q27" s="159" t="s">
        <v>47</v>
      </c>
      <c r="R27" s="159" t="s">
        <v>47</v>
      </c>
      <c r="S27" s="159" t="s">
        <v>47</v>
      </c>
      <c r="T27" s="159" t="s">
        <v>47</v>
      </c>
      <c r="U27" s="160">
        <f t="shared" si="0"/>
        <v>76717633</v>
      </c>
    </row>
    <row r="28" spans="1:21" ht="14.95" customHeight="1">
      <c r="A28" s="156">
        <v>1981</v>
      </c>
      <c r="B28" s="158">
        <v>66420000</v>
      </c>
      <c r="C28" s="158">
        <v>108424000</v>
      </c>
      <c r="D28" s="158">
        <v>24389000</v>
      </c>
      <c r="E28" s="158">
        <v>54431000</v>
      </c>
      <c r="F28" s="158">
        <v>42573000</v>
      </c>
      <c r="G28" s="158" t="s">
        <v>47</v>
      </c>
      <c r="H28" s="158" t="s">
        <v>47</v>
      </c>
      <c r="I28" s="163">
        <v>38523000</v>
      </c>
      <c r="J28" s="163" t="s">
        <v>47</v>
      </c>
      <c r="K28" s="160">
        <f t="shared" si="1"/>
        <v>334760000</v>
      </c>
      <c r="M28" s="156">
        <v>1936</v>
      </c>
      <c r="N28" s="158">
        <v>37135147</v>
      </c>
      <c r="O28" s="158">
        <v>38773239</v>
      </c>
      <c r="P28" s="158">
        <v>14524890</v>
      </c>
      <c r="Q28" s="159" t="s">
        <v>47</v>
      </c>
      <c r="R28" s="159" t="s">
        <v>47</v>
      </c>
      <c r="S28" s="159" t="s">
        <v>47</v>
      </c>
      <c r="T28" s="159" t="s">
        <v>47</v>
      </c>
      <c r="U28" s="160">
        <f t="shared" si="0"/>
        <v>90433276</v>
      </c>
    </row>
    <row r="29" spans="1:21" ht="14.95" customHeight="1">
      <c r="A29" s="156">
        <v>1982</v>
      </c>
      <c r="B29" s="158">
        <v>59550000</v>
      </c>
      <c r="C29" s="158">
        <v>92706000</v>
      </c>
      <c r="D29" s="158">
        <v>24599000</v>
      </c>
      <c r="E29" s="158">
        <v>46195000</v>
      </c>
      <c r="F29" s="158">
        <v>37300000</v>
      </c>
      <c r="G29" s="158">
        <v>22821000</v>
      </c>
      <c r="H29" s="158">
        <v>11384000</v>
      </c>
      <c r="I29" s="163" t="s">
        <v>47</v>
      </c>
      <c r="J29" s="163" t="s">
        <v>47</v>
      </c>
      <c r="K29" s="160">
        <f t="shared" si="1"/>
        <v>294555000</v>
      </c>
      <c r="M29" s="156">
        <v>1937</v>
      </c>
      <c r="N29" s="158">
        <v>38197030</v>
      </c>
      <c r="O29" s="158">
        <v>39192297</v>
      </c>
      <c r="P29" s="158">
        <v>21694824</v>
      </c>
      <c r="Q29" s="159" t="s">
        <v>77</v>
      </c>
      <c r="R29" s="159" t="s">
        <v>47</v>
      </c>
      <c r="S29" s="159" t="s">
        <v>47</v>
      </c>
      <c r="T29" s="159" t="s">
        <v>47</v>
      </c>
      <c r="U29" s="160">
        <v>103832632</v>
      </c>
    </row>
    <row r="30" spans="1:21" ht="14.95" customHeight="1">
      <c r="A30" s="156">
        <v>1983</v>
      </c>
      <c r="B30" s="158">
        <v>57913000</v>
      </c>
      <c r="C30" s="158">
        <v>92424000</v>
      </c>
      <c r="D30" s="158">
        <v>24419000</v>
      </c>
      <c r="E30" s="158">
        <v>33819000</v>
      </c>
      <c r="F30" s="158">
        <v>35153000</v>
      </c>
      <c r="G30" s="158">
        <v>24624000</v>
      </c>
      <c r="H30" s="158">
        <v>12087000</v>
      </c>
      <c r="I30" s="163" t="s">
        <v>47</v>
      </c>
      <c r="J30" s="163" t="s">
        <v>47</v>
      </c>
      <c r="K30" s="160">
        <f t="shared" si="1"/>
        <v>280439000</v>
      </c>
      <c r="M30" s="156">
        <v>1938</v>
      </c>
      <c r="N30" s="158">
        <v>37779500</v>
      </c>
      <c r="O30" s="158">
        <v>38948827</v>
      </c>
      <c r="P30" s="158">
        <v>34155028</v>
      </c>
      <c r="Q30" s="159" t="s">
        <v>77</v>
      </c>
      <c r="R30" s="159" t="s">
        <v>47</v>
      </c>
      <c r="S30" s="159" t="s">
        <v>47</v>
      </c>
      <c r="T30" s="159" t="s">
        <v>47</v>
      </c>
      <c r="U30" s="160">
        <f t="shared" si="0"/>
        <v>110883355</v>
      </c>
    </row>
    <row r="31" spans="1:21" ht="14.95" customHeight="1">
      <c r="A31" s="156">
        <v>1984</v>
      </c>
      <c r="B31" s="158">
        <v>55517000</v>
      </c>
      <c r="C31" s="158">
        <v>96664000</v>
      </c>
      <c r="D31" s="158">
        <v>27288000</v>
      </c>
      <c r="E31" s="158">
        <v>24579000</v>
      </c>
      <c r="F31" s="158">
        <v>36339000</v>
      </c>
      <c r="G31" s="158">
        <v>25178000</v>
      </c>
      <c r="H31" s="158">
        <v>13575000</v>
      </c>
      <c r="I31" s="163" t="s">
        <v>47</v>
      </c>
      <c r="J31" s="163" t="s">
        <v>47</v>
      </c>
      <c r="K31" s="160">
        <f t="shared" si="1"/>
        <v>279140000</v>
      </c>
      <c r="M31" s="156">
        <v>1939</v>
      </c>
      <c r="N31" s="158" t="s">
        <v>77</v>
      </c>
      <c r="O31" s="158" t="s">
        <v>77</v>
      </c>
      <c r="P31" s="158" t="s">
        <v>77</v>
      </c>
      <c r="Q31" s="158" t="s">
        <v>77</v>
      </c>
      <c r="R31" s="159" t="s">
        <v>47</v>
      </c>
      <c r="S31" s="159" t="s">
        <v>47</v>
      </c>
      <c r="T31" s="159" t="s">
        <v>47</v>
      </c>
      <c r="U31" s="160">
        <v>120697541</v>
      </c>
    </row>
    <row r="32" spans="1:21" ht="14.95" customHeight="1">
      <c r="A32" s="156">
        <v>1985</v>
      </c>
      <c r="B32" s="158">
        <v>55486000</v>
      </c>
      <c r="C32" s="158">
        <v>94623000</v>
      </c>
      <c r="D32" s="158">
        <v>25885000</v>
      </c>
      <c r="E32" s="158">
        <v>33005000</v>
      </c>
      <c r="F32" s="158">
        <v>39277000</v>
      </c>
      <c r="G32" s="158">
        <v>24898000</v>
      </c>
      <c r="H32" s="158">
        <v>14953000</v>
      </c>
      <c r="I32" s="163" t="s">
        <v>47</v>
      </c>
      <c r="J32" s="163" t="s">
        <v>47</v>
      </c>
      <c r="K32" s="160">
        <f t="shared" si="1"/>
        <v>288127000</v>
      </c>
      <c r="M32" s="156">
        <v>1940</v>
      </c>
      <c r="N32" s="158">
        <v>42440490</v>
      </c>
      <c r="O32" s="158">
        <v>35179630</v>
      </c>
      <c r="P32" s="158">
        <v>23872009</v>
      </c>
      <c r="Q32" s="158">
        <v>16314827</v>
      </c>
      <c r="R32" s="159" t="s">
        <v>47</v>
      </c>
      <c r="S32" s="159" t="s">
        <v>47</v>
      </c>
      <c r="T32" s="159" t="s">
        <v>47</v>
      </c>
      <c r="U32" s="160">
        <f t="shared" si="0"/>
        <v>117806956</v>
      </c>
    </row>
    <row r="33" spans="1:21" ht="14.95" customHeight="1">
      <c r="A33" s="156">
        <v>1986</v>
      </c>
      <c r="B33" s="158">
        <v>55723000</v>
      </c>
      <c r="C33" s="158">
        <v>97818000</v>
      </c>
      <c r="D33" s="158">
        <v>24587000</v>
      </c>
      <c r="E33" s="158">
        <v>85707000</v>
      </c>
      <c r="F33" s="158">
        <v>41641000</v>
      </c>
      <c r="G33" s="158">
        <v>24617000</v>
      </c>
      <c r="H33" s="158">
        <v>15581000</v>
      </c>
      <c r="I33" s="163" t="s">
        <v>47</v>
      </c>
      <c r="J33" s="163" t="s">
        <v>47</v>
      </c>
      <c r="K33" s="160">
        <f t="shared" si="1"/>
        <v>345674000</v>
      </c>
      <c r="M33" s="156">
        <v>1941</v>
      </c>
      <c r="N33" s="158">
        <v>44282520</v>
      </c>
      <c r="O33" s="158">
        <v>37685095</v>
      </c>
      <c r="P33" s="158">
        <v>25073188</v>
      </c>
      <c r="Q33" s="158">
        <v>17367456</v>
      </c>
      <c r="R33" s="159" t="s">
        <v>47</v>
      </c>
      <c r="S33" s="159" t="s">
        <v>47</v>
      </c>
      <c r="T33" s="159" t="s">
        <v>47</v>
      </c>
      <c r="U33" s="160">
        <f t="shared" si="0"/>
        <v>124408259</v>
      </c>
    </row>
    <row r="34" spans="1:21" ht="14.95" customHeight="1">
      <c r="A34" s="156">
        <v>1987</v>
      </c>
      <c r="B34" s="158">
        <v>53035000</v>
      </c>
      <c r="C34" s="158">
        <v>95212000</v>
      </c>
      <c r="D34" s="158">
        <v>24515000</v>
      </c>
      <c r="E34" s="158">
        <v>93257000</v>
      </c>
      <c r="F34" s="158">
        <v>39335000</v>
      </c>
      <c r="G34" s="158">
        <v>22456000</v>
      </c>
      <c r="H34" s="158">
        <v>12120000</v>
      </c>
      <c r="I34" s="163" t="s">
        <v>47</v>
      </c>
      <c r="J34" s="163" t="s">
        <v>47</v>
      </c>
      <c r="K34" s="160">
        <f t="shared" si="1"/>
        <v>339930000</v>
      </c>
      <c r="M34" s="156">
        <v>1942</v>
      </c>
      <c r="N34" s="158">
        <v>52469412</v>
      </c>
      <c r="O34" s="158">
        <v>42266608</v>
      </c>
      <c r="P34" s="158">
        <v>29570995</v>
      </c>
      <c r="Q34" s="158">
        <v>20800280</v>
      </c>
      <c r="R34" s="159" t="s">
        <v>47</v>
      </c>
      <c r="S34" s="159" t="s">
        <v>47</v>
      </c>
      <c r="T34" s="159" t="s">
        <v>47</v>
      </c>
      <c r="U34" s="160">
        <f t="shared" si="0"/>
        <v>145107295</v>
      </c>
    </row>
    <row r="35" spans="1:21" ht="14.95" customHeight="1">
      <c r="A35" s="156">
        <v>1988</v>
      </c>
      <c r="B35" s="158">
        <v>43957000</v>
      </c>
      <c r="C35" s="158">
        <v>80792000</v>
      </c>
      <c r="D35" s="158">
        <v>22989000</v>
      </c>
      <c r="E35" s="158">
        <v>79289000</v>
      </c>
      <c r="F35" s="158">
        <v>34017000</v>
      </c>
      <c r="G35" s="158">
        <v>17626000</v>
      </c>
      <c r="H35" s="158">
        <v>7667000</v>
      </c>
      <c r="I35" s="163" t="s">
        <v>47</v>
      </c>
      <c r="J35" s="163" t="s">
        <v>47</v>
      </c>
      <c r="K35" s="160">
        <f t="shared" si="1"/>
        <v>286337000</v>
      </c>
      <c r="M35" s="156">
        <v>1943</v>
      </c>
      <c r="N35" s="158">
        <v>68000000</v>
      </c>
      <c r="O35" s="158">
        <v>53000000</v>
      </c>
      <c r="P35" s="158">
        <v>37000000</v>
      </c>
      <c r="Q35" s="158">
        <v>30000000</v>
      </c>
      <c r="R35" s="159" t="s">
        <v>47</v>
      </c>
      <c r="S35" s="159" t="s">
        <v>47</v>
      </c>
      <c r="T35" s="159" t="s">
        <v>47</v>
      </c>
      <c r="U35" s="160">
        <f t="shared" si="0"/>
        <v>188000000</v>
      </c>
    </row>
    <row r="36" spans="1:21" ht="14.95" customHeight="1">
      <c r="A36" s="156">
        <v>1989</v>
      </c>
      <c r="B36" s="158">
        <v>44595000</v>
      </c>
      <c r="C36" s="158">
        <v>74450000</v>
      </c>
      <c r="D36" s="158">
        <v>20011000</v>
      </c>
      <c r="E36" s="158">
        <v>75021000</v>
      </c>
      <c r="F36" s="158">
        <v>33237000</v>
      </c>
      <c r="G36" s="158">
        <v>15702000</v>
      </c>
      <c r="H36" s="158">
        <v>7245000</v>
      </c>
      <c r="I36" s="163" t="s">
        <v>47</v>
      </c>
      <c r="J36" s="163" t="s">
        <v>47</v>
      </c>
      <c r="K36" s="160">
        <f t="shared" si="1"/>
        <v>270261000</v>
      </c>
      <c r="M36" s="156">
        <v>1944</v>
      </c>
      <c r="N36" s="158">
        <v>96000000</v>
      </c>
      <c r="O36" s="158">
        <v>69000000</v>
      </c>
      <c r="P36" s="158">
        <v>53000000</v>
      </c>
      <c r="Q36" s="158">
        <v>42000000</v>
      </c>
      <c r="R36" s="158">
        <v>3000000</v>
      </c>
      <c r="S36" s="159" t="s">
        <v>47</v>
      </c>
      <c r="T36" s="159" t="s">
        <v>47</v>
      </c>
      <c r="U36" s="160">
        <f t="shared" si="0"/>
        <v>263000000</v>
      </c>
    </row>
    <row r="37" spans="1:21" ht="14.95" customHeight="1">
      <c r="A37" s="156">
        <v>1990</v>
      </c>
      <c r="B37" s="158">
        <v>46946000</v>
      </c>
      <c r="C37" s="158">
        <v>75532000</v>
      </c>
      <c r="D37" s="158">
        <v>16418000</v>
      </c>
      <c r="E37" s="158">
        <v>80384000</v>
      </c>
      <c r="F37" s="158">
        <v>33579000</v>
      </c>
      <c r="G37" s="158">
        <v>15083000</v>
      </c>
      <c r="H37" s="158">
        <v>5710000</v>
      </c>
      <c r="I37" s="163" t="s">
        <v>47</v>
      </c>
      <c r="J37" s="163" t="s">
        <v>47</v>
      </c>
      <c r="K37" s="160">
        <f t="shared" si="1"/>
        <v>273652000</v>
      </c>
      <c r="M37" s="156">
        <v>1945</v>
      </c>
      <c r="N37" s="158">
        <v>111930000</v>
      </c>
      <c r="O37" s="158">
        <v>82900000</v>
      </c>
      <c r="P37" s="158">
        <v>68040000</v>
      </c>
      <c r="Q37" s="158">
        <v>48070000</v>
      </c>
      <c r="R37" s="158">
        <v>10970000</v>
      </c>
      <c r="S37" s="159" t="s">
        <v>47</v>
      </c>
      <c r="T37" s="159" t="s">
        <v>47</v>
      </c>
      <c r="U37" s="160">
        <f t="shared" si="0"/>
        <v>321910000</v>
      </c>
    </row>
    <row r="38" spans="1:21" ht="14.95" customHeight="1">
      <c r="A38" s="156">
        <v>1991</v>
      </c>
      <c r="B38" s="158">
        <v>30472000</v>
      </c>
      <c r="C38" s="158">
        <v>62416000</v>
      </c>
      <c r="D38" s="158">
        <v>15489000</v>
      </c>
      <c r="E38" s="158">
        <v>57347000</v>
      </c>
      <c r="F38" s="158">
        <v>25157000</v>
      </c>
      <c r="G38" s="158">
        <v>14464000</v>
      </c>
      <c r="H38" s="158">
        <v>3617000</v>
      </c>
      <c r="I38" s="163" t="s">
        <v>47</v>
      </c>
      <c r="J38" s="163" t="s">
        <v>47</v>
      </c>
      <c r="K38" s="160">
        <f t="shared" si="1"/>
        <v>208962000</v>
      </c>
      <c r="M38" s="156">
        <v>1946</v>
      </c>
      <c r="N38" s="158">
        <v>124240000</v>
      </c>
      <c r="O38" s="158">
        <v>90940000</v>
      </c>
      <c r="P38" s="158">
        <v>78310000</v>
      </c>
      <c r="Q38" s="158">
        <v>52810000</v>
      </c>
      <c r="R38" s="158">
        <v>12920000</v>
      </c>
      <c r="S38" s="159" t="s">
        <v>47</v>
      </c>
      <c r="T38" s="159" t="s">
        <v>47</v>
      </c>
      <c r="U38" s="160">
        <f t="shared" si="0"/>
        <v>359220000</v>
      </c>
    </row>
    <row r="39" spans="1:21" ht="14.95" customHeight="1">
      <c r="A39" s="156">
        <v>1992</v>
      </c>
      <c r="B39" s="158">
        <v>35043000</v>
      </c>
      <c r="C39" s="158">
        <v>59213000</v>
      </c>
      <c r="D39" s="158">
        <v>17770000</v>
      </c>
      <c r="E39" s="158">
        <v>55452000</v>
      </c>
      <c r="F39" s="158">
        <v>22841000</v>
      </c>
      <c r="G39" s="158">
        <v>14247000</v>
      </c>
      <c r="H39" s="158">
        <v>4862000</v>
      </c>
      <c r="I39" s="163" t="s">
        <v>47</v>
      </c>
      <c r="J39" s="163" t="s">
        <v>47</v>
      </c>
      <c r="K39" s="160">
        <f t="shared" si="1"/>
        <v>209428000</v>
      </c>
      <c r="M39" s="156">
        <v>1947</v>
      </c>
      <c r="N39" s="158">
        <v>126860000</v>
      </c>
      <c r="O39" s="158">
        <v>95720000</v>
      </c>
      <c r="P39" s="158">
        <v>85610000</v>
      </c>
      <c r="Q39" s="158">
        <v>57330000</v>
      </c>
      <c r="R39" s="158">
        <v>13660000</v>
      </c>
      <c r="S39" s="159" t="s">
        <v>47</v>
      </c>
      <c r="T39" s="159" t="s">
        <v>47</v>
      </c>
      <c r="U39" s="160">
        <f t="shared" si="0"/>
        <v>379180000</v>
      </c>
    </row>
    <row r="40" spans="1:21" ht="14.95" customHeight="1">
      <c r="A40" s="156">
        <v>1993</v>
      </c>
      <c r="B40" s="158">
        <v>34413000</v>
      </c>
      <c r="C40" s="158">
        <v>60468000</v>
      </c>
      <c r="D40" s="158">
        <v>16786975</v>
      </c>
      <c r="E40" s="158">
        <v>64908000</v>
      </c>
      <c r="F40" s="158">
        <v>21679000</v>
      </c>
      <c r="G40" s="158">
        <v>11806000</v>
      </c>
      <c r="H40" s="158">
        <v>2022000</v>
      </c>
      <c r="I40" s="163" t="s">
        <v>47</v>
      </c>
      <c r="J40" s="163" t="s">
        <v>47</v>
      </c>
      <c r="K40" s="160">
        <f t="shared" si="1"/>
        <v>212082975</v>
      </c>
      <c r="M40" s="156">
        <v>1948</v>
      </c>
      <c r="N40" s="158">
        <v>126960000</v>
      </c>
      <c r="O40" s="158">
        <v>98860000</v>
      </c>
      <c r="P40" s="158">
        <v>89650000</v>
      </c>
      <c r="Q40" s="158">
        <v>57920000</v>
      </c>
      <c r="R40" s="158">
        <v>13380000</v>
      </c>
      <c r="S40" s="159" t="s">
        <v>47</v>
      </c>
      <c r="T40" s="159" t="s">
        <v>47</v>
      </c>
      <c r="U40" s="160">
        <f t="shared" si="0"/>
        <v>386770000</v>
      </c>
    </row>
    <row r="41" spans="1:21" ht="14.95" customHeight="1">
      <c r="A41" s="156">
        <v>1994</v>
      </c>
      <c r="B41" s="158">
        <v>38295555</v>
      </c>
      <c r="C41" s="158">
        <v>61271518</v>
      </c>
      <c r="D41" s="158">
        <v>22442402</v>
      </c>
      <c r="E41" s="158">
        <v>75772433</v>
      </c>
      <c r="F41" s="158">
        <v>29326825</v>
      </c>
      <c r="G41" s="158">
        <v>14938098</v>
      </c>
      <c r="H41" s="158">
        <v>4096196</v>
      </c>
      <c r="I41" s="163" t="s">
        <v>47</v>
      </c>
      <c r="J41" s="163" t="s">
        <v>47</v>
      </c>
      <c r="K41" s="160">
        <f t="shared" si="1"/>
        <v>246143027</v>
      </c>
      <c r="M41" s="156">
        <v>1949</v>
      </c>
      <c r="N41" s="158">
        <v>135320000</v>
      </c>
      <c r="O41" s="158">
        <v>103380000</v>
      </c>
      <c r="P41" s="158">
        <v>94760000</v>
      </c>
      <c r="Q41" s="158">
        <v>62600000</v>
      </c>
      <c r="R41" s="158">
        <v>14270000</v>
      </c>
      <c r="S41" s="159" t="s">
        <v>47</v>
      </c>
      <c r="T41" s="159" t="s">
        <v>47</v>
      </c>
      <c r="U41" s="160">
        <f t="shared" si="0"/>
        <v>410330000</v>
      </c>
    </row>
    <row r="42" spans="1:21" ht="14.95" customHeight="1">
      <c r="A42" s="156">
        <v>1995</v>
      </c>
      <c r="B42" s="158">
        <v>53484941</v>
      </c>
      <c r="C42" s="158">
        <v>81877554</v>
      </c>
      <c r="D42" s="158">
        <v>23150932</v>
      </c>
      <c r="E42" s="158">
        <v>116458589</v>
      </c>
      <c r="F42" s="158">
        <v>38033997</v>
      </c>
      <c r="G42" s="158">
        <v>25373540</v>
      </c>
      <c r="H42" s="158">
        <v>8321682</v>
      </c>
      <c r="I42" s="163" t="s">
        <v>47</v>
      </c>
      <c r="J42" s="158">
        <v>2899222</v>
      </c>
      <c r="K42" s="160">
        <f t="shared" si="1"/>
        <v>349600457</v>
      </c>
      <c r="M42" s="156">
        <v>1950</v>
      </c>
      <c r="N42" s="158">
        <v>117000000</v>
      </c>
      <c r="O42" s="158">
        <v>90000000</v>
      </c>
      <c r="P42" s="158">
        <v>78000000</v>
      </c>
      <c r="Q42" s="158">
        <v>51000000</v>
      </c>
      <c r="R42" s="158">
        <v>11000000</v>
      </c>
      <c r="S42" s="159" t="s">
        <v>47</v>
      </c>
      <c r="T42" s="159" t="s">
        <v>47</v>
      </c>
      <c r="U42" s="160">
        <f t="shared" si="0"/>
        <v>347000000</v>
      </c>
    </row>
    <row r="43" spans="1:21" ht="14.95" customHeight="1">
      <c r="A43" s="156">
        <v>1996</v>
      </c>
      <c r="B43" s="158">
        <v>69811767</v>
      </c>
      <c r="C43" s="158">
        <v>99336972</v>
      </c>
      <c r="D43" s="158">
        <v>24722376</v>
      </c>
      <c r="E43" s="158">
        <v>136025688</v>
      </c>
      <c r="F43" s="158">
        <v>43513166</v>
      </c>
      <c r="G43" s="158">
        <v>28788827</v>
      </c>
      <c r="H43" s="158">
        <v>11348615</v>
      </c>
      <c r="I43" s="163" t="s">
        <v>47</v>
      </c>
      <c r="J43" s="158">
        <v>3370430</v>
      </c>
      <c r="K43" s="160">
        <f t="shared" si="1"/>
        <v>416917841</v>
      </c>
      <c r="M43" s="156">
        <v>1951</v>
      </c>
      <c r="N43" s="158">
        <v>124970000</v>
      </c>
      <c r="O43" s="158">
        <v>96330000</v>
      </c>
      <c r="P43" s="158">
        <v>89670000</v>
      </c>
      <c r="Q43" s="158">
        <v>51900000</v>
      </c>
      <c r="R43" s="158">
        <v>11830000</v>
      </c>
      <c r="S43" s="159" t="s">
        <v>47</v>
      </c>
      <c r="T43" s="159" t="s">
        <v>47</v>
      </c>
      <c r="U43" s="160">
        <f t="shared" si="0"/>
        <v>374700000</v>
      </c>
    </row>
    <row r="44" spans="1:21" ht="14.95" customHeight="1">
      <c r="A44" s="156">
        <v>1997</v>
      </c>
      <c r="B44" s="158">
        <v>80578712</v>
      </c>
      <c r="C44" s="158">
        <v>111537913</v>
      </c>
      <c r="D44" s="158">
        <v>24953953</v>
      </c>
      <c r="E44" s="158">
        <v>147035929</v>
      </c>
      <c r="F44" s="158">
        <v>46627948</v>
      </c>
      <c r="G44" s="158">
        <v>32285510</v>
      </c>
      <c r="H44" s="158">
        <v>13109365</v>
      </c>
      <c r="I44" s="163" t="s">
        <v>47</v>
      </c>
      <c r="J44" s="158">
        <v>3161618</v>
      </c>
      <c r="K44" s="160">
        <f t="shared" si="1"/>
        <v>459290948</v>
      </c>
      <c r="M44" s="156">
        <v>1952</v>
      </c>
      <c r="N44" s="158" t="s">
        <v>77</v>
      </c>
      <c r="O44" s="158" t="s">
        <v>77</v>
      </c>
      <c r="P44" s="158" t="s">
        <v>77</v>
      </c>
      <c r="Q44" s="158" t="s">
        <v>77</v>
      </c>
      <c r="R44" s="158" t="s">
        <v>77</v>
      </c>
      <c r="S44" s="159" t="s">
        <v>47</v>
      </c>
      <c r="T44" s="159" t="s">
        <v>47</v>
      </c>
      <c r="U44" s="160">
        <f t="shared" si="0"/>
        <v>0</v>
      </c>
    </row>
    <row r="45" spans="1:21" ht="14.95" customHeight="1">
      <c r="A45" s="156">
        <v>1998</v>
      </c>
      <c r="B45" s="158">
        <v>84081493</v>
      </c>
      <c r="C45" s="158">
        <v>113218819</v>
      </c>
      <c r="D45" s="158">
        <v>25581310</v>
      </c>
      <c r="E45" s="158">
        <v>152082063</v>
      </c>
      <c r="F45" s="158">
        <v>50365550</v>
      </c>
      <c r="G45" s="158">
        <v>35931801</v>
      </c>
      <c r="H45" s="158">
        <v>16219806</v>
      </c>
      <c r="I45" s="163" t="s">
        <v>47</v>
      </c>
      <c r="J45" s="158">
        <v>2580111</v>
      </c>
      <c r="K45" s="160">
        <f t="shared" si="1"/>
        <v>480060953</v>
      </c>
      <c r="M45" s="156">
        <v>1953</v>
      </c>
      <c r="N45" s="158" t="s">
        <v>77</v>
      </c>
      <c r="O45" s="158" t="s">
        <v>77</v>
      </c>
      <c r="P45" s="158" t="s">
        <v>77</v>
      </c>
      <c r="Q45" s="158" t="s">
        <v>77</v>
      </c>
      <c r="R45" s="158" t="s">
        <v>77</v>
      </c>
      <c r="S45" s="159" t="s">
        <v>47</v>
      </c>
      <c r="T45" s="159" t="s">
        <v>47</v>
      </c>
      <c r="U45" s="160">
        <f t="shared" si="0"/>
        <v>0</v>
      </c>
    </row>
    <row r="46" spans="1:21" ht="14.95" customHeight="1">
      <c r="A46" s="156">
        <v>1999</v>
      </c>
      <c r="B46" s="158">
        <v>83456459</v>
      </c>
      <c r="C46" s="158">
        <v>111672798</v>
      </c>
      <c r="D46" s="158">
        <v>25817971</v>
      </c>
      <c r="E46" s="158">
        <v>155344676</v>
      </c>
      <c r="F46" s="158">
        <v>50746760</v>
      </c>
      <c r="G46" s="158">
        <v>36324996</v>
      </c>
      <c r="H46" s="158">
        <v>16062827</v>
      </c>
      <c r="I46" s="163" t="s">
        <v>47</v>
      </c>
      <c r="J46" s="158">
        <v>1729258</v>
      </c>
      <c r="K46" s="160">
        <f t="shared" si="1"/>
        <v>481155745</v>
      </c>
      <c r="M46" s="156">
        <v>1954</v>
      </c>
      <c r="N46" s="158">
        <v>100197000</v>
      </c>
      <c r="O46" s="158">
        <v>82258000</v>
      </c>
      <c r="P46" s="158">
        <v>81403000</v>
      </c>
      <c r="Q46" s="158">
        <v>44544000</v>
      </c>
      <c r="R46" s="158">
        <v>8981000</v>
      </c>
      <c r="S46" s="159" t="s">
        <v>47</v>
      </c>
      <c r="T46" s="159" t="s">
        <v>47</v>
      </c>
      <c r="U46" s="160">
        <f t="shared" si="0"/>
        <v>317383000</v>
      </c>
    </row>
    <row r="47" spans="1:21" ht="14.95" customHeight="1">
      <c r="A47" s="156">
        <v>2000</v>
      </c>
      <c r="B47" s="158">
        <v>81731509</v>
      </c>
      <c r="C47" s="158">
        <v>111518129</v>
      </c>
      <c r="D47" s="158">
        <v>25115427</v>
      </c>
      <c r="E47" s="158">
        <v>155041358</v>
      </c>
      <c r="F47" s="158">
        <v>49591786</v>
      </c>
      <c r="G47" s="158">
        <v>36552511</v>
      </c>
      <c r="H47" s="158">
        <v>16343350</v>
      </c>
      <c r="I47" s="163" t="s">
        <v>47</v>
      </c>
      <c r="J47" s="158">
        <v>1798924</v>
      </c>
      <c r="K47" s="160">
        <f t="shared" si="1"/>
        <v>477692994</v>
      </c>
      <c r="M47" s="156">
        <v>1955</v>
      </c>
      <c r="N47" s="158">
        <v>99312000</v>
      </c>
      <c r="O47" s="158">
        <v>82753000</v>
      </c>
      <c r="P47" s="158">
        <v>82368000</v>
      </c>
      <c r="Q47" s="158">
        <v>44133000</v>
      </c>
      <c r="R47" s="158">
        <v>8737000</v>
      </c>
      <c r="S47" s="159" t="s">
        <v>47</v>
      </c>
      <c r="T47" s="159" t="s">
        <v>47</v>
      </c>
      <c r="U47" s="160">
        <f t="shared" si="0"/>
        <v>317303000</v>
      </c>
    </row>
    <row r="48" spans="1:21" ht="14.95" customHeight="1">
      <c r="A48" s="156">
        <v>2001</v>
      </c>
      <c r="B48" s="158">
        <v>74548729</v>
      </c>
      <c r="C48" s="158">
        <v>100339022</v>
      </c>
      <c r="D48" s="158">
        <v>22572083</v>
      </c>
      <c r="E48" s="158">
        <v>139081239</v>
      </c>
      <c r="F48" s="158">
        <v>45177945</v>
      </c>
      <c r="G48" s="158">
        <v>34102324</v>
      </c>
      <c r="H48" s="158">
        <v>14394424</v>
      </c>
      <c r="I48" s="163" t="s">
        <v>47</v>
      </c>
      <c r="J48" s="158">
        <v>1824478</v>
      </c>
      <c r="K48" s="160">
        <f t="shared" si="1"/>
        <v>432040244</v>
      </c>
      <c r="M48" s="156">
        <v>1956</v>
      </c>
      <c r="N48" s="158">
        <v>105735000</v>
      </c>
      <c r="O48" s="158">
        <v>90734000</v>
      </c>
      <c r="P48" s="158">
        <v>90667000</v>
      </c>
      <c r="Q48" s="158">
        <v>46567000</v>
      </c>
      <c r="R48" s="158">
        <v>8513000</v>
      </c>
      <c r="S48" s="159" t="s">
        <v>47</v>
      </c>
      <c r="T48" s="159" t="s">
        <v>47</v>
      </c>
      <c r="U48" s="160">
        <f t="shared" si="0"/>
        <v>342216000</v>
      </c>
    </row>
    <row r="49" spans="1:21" ht="14.95" customHeight="1">
      <c r="A49" s="156">
        <v>2002</v>
      </c>
      <c r="B49" s="158">
        <v>65673657</v>
      </c>
      <c r="C49" s="158">
        <v>88214777</v>
      </c>
      <c r="D49" s="158">
        <v>21855349</v>
      </c>
      <c r="E49" s="158">
        <v>108177009</v>
      </c>
      <c r="F49" s="158">
        <v>34271756</v>
      </c>
      <c r="G49" s="158">
        <v>29323007</v>
      </c>
      <c r="H49" s="158">
        <v>9336992</v>
      </c>
      <c r="I49" s="163" t="s">
        <v>47</v>
      </c>
      <c r="J49" s="158">
        <v>1466212</v>
      </c>
      <c r="K49" s="160">
        <f t="shared" si="1"/>
        <v>358318759</v>
      </c>
      <c r="M49" s="156">
        <v>1957</v>
      </c>
      <c r="N49" s="158">
        <v>111891000</v>
      </c>
      <c r="O49" s="158">
        <v>97470000</v>
      </c>
      <c r="P49" s="158">
        <v>94356000</v>
      </c>
      <c r="Q49" s="158">
        <v>48705000</v>
      </c>
      <c r="R49" s="158">
        <v>8303000</v>
      </c>
      <c r="S49" s="159" t="s">
        <v>47</v>
      </c>
      <c r="T49" s="159" t="s">
        <v>47</v>
      </c>
      <c r="U49" s="160">
        <f t="shared" si="0"/>
        <v>360725000</v>
      </c>
    </row>
    <row r="50" spans="1:21" ht="14.95" customHeight="1">
      <c r="A50" s="156">
        <v>2003</v>
      </c>
      <c r="B50" s="158">
        <v>68749768</v>
      </c>
      <c r="C50" s="158">
        <v>97246379</v>
      </c>
      <c r="D50" s="158">
        <v>26816631</v>
      </c>
      <c r="E50" s="158">
        <v>109791886</v>
      </c>
      <c r="F50" s="158">
        <v>29870314</v>
      </c>
      <c r="G50" s="158">
        <v>34800118</v>
      </c>
      <c r="H50" s="158">
        <v>10416659</v>
      </c>
      <c r="I50" s="163" t="s">
        <v>47</v>
      </c>
      <c r="J50" s="158">
        <v>1617372</v>
      </c>
      <c r="K50" s="160">
        <f t="shared" si="1"/>
        <v>379309127</v>
      </c>
      <c r="M50" s="156">
        <v>1958</v>
      </c>
      <c r="N50" s="158">
        <v>113820000</v>
      </c>
      <c r="O50" s="158">
        <v>99500000</v>
      </c>
      <c r="P50" s="158">
        <v>93440000</v>
      </c>
      <c r="Q50" s="158">
        <v>49191000</v>
      </c>
      <c r="R50" s="158">
        <v>8455000</v>
      </c>
      <c r="S50" s="159" t="s">
        <v>47</v>
      </c>
      <c r="T50" s="159" t="s">
        <v>47</v>
      </c>
      <c r="U50" s="160">
        <f t="shared" si="0"/>
        <v>364406000</v>
      </c>
    </row>
    <row r="51" spans="1:21" ht="14.95" customHeight="1">
      <c r="A51" s="156">
        <v>2004</v>
      </c>
      <c r="B51" s="158">
        <v>69730089</v>
      </c>
      <c r="C51" s="158">
        <v>105063628</v>
      </c>
      <c r="D51" s="158">
        <v>28307109</v>
      </c>
      <c r="E51" s="158">
        <v>111178912</v>
      </c>
      <c r="F51" s="158">
        <v>31635808</v>
      </c>
      <c r="G51" s="158">
        <v>38668913</v>
      </c>
      <c r="H51" s="158">
        <v>11608815</v>
      </c>
      <c r="I51" s="163" t="s">
        <v>47</v>
      </c>
      <c r="J51" s="158">
        <v>1797577</v>
      </c>
      <c r="K51" s="160">
        <f t="shared" si="1"/>
        <v>397990851</v>
      </c>
      <c r="M51" s="156">
        <v>1959</v>
      </c>
      <c r="N51" s="158">
        <v>107159000</v>
      </c>
      <c r="O51" s="158">
        <v>92378000</v>
      </c>
      <c r="P51" s="158">
        <v>93492000</v>
      </c>
      <c r="Q51" s="158">
        <v>48535000</v>
      </c>
      <c r="R51" s="158">
        <v>8397000</v>
      </c>
      <c r="S51" s="159" t="s">
        <v>47</v>
      </c>
      <c r="T51" s="159" t="s">
        <v>47</v>
      </c>
      <c r="U51" s="160">
        <f t="shared" si="0"/>
        <v>349961000</v>
      </c>
    </row>
    <row r="52" spans="1:21" ht="14.95" customHeight="1">
      <c r="A52" s="156">
        <v>2005</v>
      </c>
      <c r="B52" s="158">
        <v>71436051</v>
      </c>
      <c r="C52" s="158">
        <v>109309123</v>
      </c>
      <c r="D52" s="158">
        <v>27704721</v>
      </c>
      <c r="E52" s="158">
        <v>117170210</v>
      </c>
      <c r="F52" s="158">
        <v>34912359</v>
      </c>
      <c r="G52" s="158">
        <v>40553719</v>
      </c>
      <c r="H52" s="158">
        <v>11973476</v>
      </c>
      <c r="I52" s="163" t="s">
        <v>47</v>
      </c>
      <c r="J52" s="158">
        <v>1686936</v>
      </c>
      <c r="K52" s="160">
        <f t="shared" si="1"/>
        <v>414746595</v>
      </c>
      <c r="M52" s="156">
        <v>1960</v>
      </c>
      <c r="N52" s="158">
        <v>92342000</v>
      </c>
      <c r="O52" s="158">
        <v>82868000</v>
      </c>
      <c r="P52" s="158">
        <v>77726000</v>
      </c>
      <c r="Q52" s="158">
        <v>40871000</v>
      </c>
      <c r="R52" s="158">
        <v>6717000</v>
      </c>
      <c r="S52" s="159" t="s">
        <v>47</v>
      </c>
      <c r="T52" s="159" t="s">
        <v>47</v>
      </c>
      <c r="U52" s="160">
        <f t="shared" si="0"/>
        <v>300524000</v>
      </c>
    </row>
    <row r="53" spans="1:21" ht="14.95" customHeight="1">
      <c r="A53" s="156">
        <v>2006</v>
      </c>
      <c r="B53" s="158">
        <v>75475205</v>
      </c>
      <c r="C53" s="158">
        <v>114551695</v>
      </c>
      <c r="D53" s="158">
        <v>27472881</v>
      </c>
      <c r="E53" s="158">
        <v>118309887</v>
      </c>
      <c r="F53" s="158">
        <v>41204727</v>
      </c>
      <c r="G53" s="158">
        <v>44115504</v>
      </c>
      <c r="H53" s="158">
        <v>12075472</v>
      </c>
      <c r="I53" s="163" t="s">
        <v>47</v>
      </c>
      <c r="J53" s="158">
        <v>1548815</v>
      </c>
      <c r="K53" s="160">
        <f t="shared" si="1"/>
        <v>434754186</v>
      </c>
      <c r="M53" s="156">
        <v>1961</v>
      </c>
      <c r="N53" s="158">
        <v>90405000</v>
      </c>
      <c r="O53" s="158">
        <v>81539000</v>
      </c>
      <c r="P53" s="158">
        <v>65736000</v>
      </c>
      <c r="Q53" s="158">
        <v>38195000</v>
      </c>
      <c r="R53" s="158">
        <v>5841000</v>
      </c>
      <c r="S53" s="159" t="s">
        <v>47</v>
      </c>
      <c r="T53" s="159" t="s">
        <v>47</v>
      </c>
      <c r="U53" s="160">
        <f t="shared" si="0"/>
        <v>281716000</v>
      </c>
    </row>
    <row r="54" spans="1:21" ht="14.95" customHeight="1">
      <c r="A54" s="156">
        <v>2007</v>
      </c>
      <c r="B54" s="158">
        <v>75819450</v>
      </c>
      <c r="C54" s="158">
        <v>115967449</v>
      </c>
      <c r="D54" s="158">
        <v>24860919</v>
      </c>
      <c r="E54" s="158">
        <v>101174124.49801366</v>
      </c>
      <c r="F54" s="158">
        <v>46647676</v>
      </c>
      <c r="G54" s="158">
        <v>45650800</v>
      </c>
      <c r="H54" s="158">
        <v>10518558</v>
      </c>
      <c r="I54" s="163" t="s">
        <v>47</v>
      </c>
      <c r="J54" s="158">
        <v>1435713</v>
      </c>
      <c r="K54" s="160">
        <f t="shared" si="1"/>
        <v>422074689.49801368</v>
      </c>
      <c r="M54" s="156">
        <v>1962</v>
      </c>
      <c r="N54" s="158">
        <v>78648170</v>
      </c>
      <c r="O54" s="158">
        <v>73678025</v>
      </c>
      <c r="P54" s="158">
        <v>57654761</v>
      </c>
      <c r="Q54" s="158">
        <v>35044162</v>
      </c>
      <c r="R54" s="158">
        <v>4602348</v>
      </c>
      <c r="S54" s="159" t="s">
        <v>47</v>
      </c>
      <c r="T54" s="159" t="s">
        <v>47</v>
      </c>
      <c r="U54" s="160">
        <f t="shared" si="0"/>
        <v>249627466</v>
      </c>
    </row>
    <row r="55" spans="1:21" ht="14.95" customHeight="1">
      <c r="A55" s="156">
        <v>2008</v>
      </c>
      <c r="B55" s="158">
        <v>73207057</v>
      </c>
      <c r="C55" s="158">
        <v>118163976.54438782</v>
      </c>
      <c r="D55" s="158">
        <v>24212123</v>
      </c>
      <c r="E55" s="158">
        <v>125715185</v>
      </c>
      <c r="F55" s="158">
        <v>49564678</v>
      </c>
      <c r="G55" s="158">
        <v>45830200</v>
      </c>
      <c r="H55" s="158">
        <v>11342056</v>
      </c>
      <c r="I55" s="163" t="s">
        <v>47</v>
      </c>
      <c r="J55" s="158">
        <v>982588</v>
      </c>
      <c r="K55" s="160">
        <f t="shared" si="1"/>
        <v>449017863.54438782</v>
      </c>
      <c r="M55" s="156">
        <v>1963</v>
      </c>
      <c r="N55" s="158">
        <v>69974380</v>
      </c>
      <c r="O55" s="158">
        <v>69532395</v>
      </c>
      <c r="P55" s="158">
        <v>54327136</v>
      </c>
      <c r="Q55" s="158">
        <v>33477691</v>
      </c>
      <c r="R55" s="158">
        <v>3944473</v>
      </c>
      <c r="S55" s="159" t="s">
        <v>47</v>
      </c>
      <c r="T55" s="159" t="s">
        <v>47</v>
      </c>
      <c r="U55" s="160">
        <f t="shared" si="0"/>
        <v>231256075</v>
      </c>
    </row>
    <row r="56" spans="1:21" ht="14.95" customHeight="1">
      <c r="A56" s="156">
        <v>2009</v>
      </c>
      <c r="B56" s="158">
        <v>64496086.999999993</v>
      </c>
      <c r="C56" s="158">
        <v>108233851.44</v>
      </c>
      <c r="D56" s="158">
        <v>22639350</v>
      </c>
      <c r="E56" s="158">
        <v>131943005</v>
      </c>
      <c r="F56" s="158">
        <v>48179685</v>
      </c>
      <c r="G56" s="158">
        <v>43669208</v>
      </c>
      <c r="H56" s="158">
        <v>11866374</v>
      </c>
      <c r="I56" s="163" t="s">
        <v>47</v>
      </c>
      <c r="J56" s="158">
        <v>770929</v>
      </c>
      <c r="K56" s="160">
        <f t="shared" si="1"/>
        <v>431798489.44</v>
      </c>
      <c r="M56" s="156">
        <v>1964</v>
      </c>
      <c r="N56" s="158">
        <v>70522124</v>
      </c>
      <c r="O56" s="158">
        <v>71930004</v>
      </c>
      <c r="P56" s="158">
        <v>55911924</v>
      </c>
      <c r="Q56" s="158">
        <v>33543162</v>
      </c>
      <c r="R56" s="158">
        <v>3895525</v>
      </c>
      <c r="S56" s="159" t="s">
        <v>47</v>
      </c>
      <c r="T56" s="159" t="s">
        <v>47</v>
      </c>
      <c r="U56" s="160">
        <f t="shared" si="0"/>
        <v>235802739</v>
      </c>
    </row>
    <row r="57" spans="1:21" ht="14.95" customHeight="1">
      <c r="A57" s="156">
        <v>2010</v>
      </c>
      <c r="B57" s="158">
        <v>61025609</v>
      </c>
      <c r="C57" s="158">
        <v>99506016.294332117</v>
      </c>
      <c r="D57" s="158">
        <v>22669914</v>
      </c>
      <c r="E57" s="158">
        <v>130925874</v>
      </c>
      <c r="F57" s="158">
        <v>49841002</v>
      </c>
      <c r="G57" s="158">
        <v>42676093</v>
      </c>
      <c r="H57" s="158">
        <v>12744074</v>
      </c>
      <c r="I57" s="163" t="s">
        <v>47</v>
      </c>
      <c r="J57" s="158">
        <v>890746</v>
      </c>
      <c r="K57" s="160">
        <f t="shared" si="1"/>
        <v>420279328.29433215</v>
      </c>
      <c r="M57" s="156">
        <v>1965</v>
      </c>
      <c r="N57" s="158">
        <v>65635738</v>
      </c>
      <c r="O57" s="158">
        <v>70033132</v>
      </c>
      <c r="P57" s="158">
        <v>50692526</v>
      </c>
      <c r="Q57" s="158">
        <v>31130788</v>
      </c>
      <c r="R57" s="158">
        <v>3448863</v>
      </c>
      <c r="S57" s="159" t="s">
        <v>47</v>
      </c>
      <c r="T57" s="159" t="s">
        <v>47</v>
      </c>
      <c r="U57" s="160">
        <f t="shared" si="0"/>
        <v>220941047</v>
      </c>
    </row>
    <row r="58" spans="1:21" ht="14.95" customHeight="1">
      <c r="A58" s="156">
        <v>2011</v>
      </c>
      <c r="B58" s="158">
        <v>51425983</v>
      </c>
      <c r="C58" s="158">
        <v>88618309</v>
      </c>
      <c r="D58" s="158">
        <v>18509348</v>
      </c>
      <c r="E58" s="158">
        <v>91527685</v>
      </c>
      <c r="F58" s="158">
        <v>48518735</v>
      </c>
      <c r="G58" s="158">
        <v>32065466</v>
      </c>
      <c r="H58" s="158">
        <v>13340774</v>
      </c>
      <c r="I58" s="163" t="s">
        <v>47</v>
      </c>
      <c r="J58" s="158">
        <v>717256</v>
      </c>
      <c r="K58" s="160">
        <f t="shared" si="1"/>
        <v>344723556</v>
      </c>
      <c r="M58" s="156">
        <v>1966</v>
      </c>
      <c r="N58" s="158">
        <v>68465271</v>
      </c>
      <c r="O58" s="158">
        <v>74799723</v>
      </c>
      <c r="P58" s="158">
        <v>56139191</v>
      </c>
      <c r="Q58" s="158">
        <v>34682588</v>
      </c>
      <c r="R58" s="158">
        <v>7538147</v>
      </c>
      <c r="S58" s="159" t="s">
        <v>47</v>
      </c>
      <c r="T58" s="159" t="s">
        <v>47</v>
      </c>
      <c r="U58" s="160">
        <f t="shared" si="0"/>
        <v>241624920</v>
      </c>
    </row>
    <row r="59" spans="1:21" ht="14.95" customHeight="1">
      <c r="A59" s="156">
        <v>2012</v>
      </c>
      <c r="B59" s="158">
        <v>35659279.065040648</v>
      </c>
      <c r="C59" s="158">
        <v>39118959.079365082</v>
      </c>
      <c r="D59" s="158">
        <v>18963418</v>
      </c>
      <c r="E59" s="158">
        <v>97166720.874432445</v>
      </c>
      <c r="F59" s="158">
        <v>48923229</v>
      </c>
      <c r="G59" s="158">
        <v>30461450</v>
      </c>
      <c r="H59" s="158">
        <v>12167720</v>
      </c>
      <c r="I59" s="163" t="s">
        <v>47</v>
      </c>
      <c r="J59" s="158">
        <v>641739</v>
      </c>
      <c r="K59" s="160">
        <f t="shared" si="1"/>
        <v>283102515.01883817</v>
      </c>
      <c r="M59" s="156">
        <v>1967</v>
      </c>
      <c r="N59" s="158">
        <v>67857121</v>
      </c>
      <c r="O59" s="158">
        <v>75325905</v>
      </c>
      <c r="P59" s="158">
        <v>52361167</v>
      </c>
      <c r="Q59" s="158">
        <v>34687900</v>
      </c>
      <c r="R59" s="158">
        <v>9421662</v>
      </c>
      <c r="S59" s="159" t="s">
        <v>47</v>
      </c>
      <c r="T59" s="159" t="s">
        <v>47</v>
      </c>
      <c r="U59" s="160">
        <f t="shared" si="0"/>
        <v>239653755</v>
      </c>
    </row>
    <row r="60" spans="1:21" ht="14.95" customHeight="1">
      <c r="A60" s="156">
        <v>2013</v>
      </c>
      <c r="B60" s="158">
        <v>15920846.788709242</v>
      </c>
      <c r="C60" s="158">
        <v>11447419.821253104</v>
      </c>
      <c r="D60" s="158">
        <v>15419209</v>
      </c>
      <c r="E60" s="158">
        <v>104761124.5206172</v>
      </c>
      <c r="F60" s="158">
        <v>44657574</v>
      </c>
      <c r="G60" s="158">
        <v>33428901</v>
      </c>
      <c r="H60" s="158">
        <v>10389527</v>
      </c>
      <c r="I60" s="163" t="s">
        <v>47</v>
      </c>
      <c r="J60" s="158">
        <v>547386</v>
      </c>
      <c r="K60" s="160">
        <f t="shared" si="1"/>
        <v>236571988.13057953</v>
      </c>
      <c r="M60" s="156">
        <v>1968</v>
      </c>
      <c r="N60" s="158">
        <v>76587346</v>
      </c>
      <c r="O60" s="158">
        <v>82162356</v>
      </c>
      <c r="P60" s="158">
        <v>59099448</v>
      </c>
      <c r="Q60" s="158">
        <v>39426133</v>
      </c>
      <c r="R60" s="158">
        <v>11828437</v>
      </c>
      <c r="S60" s="159" t="s">
        <v>47</v>
      </c>
      <c r="T60" s="159" t="s">
        <v>47</v>
      </c>
      <c r="U60" s="160">
        <f t="shared" si="0"/>
        <v>269103720</v>
      </c>
    </row>
    <row r="61" spans="1:21" ht="14.95" customHeight="1">
      <c r="A61" s="156">
        <v>2014</v>
      </c>
      <c r="B61" s="158">
        <v>18330511.599999998</v>
      </c>
      <c r="C61" s="158">
        <v>39663847</v>
      </c>
      <c r="D61" s="158">
        <v>12585106</v>
      </c>
      <c r="E61" s="158">
        <v>115032946</v>
      </c>
      <c r="F61" s="158">
        <v>39239510</v>
      </c>
      <c r="G61" s="158">
        <v>29876619</v>
      </c>
      <c r="H61" s="158">
        <v>10974454</v>
      </c>
      <c r="I61" s="163" t="s">
        <v>47</v>
      </c>
      <c r="J61" s="158">
        <v>651363</v>
      </c>
      <c r="K61" s="160">
        <f t="shared" si="1"/>
        <v>266354356.59999999</v>
      </c>
      <c r="M61" s="156">
        <v>1969</v>
      </c>
      <c r="N61" s="158">
        <v>79082512</v>
      </c>
      <c r="O61" s="158">
        <v>80760447</v>
      </c>
      <c r="P61" s="158">
        <v>58850877</v>
      </c>
      <c r="Q61" s="158">
        <v>42244211</v>
      </c>
      <c r="R61" s="158">
        <v>12801518</v>
      </c>
      <c r="S61" s="159" t="s">
        <v>47</v>
      </c>
      <c r="T61" s="159" t="s">
        <v>47</v>
      </c>
      <c r="U61" s="160">
        <f t="shared" si="0"/>
        <v>273739565</v>
      </c>
    </row>
    <row r="62" spans="1:21" ht="14.95" customHeight="1">
      <c r="A62" s="156">
        <v>2015</v>
      </c>
      <c r="B62" s="158">
        <v>41540365.799999997</v>
      </c>
      <c r="C62" s="158">
        <v>55192852</v>
      </c>
      <c r="D62" s="158">
        <v>18528364</v>
      </c>
      <c r="E62" s="158">
        <v>128794388</v>
      </c>
      <c r="F62" s="158">
        <v>47147305</v>
      </c>
      <c r="G62" s="158">
        <v>26628631</v>
      </c>
      <c r="H62" s="158">
        <v>11836826</v>
      </c>
      <c r="I62" s="163" t="s">
        <v>47</v>
      </c>
      <c r="J62" s="158">
        <v>678629</v>
      </c>
      <c r="K62" s="160">
        <f t="shared" si="1"/>
        <v>330347360.80000001</v>
      </c>
      <c r="M62" s="156">
        <v>1970</v>
      </c>
      <c r="N62" s="158">
        <v>81925888</v>
      </c>
      <c r="O62" s="158">
        <v>80575892</v>
      </c>
      <c r="P62" s="158">
        <v>58803912</v>
      </c>
      <c r="Q62" s="158">
        <v>44261754</v>
      </c>
      <c r="R62" s="158">
        <v>13270850</v>
      </c>
      <c r="S62" s="159" t="s">
        <v>47</v>
      </c>
      <c r="T62" s="159" t="s">
        <v>47</v>
      </c>
      <c r="U62" s="160">
        <f t="shared" si="0"/>
        <v>278838296</v>
      </c>
    </row>
    <row r="63" spans="1:21" ht="14.95" customHeight="1">
      <c r="A63" s="156">
        <v>2016</v>
      </c>
      <c r="B63" s="158">
        <v>54659771</v>
      </c>
      <c r="C63" s="158">
        <v>57592610</v>
      </c>
      <c r="D63" s="158">
        <v>20440782</v>
      </c>
      <c r="E63" s="158">
        <v>138621827</v>
      </c>
      <c r="F63" s="158">
        <v>51095219</v>
      </c>
      <c r="G63" s="158">
        <v>25631242</v>
      </c>
      <c r="H63" s="158">
        <v>9919049</v>
      </c>
      <c r="I63" s="163" t="s">
        <v>47</v>
      </c>
      <c r="J63" s="158">
        <v>733692</v>
      </c>
      <c r="K63" s="160">
        <f t="shared" si="1"/>
        <v>358694192</v>
      </c>
      <c r="M63" s="156">
        <v>1971</v>
      </c>
      <c r="N63" s="158">
        <v>76138515</v>
      </c>
      <c r="O63" s="158">
        <v>78477094</v>
      </c>
      <c r="P63" s="158">
        <v>54695781</v>
      </c>
      <c r="Q63" s="158">
        <v>39488072</v>
      </c>
      <c r="R63" s="158">
        <v>12261334</v>
      </c>
      <c r="S63" s="159" t="s">
        <v>47</v>
      </c>
      <c r="T63" s="159" t="s">
        <v>47</v>
      </c>
      <c r="U63" s="160">
        <f t="shared" si="0"/>
        <v>261060796</v>
      </c>
    </row>
    <row r="64" spans="1:21" ht="14.95" customHeight="1">
      <c r="A64" s="156">
        <v>2017</v>
      </c>
      <c r="B64" s="158">
        <v>60808777</v>
      </c>
      <c r="C64" s="158">
        <v>60767606</v>
      </c>
      <c r="D64" s="158">
        <v>22472864</v>
      </c>
      <c r="E64" s="158">
        <v>151493597</v>
      </c>
      <c r="F64" s="158">
        <v>52118071</v>
      </c>
      <c r="G64" s="158">
        <v>26235803</v>
      </c>
      <c r="H64" s="158">
        <v>13484776</v>
      </c>
      <c r="I64" s="163" t="s">
        <v>47</v>
      </c>
      <c r="J64" s="158">
        <v>838827</v>
      </c>
      <c r="K64" s="160">
        <f t="shared" si="1"/>
        <v>388220321</v>
      </c>
      <c r="M64" s="156">
        <v>1972</v>
      </c>
      <c r="N64" s="158">
        <v>70076728</v>
      </c>
      <c r="O64" s="158">
        <v>74651754</v>
      </c>
      <c r="P64" s="158">
        <v>48188734</v>
      </c>
      <c r="Q64" s="158">
        <v>37889196</v>
      </c>
      <c r="R64" s="158">
        <v>11310864</v>
      </c>
      <c r="S64" s="159" t="s">
        <v>47</v>
      </c>
      <c r="T64" s="159" t="s">
        <v>47</v>
      </c>
      <c r="U64" s="160">
        <f t="shared" si="0"/>
        <v>242117276</v>
      </c>
    </row>
    <row r="65" spans="1:21" ht="14.95" customHeight="1">
      <c r="A65" s="156">
        <v>2018</v>
      </c>
      <c r="B65" s="158">
        <v>63344068</v>
      </c>
      <c r="C65" s="158">
        <v>85946312</v>
      </c>
      <c r="D65" s="158">
        <v>28940219</v>
      </c>
      <c r="E65" s="158">
        <v>172678803</v>
      </c>
      <c r="F65" s="158">
        <v>31105013</v>
      </c>
      <c r="G65" s="158">
        <v>25059095</v>
      </c>
      <c r="H65" s="158">
        <v>16129012</v>
      </c>
      <c r="I65" s="163" t="s">
        <v>47</v>
      </c>
      <c r="J65" s="158">
        <v>981010</v>
      </c>
      <c r="K65" s="160">
        <f t="shared" si="1"/>
        <v>424183532</v>
      </c>
      <c r="M65" s="156">
        <v>1973</v>
      </c>
      <c r="N65" s="158">
        <v>67786704</v>
      </c>
      <c r="O65" s="158">
        <v>71225703</v>
      </c>
      <c r="P65" s="158">
        <v>44043986</v>
      </c>
      <c r="Q65" s="158">
        <v>36456205</v>
      </c>
      <c r="R65" s="158">
        <v>10927158</v>
      </c>
      <c r="S65" s="159" t="s">
        <v>47</v>
      </c>
      <c r="T65" s="159" t="s">
        <v>47</v>
      </c>
      <c r="U65" s="160">
        <f t="shared" si="0"/>
        <v>230439756</v>
      </c>
    </row>
    <row r="66" spans="1:21" ht="14.95" customHeight="1">
      <c r="A66" s="156">
        <v>2019</v>
      </c>
      <c r="B66" s="158">
        <v>58520497</v>
      </c>
      <c r="C66" s="158">
        <v>96224332</v>
      </c>
      <c r="D66" s="158">
        <v>26634984</v>
      </c>
      <c r="E66" s="158">
        <v>175937595</v>
      </c>
      <c r="F66" s="158">
        <v>32390135</v>
      </c>
      <c r="G66" s="158">
        <v>28254064</v>
      </c>
      <c r="H66" s="158">
        <v>17490244</v>
      </c>
      <c r="I66" s="163" t="s">
        <v>47</v>
      </c>
      <c r="J66" s="163">
        <v>814268</v>
      </c>
      <c r="K66" s="160">
        <f>SUM(B66:J66)</f>
        <v>436266119</v>
      </c>
      <c r="M66" s="156">
        <v>1974</v>
      </c>
      <c r="N66" s="158">
        <v>69328110</v>
      </c>
      <c r="O66" s="158">
        <v>71894169</v>
      </c>
      <c r="P66" s="158">
        <v>44937343</v>
      </c>
      <c r="Q66" s="158">
        <v>34311639</v>
      </c>
      <c r="R66" s="158">
        <v>11578568</v>
      </c>
      <c r="S66" s="159" t="s">
        <v>47</v>
      </c>
      <c r="T66" s="159" t="s">
        <v>47</v>
      </c>
      <c r="U66" s="160">
        <f t="shared" si="0"/>
        <v>232049829</v>
      </c>
    </row>
    <row r="67" spans="1:21" ht="14.95" customHeight="1">
      <c r="M67" s="156">
        <v>1975</v>
      </c>
      <c r="N67" s="158">
        <v>62993793</v>
      </c>
      <c r="O67" s="158">
        <v>63032597</v>
      </c>
      <c r="P67" s="158">
        <v>40705125</v>
      </c>
      <c r="Q67" s="158">
        <v>30772897</v>
      </c>
      <c r="R67" s="158">
        <v>10806942</v>
      </c>
      <c r="S67" s="159" t="s">
        <v>47</v>
      </c>
      <c r="T67" s="159" t="s">
        <v>47</v>
      </c>
      <c r="U67" s="160">
        <f t="shared" si="0"/>
        <v>208311354</v>
      </c>
    </row>
    <row r="68" spans="1:21" ht="14.95" customHeight="1">
      <c r="M68" s="156">
        <v>1976</v>
      </c>
      <c r="N68" s="158">
        <v>59554988</v>
      </c>
      <c r="O68" s="158">
        <v>60794519</v>
      </c>
      <c r="P68" s="158">
        <v>37611173</v>
      </c>
      <c r="Q68" s="158">
        <v>30147417</v>
      </c>
      <c r="R68" s="158">
        <v>10547180</v>
      </c>
      <c r="S68" s="159" t="s">
        <v>47</v>
      </c>
      <c r="T68" s="159" t="s">
        <v>47</v>
      </c>
      <c r="U68" s="160">
        <f t="shared" si="0"/>
        <v>198655277</v>
      </c>
    </row>
    <row r="69" spans="1:21" ht="14.95" customHeight="1">
      <c r="M69" s="156">
        <v>1977</v>
      </c>
      <c r="N69" s="158">
        <v>58422517</v>
      </c>
      <c r="O69" s="158">
        <v>61822773</v>
      </c>
      <c r="P69" s="158">
        <v>34395714</v>
      </c>
      <c r="Q69" s="158">
        <v>27991095</v>
      </c>
      <c r="R69" s="158">
        <v>9564630</v>
      </c>
      <c r="S69" s="159" t="s">
        <v>47</v>
      </c>
      <c r="T69" s="159" t="s">
        <v>47</v>
      </c>
      <c r="U69" s="160">
        <f t="shared" si="0"/>
        <v>192196729</v>
      </c>
    </row>
    <row r="70" spans="1:21" ht="14.95" customHeight="1">
      <c r="M70" s="156">
        <v>1978</v>
      </c>
      <c r="N70" s="158">
        <v>60356765</v>
      </c>
      <c r="O70" s="158">
        <v>62601840</v>
      </c>
      <c r="P70" s="158">
        <v>35895235</v>
      </c>
      <c r="Q70" s="158">
        <v>29067531</v>
      </c>
      <c r="R70" s="158">
        <v>10153037</v>
      </c>
      <c r="S70" s="159" t="s">
        <v>47</v>
      </c>
      <c r="T70" s="159" t="s">
        <v>47</v>
      </c>
      <c r="U70" s="160">
        <f t="shared" ref="U70:U110" si="2">SUM(N70:T70)</f>
        <v>198074408</v>
      </c>
    </row>
    <row r="71" spans="1:21" ht="14.95" customHeight="1">
      <c r="M71" s="156">
        <v>1979</v>
      </c>
      <c r="N71" s="158">
        <v>64187204</v>
      </c>
      <c r="O71" s="158">
        <v>63993986</v>
      </c>
      <c r="P71" s="158">
        <v>37251700</v>
      </c>
      <c r="Q71" s="158">
        <v>31110191</v>
      </c>
      <c r="R71" s="158">
        <v>11047501</v>
      </c>
      <c r="S71" s="159" t="s">
        <v>47</v>
      </c>
      <c r="T71" s="159" t="s">
        <v>47</v>
      </c>
      <c r="U71" s="160">
        <f t="shared" si="2"/>
        <v>207590582</v>
      </c>
    </row>
    <row r="72" spans="1:21" ht="14.95" customHeight="1">
      <c r="M72" s="156">
        <v>1980</v>
      </c>
      <c r="N72" s="158">
        <v>63419545</v>
      </c>
      <c r="O72" s="158">
        <v>59837273</v>
      </c>
      <c r="P72" s="158">
        <v>36531907</v>
      </c>
      <c r="Q72" s="158">
        <v>29917652</v>
      </c>
      <c r="R72" s="158">
        <v>11368838</v>
      </c>
      <c r="S72" s="159" t="s">
        <v>47</v>
      </c>
      <c r="T72" s="159" t="s">
        <v>47</v>
      </c>
      <c r="U72" s="160">
        <f t="shared" si="2"/>
        <v>201075215</v>
      </c>
    </row>
    <row r="73" spans="1:21" ht="14.95" customHeight="1">
      <c r="M73" s="156">
        <v>1981</v>
      </c>
      <c r="N73" s="158">
        <v>58800561</v>
      </c>
      <c r="O73" s="158">
        <v>55880896</v>
      </c>
      <c r="P73" s="158">
        <v>33940344</v>
      </c>
      <c r="Q73" s="158">
        <v>31437495</v>
      </c>
      <c r="R73" s="158">
        <v>11675831</v>
      </c>
      <c r="S73" s="159" t="s">
        <v>47</v>
      </c>
      <c r="T73" s="159" t="s">
        <v>47</v>
      </c>
      <c r="U73" s="160">
        <f t="shared" si="2"/>
        <v>191735127</v>
      </c>
    </row>
    <row r="74" spans="1:21" ht="14.95" customHeight="1">
      <c r="M74" s="156">
        <v>1982</v>
      </c>
      <c r="N74" s="158">
        <v>53108712</v>
      </c>
      <c r="O74" s="158">
        <v>55875787</v>
      </c>
      <c r="P74" s="158">
        <v>31372985</v>
      </c>
      <c r="Q74" s="158">
        <v>30382051</v>
      </c>
      <c r="R74" s="158">
        <v>10864770</v>
      </c>
      <c r="S74" s="159" t="s">
        <v>47</v>
      </c>
      <c r="T74" s="159" t="s">
        <v>47</v>
      </c>
      <c r="U74" s="160">
        <f t="shared" si="2"/>
        <v>181604305</v>
      </c>
    </row>
    <row r="75" spans="1:21" ht="14.95" customHeight="1">
      <c r="M75" s="156">
        <v>1983</v>
      </c>
      <c r="N75" s="158">
        <v>54206100</v>
      </c>
      <c r="O75" s="158">
        <v>58628717</v>
      </c>
      <c r="P75" s="158">
        <v>33483958</v>
      </c>
      <c r="Q75" s="158">
        <v>33003252</v>
      </c>
      <c r="R75" s="158">
        <v>11347685</v>
      </c>
      <c r="S75" s="159" t="s">
        <v>47</v>
      </c>
      <c r="T75" s="159" t="s">
        <v>47</v>
      </c>
      <c r="U75" s="160">
        <f t="shared" si="2"/>
        <v>190669712</v>
      </c>
    </row>
    <row r="76" spans="1:21" ht="14.95" customHeight="1">
      <c r="M76" s="156">
        <v>1984</v>
      </c>
      <c r="N76" s="158">
        <v>52948970</v>
      </c>
      <c r="O76" s="158">
        <v>58571522</v>
      </c>
      <c r="P76" s="158">
        <v>34310279</v>
      </c>
      <c r="Q76" s="158">
        <v>34292758</v>
      </c>
      <c r="R76" s="158">
        <v>11297730</v>
      </c>
      <c r="S76" s="159" t="s">
        <v>47</v>
      </c>
      <c r="T76" s="159" t="s">
        <v>47</v>
      </c>
      <c r="U76" s="160">
        <f t="shared" si="2"/>
        <v>191421259</v>
      </c>
    </row>
    <row r="77" spans="1:21" ht="14.95" customHeight="1">
      <c r="M77" s="156">
        <v>1985</v>
      </c>
      <c r="N77" s="158">
        <v>51700104</v>
      </c>
      <c r="O77" s="158">
        <v>56672586</v>
      </c>
      <c r="P77" s="158">
        <v>33597244</v>
      </c>
      <c r="Q77" s="158">
        <v>29480750</v>
      </c>
      <c r="R77" s="158">
        <v>11373957</v>
      </c>
      <c r="S77" s="159" t="s">
        <v>47</v>
      </c>
      <c r="T77" s="159" t="s">
        <v>47</v>
      </c>
      <c r="U77" s="160">
        <f t="shared" si="2"/>
        <v>182824641</v>
      </c>
    </row>
    <row r="78" spans="1:21" ht="14.95" customHeight="1">
      <c r="M78" s="156">
        <v>1986</v>
      </c>
      <c r="N78" s="158">
        <v>50929357</v>
      </c>
      <c r="O78" s="158">
        <v>58393571</v>
      </c>
      <c r="P78" s="158">
        <v>39329680</v>
      </c>
      <c r="Q78" s="158">
        <v>31814987</v>
      </c>
      <c r="R78" s="158">
        <v>14286068</v>
      </c>
      <c r="S78" s="159" t="s">
        <v>47</v>
      </c>
      <c r="T78" s="159" t="s">
        <v>47</v>
      </c>
      <c r="U78" s="160">
        <f t="shared" si="2"/>
        <v>194753663</v>
      </c>
    </row>
    <row r="79" spans="1:21" ht="14.95" customHeight="1">
      <c r="M79" s="156">
        <v>1987</v>
      </c>
      <c r="N79" s="158">
        <v>50126576</v>
      </c>
      <c r="O79" s="158">
        <v>58487553</v>
      </c>
      <c r="P79" s="158">
        <v>38870250</v>
      </c>
      <c r="Q79" s="158">
        <v>32250273</v>
      </c>
      <c r="R79" s="158">
        <v>14853842</v>
      </c>
      <c r="S79" s="159" t="s">
        <v>47</v>
      </c>
      <c r="T79" s="158">
        <v>490853</v>
      </c>
      <c r="U79" s="160">
        <f t="shared" si="2"/>
        <v>195079347</v>
      </c>
    </row>
    <row r="80" spans="1:21" ht="14.95" customHeight="1">
      <c r="M80" s="156">
        <v>1988</v>
      </c>
      <c r="N80" s="158">
        <v>46535126</v>
      </c>
      <c r="O80" s="158">
        <v>53865585</v>
      </c>
      <c r="P80" s="158">
        <v>33167908</v>
      </c>
      <c r="Q80" s="158">
        <v>31118899</v>
      </c>
      <c r="R80" s="158">
        <v>13310650</v>
      </c>
      <c r="S80" s="159" t="s">
        <v>47</v>
      </c>
      <c r="T80" s="158">
        <v>1950950</v>
      </c>
      <c r="U80" s="160">
        <f t="shared" si="2"/>
        <v>179949118</v>
      </c>
    </row>
    <row r="81" spans="13:21" ht="14.95" customHeight="1">
      <c r="M81" s="156">
        <v>1989</v>
      </c>
      <c r="N81" s="158">
        <v>38119225</v>
      </c>
      <c r="O81" s="158">
        <v>44378152</v>
      </c>
      <c r="P81" s="158">
        <v>26680016</v>
      </c>
      <c r="Q81" s="158">
        <v>26799207</v>
      </c>
      <c r="R81" s="158">
        <v>11229626</v>
      </c>
      <c r="S81" s="159" t="s">
        <v>47</v>
      </c>
      <c r="T81" s="158">
        <v>1795619</v>
      </c>
      <c r="U81" s="160">
        <f t="shared" si="2"/>
        <v>149001845</v>
      </c>
    </row>
    <row r="82" spans="13:21" ht="14.95" customHeight="1">
      <c r="M82" s="156">
        <v>1990</v>
      </c>
      <c r="N82" s="158">
        <v>34887712</v>
      </c>
      <c r="O82" s="158">
        <v>42725966</v>
      </c>
      <c r="P82" s="158">
        <v>25829811</v>
      </c>
      <c r="Q82" s="158">
        <v>25799363</v>
      </c>
      <c r="R82" s="158">
        <v>10320841</v>
      </c>
      <c r="S82" s="159" t="s">
        <v>47</v>
      </c>
      <c r="T82" s="158">
        <v>1541255</v>
      </c>
      <c r="U82" s="160">
        <f t="shared" si="2"/>
        <v>141104948</v>
      </c>
    </row>
    <row r="83" spans="13:21" ht="14.95" customHeight="1">
      <c r="M83" s="156">
        <v>1991</v>
      </c>
      <c r="N83" s="158">
        <v>35436991</v>
      </c>
      <c r="O83" s="158">
        <v>45290736</v>
      </c>
      <c r="P83" s="158">
        <v>23104182</v>
      </c>
      <c r="Q83" s="158">
        <v>27246934</v>
      </c>
      <c r="R83" s="158">
        <v>10572439</v>
      </c>
      <c r="S83" s="159" t="s">
        <v>47</v>
      </c>
      <c r="T83" s="158">
        <v>1856777</v>
      </c>
      <c r="U83" s="160">
        <f t="shared" si="2"/>
        <v>143508059</v>
      </c>
    </row>
    <row r="84" spans="13:21" ht="14.95" customHeight="1">
      <c r="M84" s="156">
        <v>1992</v>
      </c>
      <c r="N84" s="158">
        <v>34975046</v>
      </c>
      <c r="O84" s="158">
        <v>45814682</v>
      </c>
      <c r="P84" s="158">
        <v>24074554</v>
      </c>
      <c r="Q84" s="158">
        <v>28185253</v>
      </c>
      <c r="R84" s="158">
        <v>11042665</v>
      </c>
      <c r="S84" s="159" t="s">
        <v>47</v>
      </c>
      <c r="T84" s="158">
        <v>2111051</v>
      </c>
      <c r="U84" s="160">
        <f t="shared" si="2"/>
        <v>146203251</v>
      </c>
    </row>
    <row r="85" spans="13:21" ht="14.95" customHeight="1">
      <c r="M85" s="156">
        <v>1993</v>
      </c>
      <c r="N85" s="158">
        <v>34123379</v>
      </c>
      <c r="O85" s="158">
        <v>43163624</v>
      </c>
      <c r="P85" s="158">
        <v>26765075</v>
      </c>
      <c r="Q85" s="158">
        <v>28259547</v>
      </c>
      <c r="R85" s="158">
        <v>10807574</v>
      </c>
      <c r="S85" s="159" t="s">
        <v>47</v>
      </c>
      <c r="T85" s="158">
        <v>2200530</v>
      </c>
      <c r="U85" s="160">
        <f t="shared" si="2"/>
        <v>145319729</v>
      </c>
    </row>
    <row r="86" spans="13:21" ht="14.95" customHeight="1">
      <c r="M86" s="156">
        <v>1994</v>
      </c>
      <c r="N86" s="158">
        <v>38304307</v>
      </c>
      <c r="O86" s="158">
        <v>50418742</v>
      </c>
      <c r="P86" s="158">
        <v>32740653</v>
      </c>
      <c r="Q86" s="158">
        <v>34862292</v>
      </c>
      <c r="R86" s="158">
        <v>13805908</v>
      </c>
      <c r="S86" s="159" t="s">
        <v>47</v>
      </c>
      <c r="T86" s="158">
        <v>1022445</v>
      </c>
      <c r="U86" s="160">
        <f t="shared" si="2"/>
        <v>171154347</v>
      </c>
    </row>
    <row r="87" spans="13:21" ht="14.95" customHeight="1">
      <c r="M87" s="156">
        <v>1995</v>
      </c>
      <c r="N87" s="158">
        <v>39421531</v>
      </c>
      <c r="O87" s="158">
        <v>54396355</v>
      </c>
      <c r="P87" s="158">
        <v>37803012</v>
      </c>
      <c r="Q87" s="158">
        <v>38515063</v>
      </c>
      <c r="R87" s="158">
        <v>14647523</v>
      </c>
      <c r="S87" s="159" t="s">
        <v>47</v>
      </c>
      <c r="T87" s="158">
        <v>2436591</v>
      </c>
      <c r="U87" s="160">
        <f t="shared" si="2"/>
        <v>187220075</v>
      </c>
    </row>
    <row r="88" spans="13:21" ht="14.95" customHeight="1">
      <c r="M88" s="156">
        <v>1996</v>
      </c>
      <c r="N88" s="158">
        <v>39928310</v>
      </c>
      <c r="O88" s="158">
        <v>59485342</v>
      </c>
      <c r="P88" s="158">
        <v>40980016</v>
      </c>
      <c r="Q88" s="158">
        <v>41215429</v>
      </c>
      <c r="R88" s="158">
        <v>14685506</v>
      </c>
      <c r="S88" s="159" t="s">
        <v>47</v>
      </c>
      <c r="T88" s="158">
        <v>2584182</v>
      </c>
      <c r="U88" s="160">
        <f t="shared" si="2"/>
        <v>198878785</v>
      </c>
    </row>
    <row r="89" spans="13:21" ht="14.95" customHeight="1">
      <c r="M89" s="156">
        <v>1997</v>
      </c>
      <c r="N89" s="158">
        <v>42802179</v>
      </c>
      <c r="O89" s="158">
        <v>63389431</v>
      </c>
      <c r="P89" s="158">
        <v>47491886</v>
      </c>
      <c r="Q89" s="158">
        <v>49776858</v>
      </c>
      <c r="R89" s="158">
        <v>15787571</v>
      </c>
      <c r="S89" s="159" t="s">
        <v>47</v>
      </c>
      <c r="T89" s="158">
        <v>2617131</v>
      </c>
      <c r="U89" s="160">
        <f t="shared" si="2"/>
        <v>221865056</v>
      </c>
    </row>
    <row r="90" spans="13:21" ht="14.95" customHeight="1">
      <c r="M90" s="156">
        <v>1998</v>
      </c>
      <c r="N90" s="158">
        <v>47315955</v>
      </c>
      <c r="O90" s="158">
        <v>71566076</v>
      </c>
      <c r="P90" s="158">
        <v>53011093</v>
      </c>
      <c r="Q90" s="158">
        <v>61419835</v>
      </c>
      <c r="R90" s="158">
        <v>18093551</v>
      </c>
      <c r="S90" s="159" t="s">
        <v>47</v>
      </c>
      <c r="T90" s="158">
        <v>2600190</v>
      </c>
      <c r="U90" s="160">
        <f t="shared" si="2"/>
        <v>254006700</v>
      </c>
    </row>
    <row r="91" spans="13:21" ht="14.95" customHeight="1">
      <c r="M91" s="156">
        <v>1999</v>
      </c>
      <c r="N91" s="158">
        <v>46699027</v>
      </c>
      <c r="O91" s="158">
        <v>74845820</v>
      </c>
      <c r="P91" s="158">
        <v>54059714</v>
      </c>
      <c r="Q91" s="158">
        <v>63835125</v>
      </c>
      <c r="R91" s="158">
        <v>18318143</v>
      </c>
      <c r="S91" s="159" t="s">
        <v>47</v>
      </c>
      <c r="T91" s="158">
        <v>2552804</v>
      </c>
      <c r="U91" s="160">
        <f t="shared" si="2"/>
        <v>260310633</v>
      </c>
    </row>
    <row r="92" spans="13:21" ht="14.95" customHeight="1">
      <c r="M92" s="156">
        <v>2000</v>
      </c>
      <c r="N92" s="158">
        <v>44199534</v>
      </c>
      <c r="O92" s="158">
        <v>71007969</v>
      </c>
      <c r="P92" s="158">
        <v>53055433</v>
      </c>
      <c r="Q92" s="158">
        <v>70384339</v>
      </c>
      <c r="R92" s="158">
        <v>17551055</v>
      </c>
      <c r="S92" s="159" t="s">
        <v>47</v>
      </c>
      <c r="T92" s="158">
        <v>2626272</v>
      </c>
      <c r="U92" s="160">
        <f t="shared" si="2"/>
        <v>258824602</v>
      </c>
    </row>
    <row r="93" spans="13:21" ht="14.95" customHeight="1">
      <c r="M93" s="156">
        <v>2001</v>
      </c>
      <c r="N93" s="158">
        <v>40270098</v>
      </c>
      <c r="O93" s="158">
        <v>64152363</v>
      </c>
      <c r="P93" s="158">
        <v>48014316</v>
      </c>
      <c r="Q93" s="158">
        <v>69846342</v>
      </c>
      <c r="R93" s="158">
        <v>16542007</v>
      </c>
      <c r="S93" s="159" t="s">
        <v>47</v>
      </c>
      <c r="T93" s="158">
        <v>2918609</v>
      </c>
      <c r="U93" s="160">
        <f t="shared" si="2"/>
        <v>241743735</v>
      </c>
    </row>
    <row r="94" spans="13:21" ht="14.95" customHeight="1">
      <c r="M94" s="156">
        <v>2002</v>
      </c>
      <c r="N94" s="158">
        <v>36113125</v>
      </c>
      <c r="O94" s="158">
        <v>59748506</v>
      </c>
      <c r="P94" s="158">
        <v>41863451</v>
      </c>
      <c r="Q94" s="158">
        <v>66654265</v>
      </c>
      <c r="R94" s="158">
        <v>14988716</v>
      </c>
      <c r="S94" s="159" t="s">
        <v>47</v>
      </c>
      <c r="T94" s="158">
        <v>2699061</v>
      </c>
      <c r="U94" s="160">
        <f t="shared" si="2"/>
        <v>222067124</v>
      </c>
    </row>
    <row r="95" spans="13:21" ht="14.95" customHeight="1">
      <c r="M95" s="156">
        <v>2003</v>
      </c>
      <c r="N95" s="158">
        <v>35998823</v>
      </c>
      <c r="O95" s="158">
        <v>64286265</v>
      </c>
      <c r="P95" s="158">
        <v>43053051</v>
      </c>
      <c r="Q95" s="158">
        <v>67410661</v>
      </c>
      <c r="R95" s="158">
        <v>14904193</v>
      </c>
      <c r="S95" s="159" t="s">
        <v>47</v>
      </c>
      <c r="T95" s="158">
        <v>2850686</v>
      </c>
      <c r="U95" s="160">
        <f t="shared" si="2"/>
        <v>228503679</v>
      </c>
    </row>
    <row r="96" spans="13:21" ht="14.95" customHeight="1">
      <c r="M96" s="156">
        <v>2004</v>
      </c>
      <c r="N96" s="158">
        <v>37346936</v>
      </c>
      <c r="O96" s="158">
        <v>70974296</v>
      </c>
      <c r="P96" s="158">
        <v>44505565</v>
      </c>
      <c r="Q96" s="158">
        <v>69990603</v>
      </c>
      <c r="R96" s="158">
        <v>15607583</v>
      </c>
      <c r="S96" s="159" t="s">
        <v>47</v>
      </c>
      <c r="T96" s="158">
        <v>2761246</v>
      </c>
      <c r="U96" s="160">
        <f t="shared" si="2"/>
        <v>241186229</v>
      </c>
    </row>
    <row r="97" spans="13:21" ht="14.95" customHeight="1">
      <c r="M97" s="156">
        <v>2005</v>
      </c>
      <c r="N97" s="158">
        <v>38654538</v>
      </c>
      <c r="O97" s="158">
        <v>75312254</v>
      </c>
      <c r="P97" s="158">
        <v>46770336</v>
      </c>
      <c r="Q97" s="158">
        <v>72915721</v>
      </c>
      <c r="R97" s="158">
        <v>16871336</v>
      </c>
      <c r="S97" s="159" t="s">
        <v>47</v>
      </c>
      <c r="T97" s="158">
        <v>2794848</v>
      </c>
      <c r="U97" s="160">
        <f t="shared" si="2"/>
        <v>253319033</v>
      </c>
    </row>
    <row r="98" spans="13:21" ht="14.95" customHeight="1">
      <c r="M98" s="156">
        <v>2006</v>
      </c>
      <c r="N98" s="158">
        <v>40390317</v>
      </c>
      <c r="O98" s="158">
        <v>79423346</v>
      </c>
      <c r="P98" s="158">
        <v>50251016</v>
      </c>
      <c r="Q98" s="158">
        <v>76200217</v>
      </c>
      <c r="R98" s="158">
        <v>18251037</v>
      </c>
      <c r="S98" s="159" t="s">
        <v>47</v>
      </c>
      <c r="T98" s="158">
        <v>2740767</v>
      </c>
      <c r="U98" s="160">
        <f t="shared" si="2"/>
        <v>267256700</v>
      </c>
    </row>
    <row r="99" spans="13:21" ht="14.95" customHeight="1">
      <c r="M99" s="156">
        <v>2007</v>
      </c>
      <c r="N99" s="158">
        <v>37662573</v>
      </c>
      <c r="O99" s="158">
        <v>77585269</v>
      </c>
      <c r="P99" s="158">
        <v>52472707</v>
      </c>
      <c r="Q99" s="158">
        <v>75079140</v>
      </c>
      <c r="R99" s="158">
        <v>19382506</v>
      </c>
      <c r="S99" s="158">
        <v>472044</v>
      </c>
      <c r="T99" s="158">
        <v>2410392</v>
      </c>
      <c r="U99" s="160">
        <f t="shared" si="2"/>
        <v>265064631</v>
      </c>
    </row>
    <row r="100" spans="13:21" ht="14.95" customHeight="1">
      <c r="M100" s="156">
        <v>2008</v>
      </c>
      <c r="N100" s="158">
        <v>45470750</v>
      </c>
      <c r="O100" s="158">
        <v>82980680</v>
      </c>
      <c r="P100" s="158">
        <v>55891483</v>
      </c>
      <c r="Q100" s="158">
        <v>75616031</v>
      </c>
      <c r="R100" s="158">
        <v>21726443</v>
      </c>
      <c r="S100" s="158">
        <v>3091174</v>
      </c>
      <c r="T100" s="158">
        <v>1906395</v>
      </c>
      <c r="U100" s="160">
        <f t="shared" si="2"/>
        <v>286682956</v>
      </c>
    </row>
    <row r="101" spans="13:21" ht="14.95" customHeight="1">
      <c r="M101" s="156">
        <v>2009</v>
      </c>
      <c r="N101" s="158">
        <v>49114769</v>
      </c>
      <c r="O101" s="158">
        <v>84231421</v>
      </c>
      <c r="P101" s="158">
        <v>54919459</v>
      </c>
      <c r="Q101" s="158">
        <v>74615291</v>
      </c>
      <c r="R101" s="158">
        <v>21303377</v>
      </c>
      <c r="S101" s="158">
        <v>3678537</v>
      </c>
      <c r="T101" s="158">
        <v>1231470</v>
      </c>
      <c r="U101" s="160">
        <f t="shared" si="2"/>
        <v>289094324</v>
      </c>
    </row>
    <row r="102" spans="13:21" ht="14.95" customHeight="1">
      <c r="M102" s="156">
        <v>2010</v>
      </c>
      <c r="N102" s="158">
        <v>50858027</v>
      </c>
      <c r="O102" s="158">
        <v>84736438</v>
      </c>
      <c r="P102" s="158">
        <v>57224217</v>
      </c>
      <c r="Q102" s="158">
        <v>76490483</v>
      </c>
      <c r="R102" s="158">
        <v>21324554</v>
      </c>
      <c r="S102" s="158">
        <v>4041814</v>
      </c>
      <c r="T102" s="158">
        <v>1061948</v>
      </c>
      <c r="U102" s="160">
        <f t="shared" si="2"/>
        <v>295737481</v>
      </c>
    </row>
    <row r="103" spans="13:21" ht="14.95" customHeight="1">
      <c r="M103" s="156">
        <v>2011</v>
      </c>
      <c r="N103" s="158">
        <v>49683778</v>
      </c>
      <c r="O103" s="158">
        <v>88049726</v>
      </c>
      <c r="P103" s="158">
        <v>58345662</v>
      </c>
      <c r="Q103" s="158">
        <v>83291651</v>
      </c>
      <c r="R103" s="158">
        <v>22530855</v>
      </c>
      <c r="S103" s="158">
        <v>7905979</v>
      </c>
      <c r="T103" s="158">
        <v>860270</v>
      </c>
      <c r="U103" s="160">
        <f t="shared" si="2"/>
        <v>310667921</v>
      </c>
    </row>
    <row r="104" spans="13:21" ht="14.95" customHeight="1">
      <c r="M104" s="156">
        <v>2012</v>
      </c>
      <c r="N104" s="158">
        <v>38023209</v>
      </c>
      <c r="O104" s="158">
        <v>71150592</v>
      </c>
      <c r="P104" s="158">
        <v>41774339</v>
      </c>
      <c r="Q104" s="158">
        <v>63050084</v>
      </c>
      <c r="R104" s="158">
        <v>16659860</v>
      </c>
      <c r="S104" s="158">
        <v>5648685</v>
      </c>
      <c r="T104" s="158">
        <v>341756</v>
      </c>
      <c r="U104" s="160">
        <f t="shared" si="2"/>
        <v>236648525</v>
      </c>
    </row>
    <row r="105" spans="13:21" ht="14.95" customHeight="1">
      <c r="M105" s="156">
        <v>2013</v>
      </c>
      <c r="N105" s="158">
        <v>35878693</v>
      </c>
      <c r="O105" s="158">
        <v>77331443</v>
      </c>
      <c r="P105" s="158">
        <v>44018771</v>
      </c>
      <c r="Q105" s="158">
        <v>70062527</v>
      </c>
      <c r="R105" s="158">
        <v>18320707</v>
      </c>
      <c r="S105" s="158">
        <v>6467184</v>
      </c>
      <c r="T105" s="158">
        <v>231582</v>
      </c>
      <c r="U105" s="160">
        <f t="shared" si="2"/>
        <v>252310907</v>
      </c>
    </row>
    <row r="106" spans="13:21" ht="14.95" customHeight="1">
      <c r="M106" s="156">
        <v>2014</v>
      </c>
      <c r="N106" s="158">
        <v>45214855</v>
      </c>
      <c r="O106" s="158">
        <v>67969249</v>
      </c>
      <c r="P106" s="158">
        <v>39378262</v>
      </c>
      <c r="Q106" s="158">
        <v>65056823</v>
      </c>
      <c r="R106" s="158">
        <v>17088893</v>
      </c>
      <c r="S106" s="158">
        <v>6830188</v>
      </c>
      <c r="T106" s="158">
        <v>427812</v>
      </c>
      <c r="U106" s="160">
        <f t="shared" si="2"/>
        <v>241966082</v>
      </c>
    </row>
    <row r="107" spans="13:21" ht="14.95" customHeight="1">
      <c r="M107" s="156">
        <v>2015</v>
      </c>
      <c r="N107" s="158">
        <v>51705194</v>
      </c>
      <c r="O107" s="158">
        <v>77692104</v>
      </c>
      <c r="P107" s="158">
        <v>43620240</v>
      </c>
      <c r="Q107" s="158">
        <v>71553035</v>
      </c>
      <c r="R107" s="158">
        <v>18223904</v>
      </c>
      <c r="S107" s="158">
        <v>8941447</v>
      </c>
      <c r="T107" s="158">
        <v>987286</v>
      </c>
      <c r="U107" s="160">
        <f t="shared" si="2"/>
        <v>272723210</v>
      </c>
    </row>
    <row r="108" spans="13:21" ht="14.95" customHeight="1">
      <c r="M108" s="156">
        <v>2016</v>
      </c>
      <c r="N108" s="158">
        <v>56336256</v>
      </c>
      <c r="O108" s="158">
        <v>83052048</v>
      </c>
      <c r="P108" s="158">
        <v>45466178</v>
      </c>
      <c r="Q108" s="158">
        <v>80276125</v>
      </c>
      <c r="R108" s="158">
        <v>20252385</v>
      </c>
      <c r="S108" s="158">
        <v>17467724</v>
      </c>
      <c r="T108" s="158">
        <v>1093218</v>
      </c>
      <c r="U108" s="160">
        <f t="shared" si="2"/>
        <v>303943934</v>
      </c>
    </row>
    <row r="109" spans="13:21" ht="14.95" customHeight="1">
      <c r="M109" s="156">
        <v>2017</v>
      </c>
      <c r="N109" s="158">
        <v>59527492</v>
      </c>
      <c r="O109" s="158">
        <v>85486411</v>
      </c>
      <c r="P109" s="158">
        <v>46997069</v>
      </c>
      <c r="Q109" s="158">
        <v>78951248</v>
      </c>
      <c r="R109" s="158">
        <v>21116558</v>
      </c>
      <c r="S109" s="158">
        <v>25652055</v>
      </c>
      <c r="T109" s="158">
        <v>1285311</v>
      </c>
      <c r="U109" s="160">
        <f t="shared" si="2"/>
        <v>319016144</v>
      </c>
    </row>
    <row r="110" spans="13:21" ht="14.95" customHeight="1">
      <c r="M110" s="156">
        <v>2018</v>
      </c>
      <c r="N110" s="158">
        <v>61236850</v>
      </c>
      <c r="O110" s="158">
        <v>89091080</v>
      </c>
      <c r="P110" s="158">
        <v>54150835</v>
      </c>
      <c r="Q110" s="158">
        <v>79772691</v>
      </c>
      <c r="R110" s="158">
        <v>21713276</v>
      </c>
      <c r="S110" s="158">
        <v>31726834</v>
      </c>
      <c r="T110" s="158">
        <v>1211702</v>
      </c>
      <c r="U110" s="160">
        <f t="shared" si="2"/>
        <v>338903268</v>
      </c>
    </row>
    <row r="111" spans="13:21" ht="14.95" customHeight="1">
      <c r="M111" s="156">
        <v>2019</v>
      </c>
      <c r="N111" s="158">
        <v>59886076</v>
      </c>
      <c r="O111" s="158">
        <v>83205523</v>
      </c>
      <c r="P111" s="158">
        <v>49398983</v>
      </c>
      <c r="Q111" s="158">
        <v>77599555</v>
      </c>
      <c r="R111" s="158">
        <v>22346011</v>
      </c>
      <c r="S111" s="158">
        <v>32860816</v>
      </c>
      <c r="T111" s="158">
        <v>1096674</v>
      </c>
      <c r="U111" s="160">
        <f>SUM(N111:T111)</f>
        <v>326393638</v>
      </c>
    </row>
    <row r="112" spans="13:21" ht="14.95" customHeight="1"/>
    <row r="113" ht="14.95" customHeight="1"/>
    <row r="114" ht="14.95" customHeight="1"/>
    <row r="115" ht="14.95" customHeight="1"/>
    <row r="116" ht="14.95" customHeight="1"/>
    <row r="117" ht="14.95" customHeight="1"/>
    <row r="118" ht="14.95" customHeight="1"/>
    <row r="119" ht="14.95" customHeight="1"/>
    <row r="120" ht="14.95" customHeight="1"/>
    <row r="121" ht="14.95" customHeight="1"/>
    <row r="122" ht="14.95" customHeight="1"/>
    <row r="123" ht="14.95" customHeight="1"/>
    <row r="124" ht="14.95" customHeight="1"/>
    <row r="125" ht="14.95" customHeight="1"/>
    <row r="126" ht="14.95" customHeight="1"/>
    <row r="127" ht="14.95" customHeight="1"/>
    <row r="128" ht="14.95" customHeight="1"/>
    <row r="129" ht="14.95" customHeight="1"/>
    <row r="130" ht="14.95" customHeight="1"/>
    <row r="131" ht="14.95" customHeight="1"/>
    <row r="132" ht="14.95" customHeight="1"/>
    <row r="133" ht="14.95" customHeight="1"/>
    <row r="134" ht="14.95" customHeight="1"/>
    <row r="135" ht="14.95" customHeight="1"/>
    <row r="136" ht="14.95" customHeight="1"/>
    <row r="137" ht="14.95" customHeight="1"/>
    <row r="138" ht="14.95" customHeight="1"/>
    <row r="139" ht="14.95" customHeight="1"/>
    <row r="140" ht="14.95" customHeight="1"/>
    <row r="141" ht="14.95" customHeight="1"/>
    <row r="142" ht="14.95" customHeight="1"/>
    <row r="143" ht="14.95" customHeight="1"/>
    <row r="144" ht="14.95" customHeight="1"/>
    <row r="145" ht="14.95" customHeight="1"/>
    <row r="146" ht="14.95" customHeight="1"/>
    <row r="147" ht="14.95" customHeight="1"/>
    <row r="148" ht="14.95" customHeight="1"/>
    <row r="149" ht="14.95" customHeight="1"/>
    <row r="150" ht="14.95" customHeight="1"/>
    <row r="151" ht="14.95" customHeight="1"/>
    <row r="152" ht="14.95" customHeight="1"/>
    <row r="153" ht="14.95" customHeight="1"/>
    <row r="154" ht="14.95" customHeight="1"/>
    <row r="155" ht="14.95" customHeight="1"/>
    <row r="156" ht="14.95" customHeight="1"/>
    <row r="157" ht="14.95" customHeight="1"/>
    <row r="158" ht="14.95" customHeight="1"/>
    <row r="159" ht="14.95" customHeight="1"/>
    <row r="160" ht="14.95" customHeight="1"/>
    <row r="161" ht="14.95" customHeight="1"/>
    <row r="162" ht="14.95" customHeight="1"/>
    <row r="163" ht="14.95" customHeight="1"/>
    <row r="164" ht="14.95" customHeight="1"/>
    <row r="165" ht="14.95" customHeight="1"/>
    <row r="166" ht="14.95" customHeight="1"/>
    <row r="167" ht="14.95" customHeight="1"/>
    <row r="168" ht="14.95" customHeight="1"/>
    <row r="169" ht="14.95" customHeight="1"/>
    <row r="170" ht="14.95" customHeight="1"/>
    <row r="171" ht="14.95" customHeight="1"/>
    <row r="172" ht="14.95" customHeight="1"/>
    <row r="173" ht="14.95" customHeight="1"/>
    <row r="174" ht="14.95" customHeight="1"/>
    <row r="175" ht="14.95" customHeight="1"/>
    <row r="176" ht="14.95" customHeight="1"/>
    <row r="177" ht="14.95" customHeight="1"/>
    <row r="178" ht="14.95" customHeight="1"/>
    <row r="179" ht="14.95" customHeight="1"/>
    <row r="180" ht="14.95" customHeight="1"/>
    <row r="181" ht="14.95" customHeight="1"/>
    <row r="182" ht="14.95" customHeight="1"/>
    <row r="183" ht="14.95" customHeight="1"/>
    <row r="184" ht="14.95" customHeight="1"/>
    <row r="185" ht="14.95" customHeight="1"/>
    <row r="186" ht="14.95" customHeight="1"/>
    <row r="187" ht="14.95" customHeight="1"/>
    <row r="188" ht="14.95" customHeight="1"/>
    <row r="189" ht="14.95" customHeight="1"/>
    <row r="190" ht="14.95" customHeight="1"/>
    <row r="191" ht="14.95" customHeight="1"/>
    <row r="192" ht="14.95" customHeight="1"/>
    <row r="193" ht="14.95" customHeight="1"/>
    <row r="194" ht="14.95" customHeight="1"/>
    <row r="195" ht="14.95" customHeight="1"/>
    <row r="196" ht="14.95" customHeight="1"/>
    <row r="197" ht="14.95" customHeight="1"/>
    <row r="198" ht="14.95" customHeight="1"/>
    <row r="199" ht="14.95" customHeight="1"/>
    <row r="200" ht="14.95" customHeight="1"/>
    <row r="201" ht="14.95" customHeight="1"/>
    <row r="202" ht="14.95" customHeight="1"/>
    <row r="203" ht="14.95" customHeight="1"/>
    <row r="204" ht="14.95" customHeight="1"/>
    <row r="205" ht="14.95" customHeight="1"/>
    <row r="206" ht="14.95" customHeight="1"/>
    <row r="207" ht="14.95" customHeight="1"/>
    <row r="208" ht="14.95" customHeight="1"/>
    <row r="209" ht="14.95" customHeight="1"/>
    <row r="210" ht="14.95" customHeight="1"/>
    <row r="211" ht="14.95" customHeight="1"/>
    <row r="212" ht="14.95" customHeight="1"/>
    <row r="213" ht="14.95" customHeight="1"/>
    <row r="214" ht="14.95" customHeight="1"/>
    <row r="215" ht="14.95" customHeight="1"/>
    <row r="216" ht="14.95" customHeight="1"/>
    <row r="217" ht="14.95" customHeight="1"/>
    <row r="218" ht="14.95" customHeight="1"/>
    <row r="219" ht="14.95" customHeight="1"/>
    <row r="220" ht="14.95" customHeight="1"/>
    <row r="221" ht="14.95" customHeight="1"/>
    <row r="222" ht="14.95" customHeight="1"/>
    <row r="223" ht="14.95" customHeight="1"/>
    <row r="224" ht="14.95" customHeight="1"/>
    <row r="225" ht="14.95" customHeight="1"/>
    <row r="226" ht="14.95" customHeight="1"/>
    <row r="227" ht="14.95" customHeight="1"/>
    <row r="228" ht="14.95" customHeight="1"/>
    <row r="229" ht="14.95" customHeight="1"/>
    <row r="230" ht="14.95" customHeight="1"/>
    <row r="231" ht="14.95" customHeight="1"/>
    <row r="232" ht="14.95" customHeight="1"/>
    <row r="233" ht="14.95" customHeight="1"/>
    <row r="234" ht="14.95" customHeight="1"/>
    <row r="235" ht="14.95" customHeight="1"/>
    <row r="236" ht="14.95" customHeight="1"/>
    <row r="237" ht="14.95" customHeight="1"/>
    <row r="238" ht="14.95" customHeight="1"/>
    <row r="239" ht="14.95" customHeight="1"/>
    <row r="240" ht="14.95" customHeight="1"/>
    <row r="241" ht="14.95" customHeight="1"/>
    <row r="242" ht="14.95" customHeight="1"/>
    <row r="243" ht="14.95" customHeight="1"/>
    <row r="244" ht="14.95" customHeight="1"/>
    <row r="245" ht="14.95" customHeight="1"/>
    <row r="246" ht="14.95" customHeight="1"/>
    <row r="247" ht="14.95" customHeight="1"/>
    <row r="248" ht="14.95" customHeight="1"/>
    <row r="249" ht="14.95" customHeight="1"/>
    <row r="250" ht="14.95" customHeight="1"/>
    <row r="251" ht="14.95" customHeight="1"/>
    <row r="252" ht="14.95" customHeight="1"/>
    <row r="253" ht="14.95" customHeight="1"/>
    <row r="254" ht="14.95" customHeight="1"/>
    <row r="255" ht="14.95" customHeight="1"/>
    <row r="256" ht="14.95" customHeight="1"/>
    <row r="257" ht="14.95" customHeight="1"/>
    <row r="258" ht="14.95" customHeight="1"/>
    <row r="259" ht="14.95" customHeight="1"/>
    <row r="260" ht="14.95" customHeight="1"/>
    <row r="261" ht="14.95" customHeight="1"/>
    <row r="262" ht="14.95" customHeight="1"/>
    <row r="263" ht="14.95" customHeight="1"/>
    <row r="264" ht="14.95" customHeight="1"/>
    <row r="265" ht="14.95" customHeight="1"/>
    <row r="266" ht="14.95" customHeight="1"/>
    <row r="267" ht="14.95" customHeight="1"/>
    <row r="268" ht="14.95" customHeight="1"/>
    <row r="269" ht="14.95" customHeight="1"/>
    <row r="270" ht="14.95" customHeight="1"/>
    <row r="271" ht="14.95" customHeight="1"/>
    <row r="272" ht="14.95" customHeight="1"/>
    <row r="273" ht="14.95" customHeight="1"/>
    <row r="274" ht="14.95" customHeight="1"/>
    <row r="275" ht="14.95" customHeight="1"/>
    <row r="276" ht="14.95" customHeight="1"/>
    <row r="277" ht="14.95" customHeight="1"/>
    <row r="278" ht="14.95" customHeight="1"/>
    <row r="279" ht="14.95" customHeight="1"/>
    <row r="280" ht="14.95" customHeight="1"/>
    <row r="281" ht="14.95" customHeight="1"/>
    <row r="282" ht="14.95" customHeight="1"/>
    <row r="283" ht="14.95" customHeight="1"/>
    <row r="284" ht="14.95" customHeight="1"/>
    <row r="285" ht="14.95" customHeight="1"/>
    <row r="286" ht="14.95" customHeight="1"/>
    <row r="287" ht="14.95" customHeight="1"/>
    <row r="288" ht="14.95" customHeight="1"/>
    <row r="289" ht="14.95" customHeight="1"/>
    <row r="290" ht="14.95" customHeight="1"/>
    <row r="291" ht="14.95" customHeight="1"/>
    <row r="292" ht="14.95" customHeight="1"/>
    <row r="293" ht="14.95" customHeight="1"/>
    <row r="294" ht="14.95" customHeight="1"/>
    <row r="295" ht="14.95" customHeight="1"/>
    <row r="296" ht="14.95" customHeight="1"/>
    <row r="297" ht="14.95" customHeight="1"/>
    <row r="298" ht="14.95" customHeight="1"/>
    <row r="299" ht="14.95" customHeight="1"/>
    <row r="300" ht="14.95" customHeight="1"/>
    <row r="301" ht="14.95" customHeight="1"/>
    <row r="302" ht="14.95" customHeight="1"/>
    <row r="303" ht="14.95" customHeight="1"/>
    <row r="304" ht="14.95" customHeight="1"/>
    <row r="305" ht="14.95" customHeight="1"/>
    <row r="306" ht="14.95" customHeight="1"/>
    <row r="307" ht="14.95" customHeight="1"/>
    <row r="308" ht="14.95" customHeight="1"/>
    <row r="309" ht="14.95" customHeight="1"/>
    <row r="310" ht="14.95" customHeight="1"/>
    <row r="311" ht="14.95" customHeight="1"/>
    <row r="312" ht="14.95" customHeight="1"/>
    <row r="313" ht="14.95" customHeight="1"/>
    <row r="314" ht="14.95" customHeight="1"/>
    <row r="315" ht="14.95" customHeight="1"/>
    <row r="316" ht="14.95" customHeight="1"/>
    <row r="317" ht="14.95" customHeight="1"/>
    <row r="318" ht="14.95" customHeight="1"/>
    <row r="319" ht="14.95" customHeight="1"/>
    <row r="320" ht="14.95" customHeight="1"/>
    <row r="321" ht="14.95" customHeight="1"/>
    <row r="322" ht="14.95" customHeight="1"/>
    <row r="323" ht="14.95" customHeight="1"/>
    <row r="324" ht="14.95" customHeight="1"/>
    <row r="325" ht="14.95" customHeight="1"/>
    <row r="326" ht="14.95" customHeight="1"/>
    <row r="327" ht="14.95" customHeight="1"/>
    <row r="328" ht="14.95" customHeight="1"/>
    <row r="329" ht="14.95" customHeight="1"/>
    <row r="330" ht="14.95" customHeight="1"/>
    <row r="331" ht="14.95" customHeight="1"/>
    <row r="332" ht="14.95" customHeight="1"/>
    <row r="333" ht="14.95" customHeight="1"/>
    <row r="334" ht="14.95" customHeight="1"/>
    <row r="335" ht="14.95" customHeight="1"/>
    <row r="336" ht="14.95" customHeight="1"/>
    <row r="337" ht="14.95" customHeight="1"/>
    <row r="338" ht="14.95" customHeight="1"/>
    <row r="339" ht="14.95" customHeight="1"/>
    <row r="340" ht="14.95" customHeight="1"/>
    <row r="341" ht="14.95" customHeight="1"/>
    <row r="342" ht="14.95" customHeight="1"/>
    <row r="343" ht="14.95" customHeight="1"/>
    <row r="344" ht="14.95" customHeight="1"/>
    <row r="345" ht="14.95" customHeight="1"/>
    <row r="346" ht="14.95" customHeight="1"/>
    <row r="347" ht="14.95" customHeight="1"/>
    <row r="348" ht="14.95" customHeight="1"/>
    <row r="349" ht="14.95" customHeight="1"/>
    <row r="350" ht="14.95" customHeight="1"/>
    <row r="351" ht="14.95" customHeight="1"/>
    <row r="352" ht="14.95" customHeight="1"/>
    <row r="353" ht="14.95" customHeight="1"/>
    <row r="354" ht="14.95" customHeight="1"/>
    <row r="355" ht="14.95" customHeight="1"/>
    <row r="356" ht="14.95" customHeight="1"/>
    <row r="357" ht="14.95" customHeight="1"/>
    <row r="358" ht="14.95" customHeight="1"/>
    <row r="359" ht="14.95" customHeight="1"/>
    <row r="360" ht="14.95" customHeight="1"/>
    <row r="361" ht="14.95" customHeight="1"/>
    <row r="362" ht="14.95" customHeight="1"/>
    <row r="363" ht="14.95" customHeight="1"/>
    <row r="364" ht="14.95" customHeight="1"/>
    <row r="365" ht="14.95" customHeight="1"/>
  </sheetData>
  <mergeCells count="4">
    <mergeCell ref="M1:U1"/>
    <mergeCell ref="M2:U2"/>
    <mergeCell ref="A1:K1"/>
    <mergeCell ref="A2:K2"/>
  </mergeCells>
  <printOptions horizontalCentered="1"/>
  <pageMargins left="0.51181102362204722" right="0.51181102362204722" top="0.74803149606299213" bottom="0.55118110236220474" header="0.31496062992125984" footer="0.31496062992125984"/>
  <pageSetup paperSize="9" scale="43" orientation="portrait" r:id="rId1"/>
  <ignoredErrors>
    <ignoredError sqref="D5:H5 D40:D65 E40:E65 F40:F65 G40:G65 H40:H65 Q5:T21 Q103:T107 Q79:T98 Q38:T78 Q37:T37 Q36:T36 Q35:T35 Q34:T34 Q33:T33 Q31:T32 R30:T30 R29:T29 Q28:T28 Q27:T27 Q26:T26 Q25:T25 Q24:T24 Q23:T23 Q22:T22 Q99:T102 Q108:T110 D7:H39 G6:H6 D6:F6 I6:K6 Q29:Q30" calculatedColumn="1"/>
    <ignoredError sqref="U99:U110" formulaRange="1"/>
  </ignoredErrors>
  <legacyDrawing r:id="rId2"/>
  <tableParts count="2">
    <tablePart r:id="rId3"/>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59999389629810485"/>
  </sheetPr>
  <dimension ref="A1:R2670"/>
  <sheetViews>
    <sheetView workbookViewId="0">
      <pane ySplit="1" topLeftCell="A2637" activePane="bottomLeft" state="frozen"/>
      <selection pane="bottomLeft" activeCell="G2661" sqref="G2661"/>
    </sheetView>
  </sheetViews>
  <sheetFormatPr baseColWidth="10" defaultRowHeight="12.9"/>
  <cols>
    <col min="2" max="3" width="12.75" style="130" customWidth="1"/>
    <col min="4" max="4" width="12.75" customWidth="1"/>
    <col min="5" max="5" width="14.875" style="82" customWidth="1"/>
    <col min="10" max="10" width="12.75" style="147" customWidth="1"/>
    <col min="11" max="17" width="12.75" customWidth="1"/>
  </cols>
  <sheetData>
    <row r="1" spans="1:18" ht="29.9" customHeight="1">
      <c r="A1" s="101" t="s">
        <v>4</v>
      </c>
      <c r="B1" s="101" t="s">
        <v>99</v>
      </c>
      <c r="C1" s="101" t="s">
        <v>44</v>
      </c>
      <c r="D1" s="140" t="s">
        <v>101</v>
      </c>
      <c r="E1" s="122" t="s">
        <v>103</v>
      </c>
      <c r="I1" s="148" t="s">
        <v>4</v>
      </c>
      <c r="J1" s="149" t="s">
        <v>106</v>
      </c>
      <c r="K1" s="150" t="s">
        <v>51</v>
      </c>
      <c r="L1" s="148" t="s">
        <v>52</v>
      </c>
      <c r="M1" s="148" t="s">
        <v>53</v>
      </c>
      <c r="N1" s="148" t="s">
        <v>50</v>
      </c>
      <c r="O1" s="148" t="s">
        <v>73</v>
      </c>
      <c r="P1" s="148" t="s">
        <v>65</v>
      </c>
      <c r="Q1" s="148" t="s">
        <v>66</v>
      </c>
      <c r="R1" s="148" t="s">
        <v>98</v>
      </c>
    </row>
    <row r="2" spans="1:18">
      <c r="A2" s="139">
        <v>1993</v>
      </c>
      <c r="B2" s="129" t="s">
        <v>5</v>
      </c>
      <c r="C2" s="129" t="s">
        <v>51</v>
      </c>
      <c r="D2" s="130">
        <v>2386000</v>
      </c>
      <c r="E2" s="82">
        <v>94308.300395256912</v>
      </c>
      <c r="I2" s="139">
        <v>1993</v>
      </c>
      <c r="J2" s="146">
        <v>33970</v>
      </c>
      <c r="K2" s="130">
        <v>2386000</v>
      </c>
      <c r="L2" s="130">
        <v>4567000</v>
      </c>
      <c r="M2" s="130">
        <v>1124305</v>
      </c>
      <c r="N2" s="130">
        <v>4416000</v>
      </c>
      <c r="O2" s="130">
        <v>1671000</v>
      </c>
      <c r="P2" s="130">
        <v>1047000</v>
      </c>
      <c r="Q2" s="130">
        <v>240000</v>
      </c>
    </row>
    <row r="3" spans="1:18">
      <c r="A3" s="139">
        <v>1993</v>
      </c>
      <c r="B3" s="129" t="s">
        <v>6</v>
      </c>
      <c r="C3" s="129" t="s">
        <v>51</v>
      </c>
      <c r="D3" s="130">
        <v>2361000</v>
      </c>
      <c r="E3" s="82">
        <v>98375</v>
      </c>
      <c r="I3" s="139">
        <v>1993</v>
      </c>
      <c r="J3" s="146">
        <v>34001</v>
      </c>
      <c r="K3" s="130">
        <v>2361000</v>
      </c>
      <c r="L3" s="130">
        <v>4425000</v>
      </c>
      <c r="M3" s="130">
        <v>1098852</v>
      </c>
      <c r="N3" s="130">
        <v>4424000</v>
      </c>
      <c r="O3" s="130">
        <v>1608000</v>
      </c>
      <c r="P3" s="130">
        <v>942000</v>
      </c>
      <c r="Q3" s="130">
        <v>186000</v>
      </c>
    </row>
    <row r="4" spans="1:18">
      <c r="A4" s="139">
        <v>1993</v>
      </c>
      <c r="B4" s="129" t="s">
        <v>7</v>
      </c>
      <c r="C4" s="129" t="s">
        <v>51</v>
      </c>
      <c r="D4" s="130">
        <v>2865000</v>
      </c>
      <c r="E4" s="82">
        <v>110192.30769230769</v>
      </c>
      <c r="I4" s="139">
        <v>1993</v>
      </c>
      <c r="J4" s="146">
        <v>34029</v>
      </c>
      <c r="K4" s="130">
        <v>2865000</v>
      </c>
      <c r="L4" s="130">
        <v>5399000</v>
      </c>
      <c r="M4" s="130">
        <v>1394122</v>
      </c>
      <c r="N4" s="130">
        <v>5406000</v>
      </c>
      <c r="O4" s="130">
        <v>1876000</v>
      </c>
      <c r="P4" s="130">
        <v>1200000</v>
      </c>
      <c r="Q4" s="130">
        <v>196000</v>
      </c>
    </row>
    <row r="5" spans="1:18">
      <c r="A5" s="139">
        <v>1993</v>
      </c>
      <c r="B5" s="129" t="s">
        <v>8</v>
      </c>
      <c r="C5" s="129" t="s">
        <v>51</v>
      </c>
      <c r="D5" s="130">
        <v>2815000</v>
      </c>
      <c r="E5" s="82">
        <v>108269.23076923077</v>
      </c>
      <c r="I5" s="139">
        <v>1993</v>
      </c>
      <c r="J5" s="146">
        <v>34060</v>
      </c>
      <c r="K5" s="130">
        <v>2815000</v>
      </c>
      <c r="L5" s="130">
        <v>5181000</v>
      </c>
      <c r="M5" s="130">
        <v>1342097</v>
      </c>
      <c r="N5" s="130">
        <v>5356000</v>
      </c>
      <c r="O5" s="130">
        <v>1850000</v>
      </c>
      <c r="P5" s="130">
        <v>1068000</v>
      </c>
      <c r="Q5" s="130">
        <v>176000</v>
      </c>
    </row>
    <row r="6" spans="1:18">
      <c r="A6" s="139">
        <v>1993</v>
      </c>
      <c r="B6" s="129" t="s">
        <v>9</v>
      </c>
      <c r="C6" s="129" t="s">
        <v>51</v>
      </c>
      <c r="D6" s="130">
        <v>2950000</v>
      </c>
      <c r="E6" s="82">
        <v>115234.375</v>
      </c>
      <c r="I6" s="139">
        <v>1993</v>
      </c>
      <c r="J6" s="146">
        <v>34090</v>
      </c>
      <c r="K6" s="130">
        <v>2950000</v>
      </c>
      <c r="L6" s="130">
        <v>5329000</v>
      </c>
      <c r="M6" s="130">
        <v>1469583</v>
      </c>
      <c r="N6" s="130">
        <v>5499000</v>
      </c>
      <c r="O6" s="130">
        <v>1833000</v>
      </c>
      <c r="P6" s="130">
        <v>1076000</v>
      </c>
      <c r="Q6" s="130">
        <v>155000</v>
      </c>
    </row>
    <row r="7" spans="1:18">
      <c r="A7" s="139">
        <v>1993</v>
      </c>
      <c r="B7" s="129" t="s">
        <v>10</v>
      </c>
      <c r="C7" s="129" t="s">
        <v>51</v>
      </c>
      <c r="D7" s="130">
        <v>2807000</v>
      </c>
      <c r="E7" s="82">
        <v>110948.61660079051</v>
      </c>
      <c r="I7" s="139">
        <v>1993</v>
      </c>
      <c r="J7" s="146">
        <v>34121</v>
      </c>
      <c r="K7" s="130">
        <v>2807000</v>
      </c>
      <c r="L7" s="130">
        <v>5091000</v>
      </c>
      <c r="M7" s="130">
        <v>1451832</v>
      </c>
      <c r="N7" s="130">
        <v>5464000</v>
      </c>
      <c r="O7" s="130">
        <v>1727000</v>
      </c>
      <c r="P7" s="130">
        <v>936000</v>
      </c>
      <c r="Q7" s="130">
        <v>103000</v>
      </c>
    </row>
    <row r="8" spans="1:18">
      <c r="A8" s="139">
        <v>1993</v>
      </c>
      <c r="B8" s="129" t="s">
        <v>11</v>
      </c>
      <c r="C8" s="129" t="s">
        <v>51</v>
      </c>
      <c r="D8" s="130">
        <v>2852000</v>
      </c>
      <c r="E8" s="82">
        <v>109692.30769230769</v>
      </c>
      <c r="I8" s="139">
        <v>1993</v>
      </c>
      <c r="J8" s="146">
        <v>34151</v>
      </c>
      <c r="K8" s="130">
        <v>2852000</v>
      </c>
      <c r="L8" s="130">
        <v>5151000</v>
      </c>
      <c r="M8" s="130">
        <v>1447037</v>
      </c>
      <c r="N8" s="130">
        <v>5740000</v>
      </c>
      <c r="O8" s="130">
        <v>1841000</v>
      </c>
      <c r="P8" s="130">
        <v>931000</v>
      </c>
      <c r="Q8" s="130">
        <v>125000</v>
      </c>
    </row>
    <row r="9" spans="1:18">
      <c r="A9" s="139">
        <v>1993</v>
      </c>
      <c r="B9" s="129" t="s">
        <v>12</v>
      </c>
      <c r="C9" s="129" t="s">
        <v>51</v>
      </c>
      <c r="D9" s="130">
        <v>2960000</v>
      </c>
      <c r="E9" s="82">
        <v>112547.52851711026</v>
      </c>
      <c r="I9" s="139">
        <v>1993</v>
      </c>
      <c r="J9" s="146">
        <v>34182</v>
      </c>
      <c r="K9" s="130">
        <v>2960000</v>
      </c>
      <c r="L9" s="130">
        <v>4989000</v>
      </c>
      <c r="M9" s="130">
        <v>1484606</v>
      </c>
      <c r="N9" s="130">
        <v>5589000</v>
      </c>
      <c r="O9" s="130">
        <v>1704000</v>
      </c>
      <c r="P9" s="130">
        <v>940000</v>
      </c>
      <c r="Q9" s="130">
        <v>153000</v>
      </c>
    </row>
    <row r="10" spans="1:18">
      <c r="A10" s="139">
        <v>1993</v>
      </c>
      <c r="B10" s="129" t="s">
        <v>13</v>
      </c>
      <c r="C10" s="129" t="s">
        <v>51</v>
      </c>
      <c r="D10" s="130">
        <v>3084000</v>
      </c>
      <c r="E10" s="82">
        <v>118615.38461538461</v>
      </c>
      <c r="I10" s="139">
        <v>1993</v>
      </c>
      <c r="J10" s="146">
        <v>34213</v>
      </c>
      <c r="K10" s="130">
        <v>3084000</v>
      </c>
      <c r="L10" s="130">
        <v>5230000</v>
      </c>
      <c r="M10" s="130">
        <v>1489358</v>
      </c>
      <c r="N10" s="130">
        <v>5738000</v>
      </c>
      <c r="O10" s="130">
        <v>1789000</v>
      </c>
      <c r="P10" s="130">
        <v>894000</v>
      </c>
      <c r="Q10" s="130">
        <v>159000</v>
      </c>
    </row>
    <row r="11" spans="1:18">
      <c r="A11" s="139">
        <v>1993</v>
      </c>
      <c r="B11" s="129" t="s">
        <v>14</v>
      </c>
      <c r="C11" s="129" t="s">
        <v>51</v>
      </c>
      <c r="D11" s="130">
        <v>3032000</v>
      </c>
      <c r="E11" s="82">
        <v>117976.65369649806</v>
      </c>
      <c r="I11" s="139">
        <v>1993</v>
      </c>
      <c r="J11" s="146">
        <v>34243</v>
      </c>
      <c r="K11" s="130">
        <v>3032000</v>
      </c>
      <c r="L11" s="130">
        <v>5144000</v>
      </c>
      <c r="M11" s="130">
        <v>1472973</v>
      </c>
      <c r="N11" s="130">
        <v>5619000</v>
      </c>
      <c r="O11" s="130">
        <v>1883000</v>
      </c>
      <c r="P11" s="130">
        <v>898000</v>
      </c>
      <c r="Q11" s="130">
        <v>173000</v>
      </c>
    </row>
    <row r="12" spans="1:18">
      <c r="A12" s="139">
        <v>1993</v>
      </c>
      <c r="B12" s="129" t="s">
        <v>15</v>
      </c>
      <c r="C12" s="129" t="s">
        <v>51</v>
      </c>
      <c r="D12" s="130">
        <v>3197000</v>
      </c>
      <c r="E12" s="82">
        <v>122961.53846153847</v>
      </c>
      <c r="I12" s="139">
        <v>1993</v>
      </c>
      <c r="J12" s="146">
        <v>34274</v>
      </c>
      <c r="K12" s="130">
        <v>3197000</v>
      </c>
      <c r="L12" s="130">
        <v>5033000</v>
      </c>
      <c r="M12" s="130">
        <v>1545210</v>
      </c>
      <c r="N12" s="130">
        <v>5847000</v>
      </c>
      <c r="O12" s="130">
        <v>1907000</v>
      </c>
      <c r="P12" s="130">
        <v>963000</v>
      </c>
      <c r="Q12" s="130">
        <v>177000</v>
      </c>
    </row>
    <row r="13" spans="1:18">
      <c r="A13" s="139">
        <v>1993</v>
      </c>
      <c r="B13" s="129" t="s">
        <v>16</v>
      </c>
      <c r="C13" s="129" t="s">
        <v>51</v>
      </c>
      <c r="D13" s="130">
        <v>3104000</v>
      </c>
      <c r="E13" s="82">
        <v>122687.74703557312</v>
      </c>
      <c r="I13" s="139">
        <v>1993</v>
      </c>
      <c r="J13" s="146">
        <v>34304</v>
      </c>
      <c r="K13" s="130">
        <v>3104000</v>
      </c>
      <c r="L13" s="130">
        <v>4929000</v>
      </c>
      <c r="M13" s="130">
        <v>1467000</v>
      </c>
      <c r="N13" s="130">
        <v>5810000</v>
      </c>
      <c r="O13" s="130">
        <v>1990000</v>
      </c>
      <c r="P13" s="130">
        <v>911000</v>
      </c>
      <c r="Q13" s="130">
        <v>179000</v>
      </c>
    </row>
    <row r="14" spans="1:18">
      <c r="A14" s="139">
        <v>1994</v>
      </c>
      <c r="B14" s="129" t="s">
        <v>5</v>
      </c>
      <c r="C14" s="129" t="s">
        <v>51</v>
      </c>
      <c r="D14" s="130">
        <v>2560000</v>
      </c>
      <c r="E14" s="82">
        <v>101105.84518167457</v>
      </c>
      <c r="I14" s="139">
        <v>1994</v>
      </c>
      <c r="J14" s="146">
        <v>34335</v>
      </c>
      <c r="K14" s="130">
        <v>2560000</v>
      </c>
      <c r="L14" s="130">
        <v>4409000</v>
      </c>
      <c r="M14" s="130">
        <v>1421948</v>
      </c>
      <c r="N14" s="130">
        <v>5019000</v>
      </c>
      <c r="O14" s="130">
        <v>1801000</v>
      </c>
      <c r="P14" s="130">
        <v>787000</v>
      </c>
      <c r="Q14" s="130">
        <v>163000</v>
      </c>
    </row>
    <row r="15" spans="1:18">
      <c r="A15" s="139">
        <v>1994</v>
      </c>
      <c r="B15" s="129" t="s">
        <v>6</v>
      </c>
      <c r="C15" s="129" t="s">
        <v>51</v>
      </c>
      <c r="D15" s="130">
        <v>2548000</v>
      </c>
      <c r="E15" s="82">
        <v>104769.73684210527</v>
      </c>
      <c r="I15" s="139">
        <v>1994</v>
      </c>
      <c r="J15" s="146">
        <v>34366</v>
      </c>
      <c r="K15" s="130">
        <v>2548000</v>
      </c>
      <c r="L15" s="130">
        <v>4175000</v>
      </c>
      <c r="M15" s="130">
        <v>1410871</v>
      </c>
      <c r="N15" s="130">
        <v>4903000</v>
      </c>
      <c r="O15" s="130">
        <v>1689000</v>
      </c>
      <c r="P15" s="130">
        <v>758000</v>
      </c>
      <c r="Q15" s="130">
        <v>160000</v>
      </c>
    </row>
    <row r="16" spans="1:18">
      <c r="A16" s="139">
        <v>1994</v>
      </c>
      <c r="B16" s="129" t="s">
        <v>7</v>
      </c>
      <c r="C16" s="129" t="s">
        <v>51</v>
      </c>
      <c r="D16" s="130">
        <v>3135000</v>
      </c>
      <c r="E16" s="82">
        <v>115982.24195338512</v>
      </c>
      <c r="I16" s="139">
        <v>1994</v>
      </c>
      <c r="J16" s="146">
        <v>34394</v>
      </c>
      <c r="K16" s="130">
        <v>3135000</v>
      </c>
      <c r="L16" s="130">
        <v>4911000</v>
      </c>
      <c r="M16" s="130">
        <v>1860469</v>
      </c>
      <c r="N16" s="130">
        <v>5866000</v>
      </c>
      <c r="O16" s="130">
        <v>1889000</v>
      </c>
      <c r="P16" s="130">
        <v>838000</v>
      </c>
      <c r="Q16" s="130">
        <v>187000</v>
      </c>
    </row>
    <row r="17" spans="1:18">
      <c r="A17" s="139">
        <v>1994</v>
      </c>
      <c r="B17" s="129" t="s">
        <v>8</v>
      </c>
      <c r="C17" s="129" t="s">
        <v>51</v>
      </c>
      <c r="D17" s="130">
        <v>3202000</v>
      </c>
      <c r="E17" s="82">
        <v>126062.99212598425</v>
      </c>
      <c r="I17" s="139">
        <v>1994</v>
      </c>
      <c r="J17" s="146">
        <v>34425</v>
      </c>
      <c r="K17" s="130">
        <v>3202000</v>
      </c>
      <c r="L17" s="130">
        <v>4312000</v>
      </c>
      <c r="M17" s="130">
        <v>1855763</v>
      </c>
      <c r="N17" s="130">
        <v>5701000</v>
      </c>
      <c r="O17" s="130">
        <v>2279587</v>
      </c>
      <c r="P17" s="130">
        <v>1012418</v>
      </c>
      <c r="Q17" s="130">
        <v>153000</v>
      </c>
    </row>
    <row r="18" spans="1:18">
      <c r="A18" s="139">
        <v>1994</v>
      </c>
      <c r="B18" s="129" t="s">
        <v>9</v>
      </c>
      <c r="C18" s="129" t="s">
        <v>51</v>
      </c>
      <c r="D18" s="130">
        <v>3449000</v>
      </c>
      <c r="E18" s="82">
        <v>132348.42670759786</v>
      </c>
      <c r="I18" s="139">
        <v>1994</v>
      </c>
      <c r="J18" s="146">
        <v>34455</v>
      </c>
      <c r="K18" s="130">
        <v>3449000</v>
      </c>
      <c r="L18" s="130">
        <v>4962000</v>
      </c>
      <c r="M18" s="130">
        <v>2014071</v>
      </c>
      <c r="N18" s="130">
        <v>6015000</v>
      </c>
      <c r="O18" s="130">
        <v>2559180</v>
      </c>
      <c r="P18" s="130">
        <v>1286836</v>
      </c>
      <c r="Q18" s="130">
        <v>309487</v>
      </c>
    </row>
    <row r="19" spans="1:18">
      <c r="A19" s="139">
        <v>1994</v>
      </c>
      <c r="B19" s="129" t="s">
        <v>10</v>
      </c>
      <c r="C19" s="129" t="s">
        <v>51</v>
      </c>
      <c r="D19" s="130">
        <v>3073000</v>
      </c>
      <c r="E19" s="82">
        <v>122625.69832402235</v>
      </c>
      <c r="I19" s="139">
        <v>1994</v>
      </c>
      <c r="J19" s="146">
        <v>34486</v>
      </c>
      <c r="K19" s="130">
        <v>3073000</v>
      </c>
      <c r="L19" s="130">
        <v>5015000</v>
      </c>
      <c r="M19" s="130">
        <v>1860835</v>
      </c>
      <c r="N19" s="130">
        <v>6572000</v>
      </c>
      <c r="O19" s="130">
        <v>2401524</v>
      </c>
      <c r="P19" s="130">
        <v>1205453</v>
      </c>
      <c r="Q19" s="130">
        <v>327033</v>
      </c>
    </row>
    <row r="20" spans="1:18">
      <c r="A20" s="139">
        <v>1994</v>
      </c>
      <c r="B20" s="129" t="s">
        <v>11</v>
      </c>
      <c r="C20" s="129" t="s">
        <v>51</v>
      </c>
      <c r="D20" s="130">
        <v>3028000</v>
      </c>
      <c r="E20" s="82">
        <v>116193.39984650807</v>
      </c>
      <c r="I20" s="139">
        <v>1994</v>
      </c>
      <c r="J20" s="146">
        <v>34516</v>
      </c>
      <c r="K20" s="130">
        <v>3028000</v>
      </c>
      <c r="L20" s="130">
        <v>5380000</v>
      </c>
      <c r="M20" s="130">
        <v>1905932</v>
      </c>
      <c r="N20" s="130">
        <v>6940000</v>
      </c>
      <c r="O20" s="130">
        <v>2545734</v>
      </c>
      <c r="P20" s="130">
        <v>1281583</v>
      </c>
      <c r="Q20" s="130">
        <v>355966</v>
      </c>
    </row>
    <row r="21" spans="1:18">
      <c r="A21" s="139">
        <v>1994</v>
      </c>
      <c r="B21" s="129" t="s">
        <v>12</v>
      </c>
      <c r="C21" s="129" t="s">
        <v>51</v>
      </c>
      <c r="D21" s="130">
        <v>3467000</v>
      </c>
      <c r="E21" s="82">
        <v>129898.83851629823</v>
      </c>
      <c r="I21" s="139">
        <v>1994</v>
      </c>
      <c r="J21" s="146">
        <v>34547</v>
      </c>
      <c r="K21" s="130">
        <v>3467000</v>
      </c>
      <c r="L21" s="130">
        <v>5646000</v>
      </c>
      <c r="M21" s="130">
        <v>2020992</v>
      </c>
      <c r="N21" s="130">
        <v>7411000</v>
      </c>
      <c r="O21" s="130">
        <v>2622995</v>
      </c>
      <c r="P21" s="130">
        <v>1404474</v>
      </c>
      <c r="Q21" s="130">
        <v>399244</v>
      </c>
    </row>
    <row r="22" spans="1:18">
      <c r="A22" s="139">
        <v>1994</v>
      </c>
      <c r="B22" s="129" t="s">
        <v>13</v>
      </c>
      <c r="C22" s="129" t="s">
        <v>51</v>
      </c>
      <c r="D22" s="130">
        <v>3400000</v>
      </c>
      <c r="E22" s="82">
        <v>129179.33130699088</v>
      </c>
      <c r="I22" s="139">
        <v>1994</v>
      </c>
      <c r="J22" s="146">
        <v>34578</v>
      </c>
      <c r="K22" s="130">
        <v>3400000</v>
      </c>
      <c r="L22" s="130">
        <v>5703000</v>
      </c>
      <c r="M22" s="130">
        <v>2062514</v>
      </c>
      <c r="N22" s="130">
        <v>7089000</v>
      </c>
      <c r="O22" s="130">
        <v>2734424</v>
      </c>
      <c r="P22" s="130">
        <v>1497732</v>
      </c>
      <c r="Q22" s="130">
        <v>459238</v>
      </c>
    </row>
    <row r="23" spans="1:18">
      <c r="A23" s="139">
        <v>1994</v>
      </c>
      <c r="B23" s="129" t="s">
        <v>14</v>
      </c>
      <c r="C23" s="129" t="s">
        <v>51</v>
      </c>
      <c r="D23" s="130">
        <v>3381000</v>
      </c>
      <c r="E23" s="82">
        <v>128068.18181818182</v>
      </c>
      <c r="I23" s="139">
        <v>1994</v>
      </c>
      <c r="J23" s="146">
        <v>34608</v>
      </c>
      <c r="K23" s="130">
        <v>3381000</v>
      </c>
      <c r="L23" s="130">
        <v>5565000</v>
      </c>
      <c r="M23" s="130">
        <v>2025142</v>
      </c>
      <c r="N23" s="130">
        <v>7025000</v>
      </c>
      <c r="O23" s="130">
        <v>2823740</v>
      </c>
      <c r="P23" s="130">
        <v>1504318</v>
      </c>
      <c r="Q23" s="130">
        <v>501679</v>
      </c>
    </row>
    <row r="24" spans="1:18">
      <c r="A24" s="139">
        <v>1994</v>
      </c>
      <c r="B24" s="129" t="s">
        <v>15</v>
      </c>
      <c r="C24" s="129" t="s">
        <v>51</v>
      </c>
      <c r="D24" s="130">
        <v>3642000</v>
      </c>
      <c r="E24" s="82">
        <v>138373.86018237082</v>
      </c>
      <c r="I24" s="139">
        <v>1994</v>
      </c>
      <c r="J24" s="146">
        <v>34639</v>
      </c>
      <c r="K24" s="130">
        <v>3642000</v>
      </c>
      <c r="L24" s="130">
        <v>5765000</v>
      </c>
      <c r="M24" s="130">
        <v>2053683</v>
      </c>
      <c r="N24" s="130">
        <v>7015000</v>
      </c>
      <c r="O24" s="130">
        <v>2960398</v>
      </c>
      <c r="P24" s="130">
        <v>1654867</v>
      </c>
      <c r="Q24" s="130">
        <v>537832</v>
      </c>
    </row>
    <row r="25" spans="1:18">
      <c r="A25" s="139">
        <v>1994</v>
      </c>
      <c r="B25" s="129" t="s">
        <v>16</v>
      </c>
      <c r="C25" s="129" t="s">
        <v>51</v>
      </c>
      <c r="D25" s="130">
        <v>3410555</v>
      </c>
      <c r="E25" s="82">
        <v>126176.65556788753</v>
      </c>
      <c r="I25" s="139">
        <v>1994</v>
      </c>
      <c r="J25" s="146">
        <v>34669</v>
      </c>
      <c r="K25" s="130">
        <v>3410555</v>
      </c>
      <c r="L25" s="130">
        <v>5428518</v>
      </c>
      <c r="M25" s="130">
        <v>1950182</v>
      </c>
      <c r="N25" s="130">
        <v>6216433</v>
      </c>
      <c r="O25" s="130">
        <v>3020243</v>
      </c>
      <c r="P25" s="130">
        <v>1707417</v>
      </c>
      <c r="Q25" s="130">
        <v>542717</v>
      </c>
    </row>
    <row r="26" spans="1:18">
      <c r="A26" s="139">
        <v>1995</v>
      </c>
      <c r="B26" s="129" t="s">
        <v>5</v>
      </c>
      <c r="C26" s="129" t="s">
        <v>51</v>
      </c>
      <c r="D26" s="130">
        <v>2950935</v>
      </c>
      <c r="E26" s="82">
        <v>110563.31959535406</v>
      </c>
      <c r="I26" s="139">
        <v>1995</v>
      </c>
      <c r="J26" s="146">
        <v>34700</v>
      </c>
      <c r="K26" s="130">
        <v>2950935</v>
      </c>
      <c r="L26" s="130">
        <v>4967303</v>
      </c>
      <c r="M26" s="130">
        <v>1674456</v>
      </c>
      <c r="N26" s="130">
        <v>7267406</v>
      </c>
      <c r="O26" s="130">
        <v>2775965</v>
      </c>
      <c r="P26" s="130">
        <v>1592041</v>
      </c>
      <c r="Q26" s="130">
        <v>524058</v>
      </c>
    </row>
    <row r="27" spans="1:18">
      <c r="A27" s="139">
        <v>1995</v>
      </c>
      <c r="B27" s="129" t="s">
        <v>6</v>
      </c>
      <c r="C27" s="129" t="s">
        <v>51</v>
      </c>
      <c r="D27" s="130">
        <v>3094000</v>
      </c>
      <c r="E27" s="82">
        <v>127220.39473684211</v>
      </c>
      <c r="I27" s="139">
        <v>1995</v>
      </c>
      <c r="J27" s="146">
        <v>34731</v>
      </c>
      <c r="K27" s="130">
        <v>3094000</v>
      </c>
      <c r="L27" s="130">
        <v>5001000</v>
      </c>
      <c r="M27" s="130">
        <v>1585308</v>
      </c>
      <c r="N27" s="130">
        <v>7708852</v>
      </c>
      <c r="O27" s="130">
        <v>2631800</v>
      </c>
      <c r="P27" s="130">
        <v>1704652</v>
      </c>
      <c r="Q27" s="130">
        <v>517637</v>
      </c>
    </row>
    <row r="28" spans="1:18">
      <c r="A28" s="139">
        <v>1995</v>
      </c>
      <c r="B28" s="129" t="s">
        <v>7</v>
      </c>
      <c r="C28" s="129" t="s">
        <v>51</v>
      </c>
      <c r="D28" s="130">
        <v>3865000</v>
      </c>
      <c r="E28" s="82">
        <v>141471.4494875549</v>
      </c>
      <c r="I28" s="139">
        <v>1995</v>
      </c>
      <c r="J28" s="146">
        <v>34759</v>
      </c>
      <c r="K28" s="130">
        <v>3865000</v>
      </c>
      <c r="L28" s="130">
        <v>6172000</v>
      </c>
      <c r="M28" s="130">
        <v>2022825</v>
      </c>
      <c r="N28" s="130">
        <v>9543009</v>
      </c>
      <c r="O28" s="130">
        <v>3113384</v>
      </c>
      <c r="P28" s="130">
        <v>2089906</v>
      </c>
      <c r="Q28" s="130">
        <v>619088</v>
      </c>
    </row>
    <row r="29" spans="1:18">
      <c r="A29" s="139">
        <v>1995</v>
      </c>
      <c r="B29" s="129" t="s">
        <v>8</v>
      </c>
      <c r="C29" s="129" t="s">
        <v>51</v>
      </c>
      <c r="D29" s="130">
        <v>3578600</v>
      </c>
      <c r="E29" s="82">
        <v>146184.64052287582</v>
      </c>
      <c r="I29" s="139">
        <v>1995</v>
      </c>
      <c r="J29" s="146">
        <v>34790</v>
      </c>
      <c r="K29" s="130">
        <v>3578600</v>
      </c>
      <c r="L29" s="130">
        <v>5617700</v>
      </c>
      <c r="M29" s="130">
        <v>1834075</v>
      </c>
      <c r="N29" s="130">
        <v>9222463</v>
      </c>
      <c r="O29" s="130">
        <v>2927030</v>
      </c>
      <c r="P29" s="130">
        <v>1939863</v>
      </c>
      <c r="Q29" s="130">
        <v>583334</v>
      </c>
      <c r="R29" s="130">
        <v>83253</v>
      </c>
    </row>
    <row r="30" spans="1:18">
      <c r="A30" s="139">
        <v>1995</v>
      </c>
      <c r="B30" s="129" t="s">
        <v>9</v>
      </c>
      <c r="C30" s="129" t="s">
        <v>51</v>
      </c>
      <c r="D30" s="130">
        <v>3522864</v>
      </c>
      <c r="E30" s="82">
        <v>135182.80890253262</v>
      </c>
      <c r="I30" s="139">
        <v>1995</v>
      </c>
      <c r="J30" s="146">
        <v>34820</v>
      </c>
      <c r="K30" s="130">
        <v>3522864</v>
      </c>
      <c r="L30" s="130">
        <v>5678288</v>
      </c>
      <c r="M30" s="130">
        <v>1993905</v>
      </c>
      <c r="N30" s="130">
        <v>10075270</v>
      </c>
      <c r="O30" s="130">
        <v>3164025</v>
      </c>
      <c r="P30" s="130">
        <v>2161911</v>
      </c>
      <c r="Q30" s="130">
        <v>691945</v>
      </c>
      <c r="R30" s="130">
        <v>413373</v>
      </c>
    </row>
    <row r="31" spans="1:18">
      <c r="A31" s="139">
        <v>1995</v>
      </c>
      <c r="B31" s="129" t="s">
        <v>10</v>
      </c>
      <c r="C31" s="129" t="s">
        <v>51</v>
      </c>
      <c r="D31" s="130">
        <v>4453158</v>
      </c>
      <c r="E31" s="82">
        <v>173342.07862981703</v>
      </c>
      <c r="I31" s="139">
        <v>1995</v>
      </c>
      <c r="J31" s="146">
        <v>34851</v>
      </c>
      <c r="K31" s="130">
        <v>4453158</v>
      </c>
      <c r="L31" s="130">
        <v>6993125</v>
      </c>
      <c r="M31" s="130">
        <v>1909823</v>
      </c>
      <c r="N31" s="130">
        <v>9698591</v>
      </c>
      <c r="O31" s="130">
        <v>3037620</v>
      </c>
      <c r="P31" s="130">
        <v>2068389</v>
      </c>
      <c r="Q31" s="130">
        <v>647230</v>
      </c>
      <c r="R31" s="130">
        <v>317113</v>
      </c>
    </row>
    <row r="32" spans="1:18">
      <c r="A32" s="139">
        <v>1995</v>
      </c>
      <c r="B32" s="129" t="s">
        <v>11</v>
      </c>
      <c r="C32" s="129" t="s">
        <v>51</v>
      </c>
      <c r="D32" s="130">
        <v>4873620</v>
      </c>
      <c r="E32" s="82">
        <v>184606.81818181821</v>
      </c>
      <c r="I32" s="139">
        <v>1995</v>
      </c>
      <c r="J32" s="146">
        <v>34881</v>
      </c>
      <c r="K32" s="130">
        <v>4873620</v>
      </c>
      <c r="L32" s="130">
        <v>7430675</v>
      </c>
      <c r="M32" s="130">
        <v>1975298</v>
      </c>
      <c r="N32" s="130">
        <v>10039195</v>
      </c>
      <c r="O32" s="130">
        <v>3216213</v>
      </c>
      <c r="P32" s="130">
        <v>2208705</v>
      </c>
      <c r="Q32" s="130">
        <v>706911</v>
      </c>
      <c r="R32" s="130">
        <v>477709</v>
      </c>
    </row>
    <row r="33" spans="1:18">
      <c r="A33" s="139">
        <v>1995</v>
      </c>
      <c r="B33" s="129" t="s">
        <v>12</v>
      </c>
      <c r="C33" s="129" t="s">
        <v>51</v>
      </c>
      <c r="D33" s="130">
        <v>5270977</v>
      </c>
      <c r="E33" s="82">
        <v>197488.83476957661</v>
      </c>
      <c r="I33" s="139">
        <v>1995</v>
      </c>
      <c r="J33" s="146">
        <v>34912</v>
      </c>
      <c r="K33" s="130">
        <v>5270977</v>
      </c>
      <c r="L33" s="130">
        <v>7956325</v>
      </c>
      <c r="M33" s="130">
        <v>2058381</v>
      </c>
      <c r="N33" s="130">
        <v>10501869</v>
      </c>
      <c r="O33" s="130">
        <v>3342648</v>
      </c>
      <c r="P33" s="130">
        <v>2228724</v>
      </c>
      <c r="Q33" s="130">
        <v>749306</v>
      </c>
      <c r="R33" s="130">
        <v>385556</v>
      </c>
    </row>
    <row r="34" spans="1:18">
      <c r="A34" s="139">
        <v>1995</v>
      </c>
      <c r="B34" s="129" t="s">
        <v>13</v>
      </c>
      <c r="C34" s="129" t="s">
        <v>51</v>
      </c>
      <c r="D34" s="130">
        <v>5306000</v>
      </c>
      <c r="E34" s="82">
        <v>203841.72109104879</v>
      </c>
      <c r="I34" s="139">
        <v>1995</v>
      </c>
      <c r="J34" s="146">
        <v>34943</v>
      </c>
      <c r="K34" s="130">
        <v>5306000</v>
      </c>
      <c r="L34" s="130">
        <v>7842006</v>
      </c>
      <c r="M34" s="130">
        <v>2020096</v>
      </c>
      <c r="N34" s="130">
        <v>10429950</v>
      </c>
      <c r="O34" s="130">
        <v>3346096</v>
      </c>
      <c r="P34" s="130">
        <v>2250585</v>
      </c>
      <c r="Q34" s="130">
        <v>767250</v>
      </c>
      <c r="R34" s="130">
        <v>317998</v>
      </c>
    </row>
    <row r="35" spans="1:18">
      <c r="A35" s="139">
        <v>1995</v>
      </c>
      <c r="B35" s="129" t="s">
        <v>14</v>
      </c>
      <c r="C35" s="129" t="s">
        <v>51</v>
      </c>
      <c r="D35" s="130">
        <v>5548596</v>
      </c>
      <c r="E35" s="82">
        <v>212916.19339984652</v>
      </c>
      <c r="I35" s="139">
        <v>1995</v>
      </c>
      <c r="J35" s="146">
        <v>34973</v>
      </c>
      <c r="K35" s="130">
        <v>5548596</v>
      </c>
      <c r="L35" s="130">
        <v>8138861</v>
      </c>
      <c r="M35" s="130">
        <v>2056987</v>
      </c>
      <c r="N35" s="130">
        <v>10774411</v>
      </c>
      <c r="O35" s="130">
        <v>3468548</v>
      </c>
      <c r="P35" s="130">
        <v>2364294</v>
      </c>
      <c r="Q35" s="130">
        <v>815173</v>
      </c>
      <c r="R35" s="130">
        <v>323168</v>
      </c>
    </row>
    <row r="36" spans="1:18">
      <c r="A36" s="139">
        <v>1995</v>
      </c>
      <c r="B36" s="129" t="s">
        <v>15</v>
      </c>
      <c r="C36" s="129" t="s">
        <v>51</v>
      </c>
      <c r="D36" s="130">
        <v>5668117</v>
      </c>
      <c r="E36" s="82">
        <v>215353.98936170212</v>
      </c>
      <c r="I36" s="139">
        <v>1995</v>
      </c>
      <c r="J36" s="146">
        <v>35004</v>
      </c>
      <c r="K36" s="130">
        <v>5668117</v>
      </c>
      <c r="L36" s="130">
        <v>8126440</v>
      </c>
      <c r="M36" s="130">
        <v>2069713</v>
      </c>
      <c r="N36" s="130">
        <v>10765313</v>
      </c>
      <c r="O36" s="130">
        <v>3531496</v>
      </c>
      <c r="P36" s="130">
        <v>2395061</v>
      </c>
      <c r="Q36" s="130">
        <v>836875</v>
      </c>
      <c r="R36" s="130">
        <v>269613</v>
      </c>
    </row>
    <row r="37" spans="1:18">
      <c r="A37" s="139">
        <v>1995</v>
      </c>
      <c r="B37" s="129" t="s">
        <v>16</v>
      </c>
      <c r="C37" s="129" t="s">
        <v>51</v>
      </c>
      <c r="D37" s="130">
        <v>5353074</v>
      </c>
      <c r="E37" s="82">
        <v>212930.54892601431</v>
      </c>
      <c r="I37" s="139">
        <v>1995</v>
      </c>
      <c r="J37" s="146">
        <v>35034</v>
      </c>
      <c r="K37" s="130">
        <v>5353074</v>
      </c>
      <c r="L37" s="130">
        <v>7953831</v>
      </c>
      <c r="M37" s="130">
        <v>1950065</v>
      </c>
      <c r="N37" s="130">
        <v>10432260</v>
      </c>
      <c r="O37" s="130">
        <v>3479172</v>
      </c>
      <c r="P37" s="130">
        <v>2369409</v>
      </c>
      <c r="Q37" s="130">
        <v>862875</v>
      </c>
      <c r="R37" s="130">
        <v>311439</v>
      </c>
    </row>
    <row r="38" spans="1:18">
      <c r="A38" s="139">
        <v>1996</v>
      </c>
      <c r="B38" s="129" t="s">
        <v>5</v>
      </c>
      <c r="C38" s="129" t="s">
        <v>51</v>
      </c>
      <c r="D38" s="130">
        <v>4683988</v>
      </c>
      <c r="E38" s="82">
        <v>175495.99100786811</v>
      </c>
      <c r="I38" s="139">
        <v>1996</v>
      </c>
      <c r="J38" s="146">
        <v>35065</v>
      </c>
      <c r="K38" s="130">
        <v>4683988</v>
      </c>
      <c r="L38" s="130">
        <v>7249137</v>
      </c>
      <c r="M38" s="130">
        <v>1756451</v>
      </c>
      <c r="N38" s="130">
        <v>9623519</v>
      </c>
      <c r="O38" s="130">
        <v>3273578</v>
      </c>
      <c r="P38" s="130">
        <v>2211499</v>
      </c>
      <c r="Q38" s="130">
        <v>915153</v>
      </c>
      <c r="R38" s="130">
        <v>398932</v>
      </c>
    </row>
    <row r="39" spans="1:18">
      <c r="A39" s="139">
        <v>1996</v>
      </c>
      <c r="B39" s="129" t="s">
        <v>6</v>
      </c>
      <c r="C39" s="129" t="s">
        <v>51</v>
      </c>
      <c r="D39" s="130">
        <v>4770892</v>
      </c>
      <c r="E39" s="82">
        <v>188423.85466034754</v>
      </c>
      <c r="I39" s="139">
        <v>1996</v>
      </c>
      <c r="J39" s="146">
        <v>35096</v>
      </c>
      <c r="K39" s="130">
        <v>4770892</v>
      </c>
      <c r="L39" s="130">
        <v>7109808</v>
      </c>
      <c r="M39" s="130">
        <v>1714310</v>
      </c>
      <c r="N39" s="130">
        <v>9899750</v>
      </c>
      <c r="O39" s="130">
        <v>3254595</v>
      </c>
      <c r="P39" s="130">
        <v>2141866</v>
      </c>
      <c r="Q39" s="130">
        <v>861571</v>
      </c>
      <c r="R39" s="130">
        <v>361248</v>
      </c>
    </row>
    <row r="40" spans="1:18">
      <c r="A40" s="139">
        <v>1996</v>
      </c>
      <c r="B40" s="129" t="s">
        <v>7</v>
      </c>
      <c r="C40" s="129" t="s">
        <v>51</v>
      </c>
      <c r="D40" s="130">
        <v>5679833</v>
      </c>
      <c r="E40" s="82">
        <v>215145.18939393939</v>
      </c>
      <c r="I40" s="139">
        <v>1996</v>
      </c>
      <c r="J40" s="146">
        <v>35125</v>
      </c>
      <c r="K40" s="130">
        <v>5679833</v>
      </c>
      <c r="L40" s="130">
        <v>8261614</v>
      </c>
      <c r="M40" s="130">
        <v>2101703</v>
      </c>
      <c r="N40" s="130">
        <v>11523414</v>
      </c>
      <c r="O40" s="130">
        <v>3691977</v>
      </c>
      <c r="P40" s="130">
        <v>2449814</v>
      </c>
      <c r="Q40" s="130">
        <v>985867</v>
      </c>
      <c r="R40" s="130">
        <v>284252</v>
      </c>
    </row>
    <row r="41" spans="1:18">
      <c r="A41" s="139">
        <v>1996</v>
      </c>
      <c r="B41" s="129" t="s">
        <v>8</v>
      </c>
      <c r="C41" s="129" t="s">
        <v>51</v>
      </c>
      <c r="D41" s="130">
        <v>5738490</v>
      </c>
      <c r="E41" s="82">
        <v>225924.8031496063</v>
      </c>
      <c r="I41" s="139">
        <v>1996</v>
      </c>
      <c r="J41" s="146">
        <v>35156</v>
      </c>
      <c r="K41" s="130">
        <v>5738490</v>
      </c>
      <c r="L41" s="130">
        <v>8266297</v>
      </c>
      <c r="M41" s="130">
        <v>2092622</v>
      </c>
      <c r="N41" s="130">
        <v>11420120</v>
      </c>
      <c r="O41" s="130">
        <v>3633276</v>
      </c>
      <c r="P41" s="130">
        <v>2412980</v>
      </c>
      <c r="Q41" s="130">
        <v>948931</v>
      </c>
      <c r="R41" s="130">
        <v>261273</v>
      </c>
    </row>
    <row r="42" spans="1:18">
      <c r="A42" s="139">
        <v>1996</v>
      </c>
      <c r="B42" s="129" t="s">
        <v>9</v>
      </c>
      <c r="C42" s="129" t="s">
        <v>51</v>
      </c>
      <c r="D42" s="130">
        <v>6166159</v>
      </c>
      <c r="E42" s="82">
        <v>234009.82922201138</v>
      </c>
      <c r="I42" s="139">
        <v>1996</v>
      </c>
      <c r="J42" s="146">
        <v>35186</v>
      </c>
      <c r="K42" s="130">
        <v>6166159</v>
      </c>
      <c r="L42" s="130">
        <v>8702096</v>
      </c>
      <c r="M42" s="130">
        <v>2238768</v>
      </c>
      <c r="N42" s="130">
        <v>11984641</v>
      </c>
      <c r="O42" s="130">
        <v>3843901</v>
      </c>
      <c r="P42" s="130">
        <v>2563830</v>
      </c>
      <c r="Q42" s="130">
        <v>986758</v>
      </c>
      <c r="R42" s="130">
        <v>262682</v>
      </c>
    </row>
    <row r="43" spans="1:18">
      <c r="A43" s="139">
        <v>1996</v>
      </c>
      <c r="B43" s="129" t="s">
        <v>10</v>
      </c>
      <c r="C43" s="129" t="s">
        <v>51</v>
      </c>
      <c r="D43" s="130">
        <v>5469692</v>
      </c>
      <c r="E43" s="82">
        <v>226582.10439105218</v>
      </c>
      <c r="I43" s="139">
        <v>1996</v>
      </c>
      <c r="J43" s="146">
        <v>35217</v>
      </c>
      <c r="K43" s="130">
        <v>5469692</v>
      </c>
      <c r="L43" s="130">
        <v>7838259</v>
      </c>
      <c r="M43" s="130">
        <v>2015496</v>
      </c>
      <c r="N43" s="130">
        <v>10978641</v>
      </c>
      <c r="O43" s="130">
        <v>3466775</v>
      </c>
      <c r="P43" s="130">
        <v>2274508</v>
      </c>
      <c r="Q43" s="130">
        <v>868079</v>
      </c>
      <c r="R43" s="130">
        <v>249700</v>
      </c>
    </row>
    <row r="44" spans="1:18">
      <c r="A44" s="139">
        <v>1996</v>
      </c>
      <c r="B44" s="129" t="s">
        <v>11</v>
      </c>
      <c r="C44" s="129" t="s">
        <v>51</v>
      </c>
      <c r="D44" s="130">
        <v>5942268</v>
      </c>
      <c r="E44" s="82">
        <v>222640.23979018358</v>
      </c>
      <c r="I44" s="139">
        <v>1996</v>
      </c>
      <c r="J44" s="146">
        <v>35247</v>
      </c>
      <c r="K44" s="130">
        <v>5942268</v>
      </c>
      <c r="L44" s="130">
        <v>8530745</v>
      </c>
      <c r="M44" s="130">
        <v>2138553</v>
      </c>
      <c r="N44" s="130">
        <v>11484478</v>
      </c>
      <c r="O44" s="130">
        <v>3729097</v>
      </c>
      <c r="P44" s="130">
        <v>2359297</v>
      </c>
      <c r="Q44" s="130">
        <v>903278</v>
      </c>
      <c r="R44" s="130">
        <v>409083</v>
      </c>
    </row>
    <row r="45" spans="1:18">
      <c r="A45" s="139">
        <v>1996</v>
      </c>
      <c r="B45" s="129" t="s">
        <v>12</v>
      </c>
      <c r="C45" s="129" t="s">
        <v>51</v>
      </c>
      <c r="D45" s="130">
        <v>6034344</v>
      </c>
      <c r="E45" s="82">
        <v>228573.63636363638</v>
      </c>
      <c r="I45" s="139">
        <v>1996</v>
      </c>
      <c r="J45" s="146">
        <v>35278</v>
      </c>
      <c r="K45" s="130">
        <v>6034344</v>
      </c>
      <c r="L45" s="130">
        <v>8388748</v>
      </c>
      <c r="M45" s="130">
        <v>2135500</v>
      </c>
      <c r="N45" s="130">
        <v>11545721</v>
      </c>
      <c r="O45" s="130">
        <v>3697205</v>
      </c>
      <c r="P45" s="130">
        <v>2369912</v>
      </c>
      <c r="Q45" s="130">
        <v>907936</v>
      </c>
      <c r="R45" s="130">
        <v>288838</v>
      </c>
    </row>
    <row r="46" spans="1:18">
      <c r="A46" s="139">
        <v>1996</v>
      </c>
      <c r="B46" s="129" t="s">
        <v>13</v>
      </c>
      <c r="C46" s="129" t="s">
        <v>51</v>
      </c>
      <c r="D46" s="130">
        <v>5797556</v>
      </c>
      <c r="E46" s="82">
        <v>231347.00718276139</v>
      </c>
      <c r="I46" s="139">
        <v>1996</v>
      </c>
      <c r="J46" s="146">
        <v>35309</v>
      </c>
      <c r="K46" s="130">
        <v>5797556</v>
      </c>
      <c r="L46" s="130">
        <v>8047327</v>
      </c>
      <c r="M46" s="130">
        <v>2067569</v>
      </c>
      <c r="N46" s="130">
        <v>11182650</v>
      </c>
      <c r="O46" s="130">
        <v>3506561</v>
      </c>
      <c r="P46" s="130">
        <v>2275384</v>
      </c>
      <c r="Q46" s="130">
        <v>867901</v>
      </c>
      <c r="R46" s="130">
        <v>200420</v>
      </c>
    </row>
    <row r="47" spans="1:18">
      <c r="A47" s="139">
        <v>1996</v>
      </c>
      <c r="B47" s="129" t="s">
        <v>14</v>
      </c>
      <c r="C47" s="129" t="s">
        <v>51</v>
      </c>
      <c r="D47" s="130">
        <v>6826135</v>
      </c>
      <c r="E47" s="82">
        <v>253007.22757598219</v>
      </c>
      <c r="I47" s="139">
        <v>1996</v>
      </c>
      <c r="J47" s="146">
        <v>35339</v>
      </c>
      <c r="K47" s="130">
        <v>6826135</v>
      </c>
      <c r="L47" s="130">
        <v>9355185</v>
      </c>
      <c r="M47" s="130">
        <v>2285393</v>
      </c>
      <c r="N47" s="130">
        <v>12647925</v>
      </c>
      <c r="O47" s="130">
        <v>3979322</v>
      </c>
      <c r="P47" s="130">
        <v>2642526</v>
      </c>
      <c r="Q47" s="130">
        <v>1047456</v>
      </c>
      <c r="R47" s="130">
        <v>234078</v>
      </c>
    </row>
    <row r="48" spans="1:18">
      <c r="A48" s="139">
        <v>1996</v>
      </c>
      <c r="B48" s="129" t="s">
        <v>15</v>
      </c>
      <c r="C48" s="129" t="s">
        <v>51</v>
      </c>
      <c r="D48" s="130">
        <v>6558448</v>
      </c>
      <c r="E48" s="82">
        <v>251957.28006146752</v>
      </c>
      <c r="I48" s="139">
        <v>1996</v>
      </c>
      <c r="J48" s="146">
        <v>35370</v>
      </c>
      <c r="K48" s="130">
        <v>6558448</v>
      </c>
      <c r="L48" s="130">
        <v>8935611</v>
      </c>
      <c r="M48" s="130">
        <v>2150149</v>
      </c>
      <c r="N48" s="130">
        <v>12117087</v>
      </c>
      <c r="O48" s="130">
        <v>3796177</v>
      </c>
      <c r="P48" s="130">
        <v>2570410</v>
      </c>
      <c r="Q48" s="130">
        <v>1029439</v>
      </c>
      <c r="R48" s="130">
        <v>221860</v>
      </c>
    </row>
    <row r="49" spans="1:18">
      <c r="A49" s="139">
        <v>1996</v>
      </c>
      <c r="B49" s="129" t="s">
        <v>16</v>
      </c>
      <c r="C49" s="129" t="s">
        <v>51</v>
      </c>
      <c r="D49" s="130">
        <v>6143962</v>
      </c>
      <c r="E49" s="82">
        <v>241128.80690737834</v>
      </c>
      <c r="I49" s="139">
        <v>1996</v>
      </c>
      <c r="J49" s="146">
        <v>35400</v>
      </c>
      <c r="K49" s="130">
        <v>6143962</v>
      </c>
      <c r="L49" s="130">
        <v>8652145</v>
      </c>
      <c r="M49" s="130">
        <v>2025862</v>
      </c>
      <c r="N49" s="130">
        <v>11617742</v>
      </c>
      <c r="O49" s="130">
        <v>3640702</v>
      </c>
      <c r="P49" s="130">
        <v>2516801</v>
      </c>
      <c r="Q49" s="130">
        <v>1026246</v>
      </c>
      <c r="R49" s="130">
        <v>198064</v>
      </c>
    </row>
    <row r="50" spans="1:18">
      <c r="A50" s="139">
        <v>1997</v>
      </c>
      <c r="B50" s="129" t="s">
        <v>5</v>
      </c>
      <c r="C50" s="129" t="s">
        <v>51</v>
      </c>
      <c r="D50" s="130">
        <v>5437294</v>
      </c>
      <c r="E50" s="82">
        <v>203720.26976395652</v>
      </c>
      <c r="I50" s="139">
        <v>1997</v>
      </c>
      <c r="J50" s="146">
        <v>35431</v>
      </c>
      <c r="K50" s="130">
        <v>5437294</v>
      </c>
      <c r="L50" s="130">
        <v>7828854</v>
      </c>
      <c r="M50" s="130">
        <v>1775382</v>
      </c>
      <c r="N50" s="130">
        <v>10482127</v>
      </c>
      <c r="O50" s="130">
        <v>3381744</v>
      </c>
      <c r="P50" s="130">
        <v>2332169</v>
      </c>
      <c r="Q50" s="130">
        <v>995359</v>
      </c>
      <c r="R50" s="130">
        <v>241301</v>
      </c>
    </row>
    <row r="51" spans="1:18">
      <c r="A51" s="139">
        <v>1997</v>
      </c>
      <c r="B51" s="129" t="s">
        <v>6</v>
      </c>
      <c r="C51" s="129" t="s">
        <v>51</v>
      </c>
      <c r="D51" s="130">
        <v>5470048</v>
      </c>
      <c r="E51" s="82">
        <v>224919.73684210525</v>
      </c>
      <c r="I51" s="139">
        <v>1997</v>
      </c>
      <c r="J51" s="146">
        <v>35462</v>
      </c>
      <c r="K51" s="130">
        <v>5470048</v>
      </c>
      <c r="L51" s="130">
        <v>7598417</v>
      </c>
      <c r="M51" s="130">
        <v>1743659</v>
      </c>
      <c r="N51" s="130">
        <v>10402854</v>
      </c>
      <c r="O51" s="130">
        <v>3285894</v>
      </c>
      <c r="P51" s="130">
        <v>2245521</v>
      </c>
      <c r="Q51" s="130">
        <v>944453</v>
      </c>
      <c r="R51" s="130">
        <v>260928</v>
      </c>
    </row>
    <row r="52" spans="1:18">
      <c r="A52" s="139">
        <v>1997</v>
      </c>
      <c r="B52" s="129" t="s">
        <v>7</v>
      </c>
      <c r="C52" s="129" t="s">
        <v>51</v>
      </c>
      <c r="D52" s="130">
        <v>6537537</v>
      </c>
      <c r="E52" s="82">
        <v>256575.23547880689</v>
      </c>
      <c r="I52" s="139">
        <v>1997</v>
      </c>
      <c r="J52" s="146">
        <v>35490</v>
      </c>
      <c r="K52" s="130">
        <v>6537537</v>
      </c>
      <c r="L52" s="130">
        <v>9018187</v>
      </c>
      <c r="M52" s="130">
        <v>2062718</v>
      </c>
      <c r="N52" s="130">
        <v>12307885</v>
      </c>
      <c r="O52" s="130">
        <v>3825681</v>
      </c>
      <c r="P52" s="130">
        <v>2620373</v>
      </c>
      <c r="Q52" s="130">
        <v>1085670</v>
      </c>
      <c r="R52" s="130">
        <v>281296</v>
      </c>
    </row>
    <row r="53" spans="1:18">
      <c r="A53" s="139">
        <v>1997</v>
      </c>
      <c r="B53" s="129" t="s">
        <v>8</v>
      </c>
      <c r="C53" s="129" t="s">
        <v>51</v>
      </c>
      <c r="D53" s="130">
        <v>7200800</v>
      </c>
      <c r="E53" s="82">
        <v>273586.62613981764</v>
      </c>
      <c r="I53" s="139">
        <v>1997</v>
      </c>
      <c r="J53" s="146">
        <v>35521</v>
      </c>
      <c r="K53" s="130">
        <v>7200800</v>
      </c>
      <c r="L53" s="130">
        <v>9694064</v>
      </c>
      <c r="M53" s="130">
        <v>2225281</v>
      </c>
      <c r="N53" s="130">
        <v>12858450</v>
      </c>
      <c r="O53" s="130">
        <v>3984178</v>
      </c>
      <c r="P53" s="130">
        <v>2684928</v>
      </c>
      <c r="Q53" s="130">
        <v>1093933</v>
      </c>
      <c r="R53" s="130">
        <v>273670</v>
      </c>
    </row>
    <row r="54" spans="1:18">
      <c r="A54" s="139">
        <v>1997</v>
      </c>
      <c r="B54" s="129" t="s">
        <v>9</v>
      </c>
      <c r="C54" s="129" t="s">
        <v>51</v>
      </c>
      <c r="D54" s="130">
        <v>7126818</v>
      </c>
      <c r="E54" s="82">
        <v>269955.22727272729</v>
      </c>
      <c r="I54" s="139">
        <v>1997</v>
      </c>
      <c r="J54" s="146">
        <v>35551</v>
      </c>
      <c r="K54" s="130">
        <v>7126818</v>
      </c>
      <c r="L54" s="130">
        <v>9664144</v>
      </c>
      <c r="M54" s="130">
        <v>2206866</v>
      </c>
      <c r="N54" s="130">
        <v>12719639</v>
      </c>
      <c r="O54" s="130">
        <v>3971970</v>
      </c>
      <c r="P54" s="130">
        <v>2709658</v>
      </c>
      <c r="Q54" s="130">
        <v>1088673</v>
      </c>
      <c r="R54" s="130">
        <v>297626</v>
      </c>
    </row>
    <row r="55" spans="1:18">
      <c r="A55" s="139">
        <v>1997</v>
      </c>
      <c r="B55" s="129" t="s">
        <v>10</v>
      </c>
      <c r="C55" s="129" t="s">
        <v>51</v>
      </c>
      <c r="D55" s="130">
        <v>6357319</v>
      </c>
      <c r="E55" s="82">
        <v>260225.91076545231</v>
      </c>
      <c r="I55" s="139">
        <v>1997</v>
      </c>
      <c r="J55" s="146">
        <v>35582</v>
      </c>
      <c r="K55" s="130">
        <v>6357319</v>
      </c>
      <c r="L55" s="130">
        <v>8859038</v>
      </c>
      <c r="M55" s="130">
        <v>2030768</v>
      </c>
      <c r="N55" s="130">
        <v>11785455</v>
      </c>
      <c r="O55" s="130">
        <v>3664181</v>
      </c>
      <c r="P55" s="130">
        <v>2498044</v>
      </c>
      <c r="Q55" s="130">
        <v>1006924</v>
      </c>
      <c r="R55" s="130">
        <v>241864</v>
      </c>
    </row>
    <row r="56" spans="1:18">
      <c r="A56" s="139">
        <v>1997</v>
      </c>
      <c r="B56" s="129" t="s">
        <v>11</v>
      </c>
      <c r="C56" s="129" t="s">
        <v>51</v>
      </c>
      <c r="D56" s="130">
        <v>7037629</v>
      </c>
      <c r="E56" s="82">
        <v>263680.36717871862</v>
      </c>
      <c r="I56" s="139">
        <v>1997</v>
      </c>
      <c r="J56" s="146">
        <v>35612</v>
      </c>
      <c r="K56" s="130">
        <v>7037629</v>
      </c>
      <c r="L56" s="130">
        <v>9805819</v>
      </c>
      <c r="M56" s="130">
        <v>2172125</v>
      </c>
      <c r="N56" s="130">
        <v>12690618</v>
      </c>
      <c r="O56" s="130">
        <v>4058143</v>
      </c>
      <c r="P56" s="130">
        <v>2778309</v>
      </c>
      <c r="Q56" s="130">
        <v>1118030</v>
      </c>
      <c r="R56" s="130">
        <v>420183</v>
      </c>
    </row>
    <row r="57" spans="1:18">
      <c r="A57" s="139">
        <v>1997</v>
      </c>
      <c r="B57" s="129" t="s">
        <v>12</v>
      </c>
      <c r="C57" s="129" t="s">
        <v>51</v>
      </c>
      <c r="D57" s="130">
        <v>6718358</v>
      </c>
      <c r="E57" s="82">
        <v>260704.61777260381</v>
      </c>
      <c r="I57" s="139">
        <v>1997</v>
      </c>
      <c r="J57" s="146">
        <v>35643</v>
      </c>
      <c r="K57" s="130">
        <v>6718358</v>
      </c>
      <c r="L57" s="130">
        <v>9376971</v>
      </c>
      <c r="M57" s="130">
        <v>2093920</v>
      </c>
      <c r="N57" s="130">
        <v>12393799</v>
      </c>
      <c r="O57" s="130">
        <v>3921899</v>
      </c>
      <c r="P57" s="130">
        <v>2740555</v>
      </c>
      <c r="Q57" s="130">
        <v>1100851</v>
      </c>
      <c r="R57" s="130">
        <v>264742</v>
      </c>
    </row>
    <row r="58" spans="1:18">
      <c r="A58" s="139">
        <v>1997</v>
      </c>
      <c r="B58" s="129" t="s">
        <v>13</v>
      </c>
      <c r="C58" s="129" t="s">
        <v>51</v>
      </c>
      <c r="D58" s="130">
        <v>7315140</v>
      </c>
      <c r="E58" s="82">
        <v>277930.85106382979</v>
      </c>
      <c r="I58" s="139">
        <v>1997</v>
      </c>
      <c r="J58" s="146">
        <v>35674</v>
      </c>
      <c r="K58" s="130">
        <v>7315140</v>
      </c>
      <c r="L58" s="130">
        <v>9998059</v>
      </c>
      <c r="M58" s="130">
        <v>2214798</v>
      </c>
      <c r="N58" s="130">
        <v>12944912</v>
      </c>
      <c r="O58" s="130">
        <v>4109066</v>
      </c>
      <c r="P58" s="130">
        <v>2898644</v>
      </c>
      <c r="Q58" s="130">
        <v>1164757</v>
      </c>
      <c r="R58" s="130">
        <v>236939</v>
      </c>
    </row>
    <row r="59" spans="1:18">
      <c r="A59" s="139">
        <v>1997</v>
      </c>
      <c r="B59" s="129" t="s">
        <v>14</v>
      </c>
      <c r="C59" s="129" t="s">
        <v>51</v>
      </c>
      <c r="D59" s="130">
        <v>7576028</v>
      </c>
      <c r="E59" s="82">
        <v>277307.02781844803</v>
      </c>
      <c r="I59" s="139">
        <v>1997</v>
      </c>
      <c r="J59" s="146">
        <v>35704</v>
      </c>
      <c r="K59" s="130">
        <v>7576028</v>
      </c>
      <c r="L59" s="130">
        <v>10487254</v>
      </c>
      <c r="M59" s="130">
        <v>2279527</v>
      </c>
      <c r="N59" s="130">
        <v>13351075</v>
      </c>
      <c r="O59" s="130">
        <v>4251848</v>
      </c>
      <c r="P59" s="130">
        <v>3018420</v>
      </c>
      <c r="Q59" s="130">
        <v>1210174</v>
      </c>
      <c r="R59" s="130">
        <v>207088</v>
      </c>
    </row>
    <row r="60" spans="1:18">
      <c r="A60" s="139">
        <v>1997</v>
      </c>
      <c r="B60" s="129" t="s">
        <v>15</v>
      </c>
      <c r="C60" s="129" t="s">
        <v>51</v>
      </c>
      <c r="D60" s="130">
        <v>6997877</v>
      </c>
      <c r="E60" s="82">
        <v>275506.96850393701</v>
      </c>
      <c r="I60" s="139">
        <v>1997</v>
      </c>
      <c r="J60" s="146">
        <v>35735</v>
      </c>
      <c r="K60" s="130">
        <v>6997877</v>
      </c>
      <c r="L60" s="130">
        <v>9575842</v>
      </c>
      <c r="M60" s="130">
        <v>2107131</v>
      </c>
      <c r="N60" s="130">
        <v>12527265</v>
      </c>
      <c r="O60" s="130">
        <v>4068760</v>
      </c>
      <c r="P60" s="130">
        <v>2848327</v>
      </c>
      <c r="Q60" s="130">
        <v>1140331</v>
      </c>
      <c r="R60" s="130">
        <v>230709</v>
      </c>
    </row>
    <row r="61" spans="1:18">
      <c r="A61" s="139">
        <v>1997</v>
      </c>
      <c r="B61" s="129" t="s">
        <v>16</v>
      </c>
      <c r="C61" s="129" t="s">
        <v>51</v>
      </c>
      <c r="D61" s="130">
        <v>6803864</v>
      </c>
      <c r="E61" s="82">
        <v>264022.66201008926</v>
      </c>
      <c r="I61" s="139">
        <v>1997</v>
      </c>
      <c r="J61" s="146">
        <v>35765</v>
      </c>
      <c r="K61" s="130">
        <v>6803864</v>
      </c>
      <c r="L61" s="130">
        <v>9631264</v>
      </c>
      <c r="M61" s="130">
        <v>2041778</v>
      </c>
      <c r="N61" s="130">
        <v>12571850</v>
      </c>
      <c r="O61" s="130">
        <v>4104584</v>
      </c>
      <c r="P61" s="130">
        <v>2910562</v>
      </c>
      <c r="Q61" s="130">
        <v>1160210</v>
      </c>
      <c r="R61" s="130">
        <v>205272</v>
      </c>
    </row>
    <row r="62" spans="1:18">
      <c r="A62" s="139">
        <v>1998</v>
      </c>
      <c r="B62" s="129" t="s">
        <v>5</v>
      </c>
      <c r="C62" s="129" t="s">
        <v>51</v>
      </c>
      <c r="D62" s="130">
        <v>6065250</v>
      </c>
      <c r="E62" s="82">
        <v>229744.31818181821</v>
      </c>
      <c r="I62" s="139">
        <v>1998</v>
      </c>
      <c r="J62" s="146">
        <v>35796</v>
      </c>
      <c r="K62" s="130">
        <v>6065250</v>
      </c>
      <c r="L62" s="130">
        <v>8620726</v>
      </c>
      <c r="M62" s="130">
        <v>1850124</v>
      </c>
      <c r="N62" s="130">
        <v>11408974</v>
      </c>
      <c r="O62" s="130">
        <v>3793276</v>
      </c>
      <c r="P62" s="130">
        <v>2788098</v>
      </c>
      <c r="Q62" s="130">
        <v>1253883</v>
      </c>
      <c r="R62" s="130">
        <v>314287</v>
      </c>
    </row>
    <row r="63" spans="1:18">
      <c r="A63" s="139">
        <v>1998</v>
      </c>
      <c r="B63" s="129" t="s">
        <v>6</v>
      </c>
      <c r="C63" s="129" t="s">
        <v>51</v>
      </c>
      <c r="D63" s="130">
        <v>5925237</v>
      </c>
      <c r="E63" s="82">
        <v>243636.38980263157</v>
      </c>
      <c r="I63" s="139">
        <v>1998</v>
      </c>
      <c r="J63" s="146">
        <v>35827</v>
      </c>
      <c r="K63" s="130">
        <v>5925237</v>
      </c>
      <c r="L63" s="130">
        <v>7846709</v>
      </c>
      <c r="M63" s="130">
        <v>1744018</v>
      </c>
      <c r="N63" s="130">
        <v>11116423</v>
      </c>
      <c r="O63" s="130">
        <v>3640729</v>
      </c>
      <c r="P63" s="130">
        <v>2674341</v>
      </c>
      <c r="Q63" s="130">
        <v>1181137</v>
      </c>
      <c r="R63" s="130">
        <v>255656</v>
      </c>
    </row>
    <row r="64" spans="1:18">
      <c r="A64" s="139">
        <v>1998</v>
      </c>
      <c r="B64" s="129" t="s">
        <v>7</v>
      </c>
      <c r="C64" s="129" t="s">
        <v>51</v>
      </c>
      <c r="D64" s="130">
        <v>7308380</v>
      </c>
      <c r="E64" s="82">
        <v>273824.65342825028</v>
      </c>
      <c r="I64" s="139">
        <v>1998</v>
      </c>
      <c r="J64" s="146">
        <v>35855</v>
      </c>
      <c r="K64" s="130">
        <v>7308380</v>
      </c>
      <c r="L64" s="130">
        <v>9551083</v>
      </c>
      <c r="M64" s="130">
        <v>2207020</v>
      </c>
      <c r="N64" s="130">
        <v>13345964</v>
      </c>
      <c r="O64" s="130">
        <v>4330767</v>
      </c>
      <c r="P64" s="130">
        <v>3122766</v>
      </c>
      <c r="Q64" s="130">
        <v>1397634</v>
      </c>
      <c r="R64" s="130">
        <v>195541</v>
      </c>
    </row>
    <row r="65" spans="1:18">
      <c r="A65" s="139">
        <v>1998</v>
      </c>
      <c r="B65" s="129" t="s">
        <v>8</v>
      </c>
      <c r="C65" s="129" t="s">
        <v>51</v>
      </c>
      <c r="D65" s="130">
        <v>7142304</v>
      </c>
      <c r="E65" s="82">
        <v>285008.1404628891</v>
      </c>
      <c r="I65" s="139">
        <v>1998</v>
      </c>
      <c r="J65" s="146">
        <v>35886</v>
      </c>
      <c r="K65" s="130">
        <v>7142304</v>
      </c>
      <c r="L65" s="130">
        <v>9626243</v>
      </c>
      <c r="M65" s="130">
        <v>2165884</v>
      </c>
      <c r="N65" s="130">
        <v>12890158</v>
      </c>
      <c r="O65" s="130">
        <v>4212233</v>
      </c>
      <c r="P65" s="130">
        <v>2976998</v>
      </c>
      <c r="Q65" s="130">
        <v>1318655</v>
      </c>
      <c r="R65" s="130">
        <v>198246</v>
      </c>
    </row>
    <row r="66" spans="1:18">
      <c r="A66" s="139">
        <v>1998</v>
      </c>
      <c r="B66" s="129" t="s">
        <v>9</v>
      </c>
      <c r="C66" s="129" t="s">
        <v>51</v>
      </c>
      <c r="D66" s="130">
        <v>7083804</v>
      </c>
      <c r="E66" s="82">
        <v>281774.22434367542</v>
      </c>
      <c r="I66" s="139">
        <v>1998</v>
      </c>
      <c r="J66" s="146">
        <v>35916</v>
      </c>
      <c r="K66" s="130">
        <v>7083804</v>
      </c>
      <c r="L66" s="130">
        <v>9839801</v>
      </c>
      <c r="M66" s="130">
        <v>2162868</v>
      </c>
      <c r="N66" s="130">
        <v>12869064</v>
      </c>
      <c r="O66" s="130">
        <v>4218885</v>
      </c>
      <c r="P66" s="130">
        <v>2996302</v>
      </c>
      <c r="Q66" s="130">
        <v>1352495</v>
      </c>
      <c r="R66" s="130">
        <v>198135</v>
      </c>
    </row>
    <row r="67" spans="1:18">
      <c r="A67" s="139">
        <v>1998</v>
      </c>
      <c r="B67" s="129" t="s">
        <v>10</v>
      </c>
      <c r="C67" s="129" t="s">
        <v>51</v>
      </c>
      <c r="D67" s="130">
        <v>6831504</v>
      </c>
      <c r="E67" s="82">
        <v>272605.90582601755</v>
      </c>
      <c r="I67" s="139">
        <v>1998</v>
      </c>
      <c r="J67" s="146">
        <v>35947</v>
      </c>
      <c r="K67" s="130">
        <v>6831504</v>
      </c>
      <c r="L67" s="130">
        <v>9561893</v>
      </c>
      <c r="M67" s="130">
        <v>2107174</v>
      </c>
      <c r="N67" s="130">
        <v>12448291</v>
      </c>
      <c r="O67" s="130">
        <v>4054104</v>
      </c>
      <c r="P67" s="130">
        <v>2907586</v>
      </c>
      <c r="Q67" s="130">
        <v>1291323</v>
      </c>
      <c r="R67" s="130">
        <v>145134</v>
      </c>
    </row>
    <row r="68" spans="1:18">
      <c r="A68" s="139">
        <v>1998</v>
      </c>
      <c r="B68" s="129" t="s">
        <v>11</v>
      </c>
      <c r="C68" s="129" t="s">
        <v>51</v>
      </c>
      <c r="D68" s="130">
        <v>7303532</v>
      </c>
      <c r="E68" s="82">
        <v>273643.01236418134</v>
      </c>
      <c r="I68" s="139">
        <v>1998</v>
      </c>
      <c r="J68" s="146">
        <v>35977</v>
      </c>
      <c r="K68" s="130">
        <v>7303532</v>
      </c>
      <c r="L68" s="130">
        <v>10036119</v>
      </c>
      <c r="M68" s="130">
        <v>2209616</v>
      </c>
      <c r="N68" s="130">
        <v>13020256</v>
      </c>
      <c r="O68" s="130">
        <v>4355910</v>
      </c>
      <c r="P68" s="130">
        <v>3086452</v>
      </c>
      <c r="Q68" s="130">
        <v>1376451</v>
      </c>
      <c r="R68" s="130">
        <v>347192</v>
      </c>
    </row>
    <row r="69" spans="1:18">
      <c r="A69" s="139">
        <v>1998</v>
      </c>
      <c r="B69" s="129" t="s">
        <v>12</v>
      </c>
      <c r="C69" s="129" t="s">
        <v>51</v>
      </c>
      <c r="D69" s="130">
        <v>7288592</v>
      </c>
      <c r="E69" s="82">
        <v>282832.44082266203</v>
      </c>
      <c r="I69" s="139">
        <v>1998</v>
      </c>
      <c r="J69" s="146">
        <v>36008</v>
      </c>
      <c r="K69" s="130">
        <v>7288592</v>
      </c>
      <c r="L69" s="130">
        <v>9957742</v>
      </c>
      <c r="M69" s="130">
        <v>2195379</v>
      </c>
      <c r="N69" s="130">
        <v>13296808</v>
      </c>
      <c r="O69" s="130">
        <v>4416168</v>
      </c>
      <c r="P69" s="130">
        <v>3109760</v>
      </c>
      <c r="Q69" s="130">
        <v>1416904</v>
      </c>
      <c r="R69" s="130">
        <v>239417</v>
      </c>
    </row>
    <row r="70" spans="1:18">
      <c r="A70" s="139">
        <v>1998</v>
      </c>
      <c r="B70" s="129" t="s">
        <v>13</v>
      </c>
      <c r="C70" s="129" t="s">
        <v>51</v>
      </c>
      <c r="D70" s="130">
        <v>7282320</v>
      </c>
      <c r="E70" s="82">
        <v>276683.89057750761</v>
      </c>
      <c r="I70" s="139">
        <v>1998</v>
      </c>
      <c r="J70" s="146">
        <v>36039</v>
      </c>
      <c r="K70" s="130">
        <v>7282320</v>
      </c>
      <c r="L70" s="130">
        <v>9668064</v>
      </c>
      <c r="M70" s="130">
        <v>2244157</v>
      </c>
      <c r="N70" s="130">
        <v>13095013</v>
      </c>
      <c r="O70" s="130">
        <v>4350940</v>
      </c>
      <c r="P70" s="130">
        <v>3056765</v>
      </c>
      <c r="Q70" s="130">
        <v>1412854</v>
      </c>
      <c r="R70" s="130">
        <v>163121</v>
      </c>
    </row>
    <row r="71" spans="1:18">
      <c r="A71" s="139">
        <v>1998</v>
      </c>
      <c r="B71" s="129" t="s">
        <v>14</v>
      </c>
      <c r="C71" s="129" t="s">
        <v>51</v>
      </c>
      <c r="D71" s="130">
        <v>7630230</v>
      </c>
      <c r="E71" s="82">
        <v>289023.86363636365</v>
      </c>
      <c r="I71" s="139">
        <v>1998</v>
      </c>
      <c r="J71" s="146">
        <v>36069</v>
      </c>
      <c r="K71" s="130">
        <v>7630230</v>
      </c>
      <c r="L71" s="130">
        <v>9982165</v>
      </c>
      <c r="M71" s="130">
        <v>2308005</v>
      </c>
      <c r="N71" s="130">
        <v>13444908</v>
      </c>
      <c r="O71" s="130">
        <v>4472096</v>
      </c>
      <c r="P71" s="130">
        <v>3155434</v>
      </c>
      <c r="Q71" s="130">
        <v>1449968</v>
      </c>
      <c r="R71" s="130">
        <v>217091</v>
      </c>
    </row>
    <row r="72" spans="1:18">
      <c r="A72" s="139">
        <v>1998</v>
      </c>
      <c r="B72" s="129" t="s">
        <v>15</v>
      </c>
      <c r="C72" s="129" t="s">
        <v>51</v>
      </c>
      <c r="D72" s="130">
        <v>7268182</v>
      </c>
      <c r="E72" s="82">
        <v>282918.72323861421</v>
      </c>
      <c r="I72" s="139">
        <v>1998</v>
      </c>
      <c r="J72" s="146">
        <v>36100</v>
      </c>
      <c r="K72" s="130">
        <v>7268182</v>
      </c>
      <c r="L72" s="130">
        <v>9399498</v>
      </c>
      <c r="M72" s="130">
        <v>2233725</v>
      </c>
      <c r="N72" s="130">
        <v>12748293</v>
      </c>
      <c r="O72" s="130">
        <v>4309756</v>
      </c>
      <c r="P72" s="130">
        <v>3019617</v>
      </c>
      <c r="Q72" s="130">
        <v>1395642</v>
      </c>
      <c r="R72" s="130">
        <v>159950</v>
      </c>
    </row>
    <row r="73" spans="1:18">
      <c r="A73" s="139">
        <v>1998</v>
      </c>
      <c r="B73" s="129" t="s">
        <v>16</v>
      </c>
      <c r="C73" s="129" t="s">
        <v>51</v>
      </c>
      <c r="D73" s="130">
        <v>6952158</v>
      </c>
      <c r="E73" s="82">
        <v>272847.64521193091</v>
      </c>
      <c r="I73" s="139">
        <v>1998</v>
      </c>
      <c r="J73" s="146">
        <v>36130</v>
      </c>
      <c r="K73" s="130">
        <v>6952158</v>
      </c>
      <c r="L73" s="130">
        <v>9128776</v>
      </c>
      <c r="M73" s="130">
        <v>2153340</v>
      </c>
      <c r="N73" s="130">
        <v>12397911</v>
      </c>
      <c r="O73" s="130">
        <v>4210686</v>
      </c>
      <c r="P73" s="130">
        <v>3037682</v>
      </c>
      <c r="Q73" s="130">
        <v>1372860</v>
      </c>
      <c r="R73" s="130">
        <v>146341</v>
      </c>
    </row>
    <row r="74" spans="1:18">
      <c r="A74" s="139">
        <v>1999</v>
      </c>
      <c r="B74" s="129" t="s">
        <v>5</v>
      </c>
      <c r="C74" s="129" t="s">
        <v>51</v>
      </c>
      <c r="D74" s="130">
        <v>5921603</v>
      </c>
      <c r="E74" s="82">
        <v>224303.14393939395</v>
      </c>
      <c r="I74" s="139">
        <v>1999</v>
      </c>
      <c r="J74" s="146">
        <v>36161</v>
      </c>
      <c r="K74" s="130">
        <v>5921603</v>
      </c>
      <c r="L74" s="130">
        <v>7891446</v>
      </c>
      <c r="M74" s="130">
        <v>1824811</v>
      </c>
      <c r="N74" s="130">
        <v>10915436</v>
      </c>
      <c r="O74" s="130">
        <v>3748084</v>
      </c>
      <c r="P74" s="130">
        <v>2767032</v>
      </c>
      <c r="Q74" s="130">
        <v>1277138</v>
      </c>
      <c r="R74" s="130">
        <v>195230</v>
      </c>
    </row>
    <row r="75" spans="1:18">
      <c r="A75" s="139">
        <v>1999</v>
      </c>
      <c r="B75" s="129" t="s">
        <v>6</v>
      </c>
      <c r="C75" s="129" t="s">
        <v>51</v>
      </c>
      <c r="D75" s="130">
        <v>5924419</v>
      </c>
      <c r="E75" s="82">
        <v>243602.75493421053</v>
      </c>
      <c r="I75" s="139">
        <v>1999</v>
      </c>
      <c r="J75" s="146">
        <v>36192</v>
      </c>
      <c r="K75" s="130">
        <v>5924419</v>
      </c>
      <c r="L75" s="130">
        <v>7682019</v>
      </c>
      <c r="M75" s="130">
        <v>1778667</v>
      </c>
      <c r="N75" s="130">
        <v>10834866</v>
      </c>
      <c r="O75" s="130">
        <v>3666180</v>
      </c>
      <c r="P75" s="130">
        <v>2640919</v>
      </c>
      <c r="Q75" s="130">
        <v>1164461</v>
      </c>
      <c r="R75" s="130">
        <v>180012</v>
      </c>
    </row>
    <row r="76" spans="1:18">
      <c r="A76" s="139">
        <v>1999</v>
      </c>
      <c r="B76" s="129" t="s">
        <v>7</v>
      </c>
      <c r="C76" s="129" t="s">
        <v>51</v>
      </c>
      <c r="D76" s="130">
        <v>7431868</v>
      </c>
      <c r="E76" s="82">
        <v>278451.40502060694</v>
      </c>
      <c r="I76" s="139">
        <v>1999</v>
      </c>
      <c r="J76" s="146">
        <v>36220</v>
      </c>
      <c r="K76" s="130">
        <v>7431868</v>
      </c>
      <c r="L76" s="130">
        <v>9517757</v>
      </c>
      <c r="M76" s="130">
        <v>2275315</v>
      </c>
      <c r="N76" s="130">
        <v>13216135</v>
      </c>
      <c r="O76" s="130">
        <v>4473798</v>
      </c>
      <c r="P76" s="130">
        <v>3170236</v>
      </c>
      <c r="Q76" s="130">
        <v>1374396</v>
      </c>
      <c r="R76" s="130">
        <v>145114</v>
      </c>
    </row>
    <row r="77" spans="1:18">
      <c r="A77" s="139">
        <v>1999</v>
      </c>
      <c r="B77" s="129" t="s">
        <v>8</v>
      </c>
      <c r="C77" s="129" t="s">
        <v>51</v>
      </c>
      <c r="D77" s="130">
        <v>7113718</v>
      </c>
      <c r="E77" s="82">
        <v>283867.43814844376</v>
      </c>
      <c r="I77" s="139">
        <v>1999</v>
      </c>
      <c r="J77" s="146">
        <v>36251</v>
      </c>
      <c r="K77" s="130">
        <v>7113718</v>
      </c>
      <c r="L77" s="130">
        <v>9451952</v>
      </c>
      <c r="M77" s="130">
        <v>2215773</v>
      </c>
      <c r="N77" s="130">
        <v>12787909</v>
      </c>
      <c r="O77" s="130">
        <v>4237542</v>
      </c>
      <c r="P77" s="130">
        <v>3007962</v>
      </c>
      <c r="Q77" s="130">
        <v>1288348</v>
      </c>
      <c r="R77" s="130">
        <v>129700</v>
      </c>
    </row>
    <row r="78" spans="1:18">
      <c r="A78" s="139">
        <v>1999</v>
      </c>
      <c r="B78" s="129" t="s">
        <v>9</v>
      </c>
      <c r="C78" s="129" t="s">
        <v>51</v>
      </c>
      <c r="D78" s="130">
        <v>7160955</v>
      </c>
      <c r="E78" s="82">
        <v>284843.07875894988</v>
      </c>
      <c r="I78" s="139">
        <v>1999</v>
      </c>
      <c r="J78" s="146">
        <v>36281</v>
      </c>
      <c r="K78" s="130">
        <v>7160955</v>
      </c>
      <c r="L78" s="130">
        <v>9644492</v>
      </c>
      <c r="M78" s="130">
        <v>2233891</v>
      </c>
      <c r="N78" s="130">
        <v>13362479</v>
      </c>
      <c r="O78" s="130">
        <v>4325454</v>
      </c>
      <c r="P78" s="130">
        <v>3074982</v>
      </c>
      <c r="Q78" s="130">
        <v>1355453</v>
      </c>
      <c r="R78" s="130">
        <v>145773</v>
      </c>
    </row>
    <row r="79" spans="1:18">
      <c r="A79" s="139">
        <v>1999</v>
      </c>
      <c r="B79" s="129" t="s">
        <v>10</v>
      </c>
      <c r="C79" s="129" t="s">
        <v>51</v>
      </c>
      <c r="D79" s="130">
        <v>6862637</v>
      </c>
      <c r="E79" s="82">
        <v>273848.24421388668</v>
      </c>
      <c r="I79" s="139">
        <v>1999</v>
      </c>
      <c r="J79" s="146">
        <v>36312</v>
      </c>
      <c r="K79" s="130">
        <v>6862637</v>
      </c>
      <c r="L79" s="130">
        <v>9291261</v>
      </c>
      <c r="M79" s="130">
        <v>2183762</v>
      </c>
      <c r="N79" s="130">
        <v>13038956</v>
      </c>
      <c r="O79" s="130">
        <v>4152760</v>
      </c>
      <c r="P79" s="130">
        <v>2959915</v>
      </c>
      <c r="Q79" s="130">
        <v>1271437</v>
      </c>
      <c r="R79" s="130">
        <v>128812</v>
      </c>
    </row>
    <row r="80" spans="1:18">
      <c r="A80" s="139">
        <v>1999</v>
      </c>
      <c r="B80" s="129" t="s">
        <v>11</v>
      </c>
      <c r="C80" s="129" t="s">
        <v>51</v>
      </c>
      <c r="D80" s="130">
        <v>6900187</v>
      </c>
      <c r="E80" s="82">
        <v>258530.79805170474</v>
      </c>
      <c r="I80" s="139">
        <v>1999</v>
      </c>
      <c r="J80" s="146">
        <v>36342</v>
      </c>
      <c r="K80" s="130">
        <v>6900187</v>
      </c>
      <c r="L80" s="130">
        <v>9572639</v>
      </c>
      <c r="M80" s="130">
        <v>2205510</v>
      </c>
      <c r="N80" s="130">
        <v>13142948</v>
      </c>
      <c r="O80" s="130">
        <v>4351738</v>
      </c>
      <c r="P80" s="130">
        <v>3075203</v>
      </c>
      <c r="Q80" s="130">
        <v>1294210</v>
      </c>
      <c r="R80" s="130">
        <v>203491</v>
      </c>
    </row>
    <row r="81" spans="1:18">
      <c r="A81" s="139">
        <v>1999</v>
      </c>
      <c r="B81" s="129" t="s">
        <v>12</v>
      </c>
      <c r="C81" s="129" t="s">
        <v>51</v>
      </c>
      <c r="D81" s="130">
        <v>6982995</v>
      </c>
      <c r="E81" s="82">
        <v>270973.80675203726</v>
      </c>
      <c r="I81" s="139">
        <v>1999</v>
      </c>
      <c r="J81" s="146">
        <v>36373</v>
      </c>
      <c r="K81" s="130">
        <v>6982995</v>
      </c>
      <c r="L81" s="130">
        <v>9607562</v>
      </c>
      <c r="M81" s="130">
        <v>2188074</v>
      </c>
      <c r="N81" s="130">
        <v>13568853</v>
      </c>
      <c r="O81" s="130">
        <v>4322775</v>
      </c>
      <c r="P81" s="130">
        <v>3049060</v>
      </c>
      <c r="Q81" s="130">
        <v>1327302</v>
      </c>
      <c r="R81" s="130">
        <v>127946</v>
      </c>
    </row>
    <row r="82" spans="1:18">
      <c r="A82" s="139">
        <v>1999</v>
      </c>
      <c r="B82" s="129" t="s">
        <v>13</v>
      </c>
      <c r="C82" s="129" t="s">
        <v>51</v>
      </c>
      <c r="D82" s="130">
        <v>7392283</v>
      </c>
      <c r="E82" s="82">
        <v>280861.81610942248</v>
      </c>
      <c r="I82" s="139">
        <v>1999</v>
      </c>
      <c r="J82" s="146">
        <v>36404</v>
      </c>
      <c r="K82" s="130">
        <v>7392283</v>
      </c>
      <c r="L82" s="130">
        <v>9763839</v>
      </c>
      <c r="M82" s="130">
        <v>2286892</v>
      </c>
      <c r="N82" s="130">
        <v>13789532</v>
      </c>
      <c r="O82" s="130">
        <v>4418310</v>
      </c>
      <c r="P82" s="130">
        <v>3118919</v>
      </c>
      <c r="Q82" s="130">
        <v>1367962</v>
      </c>
      <c r="R82" s="130">
        <v>110119</v>
      </c>
    </row>
    <row r="83" spans="1:18">
      <c r="A83" s="139">
        <v>1999</v>
      </c>
      <c r="B83" s="129" t="s">
        <v>14</v>
      </c>
      <c r="C83" s="129" t="s">
        <v>51</v>
      </c>
      <c r="D83" s="130">
        <v>7277601</v>
      </c>
      <c r="E83" s="82">
        <v>275666.70454545459</v>
      </c>
      <c r="I83" s="139">
        <v>1999</v>
      </c>
      <c r="J83" s="146">
        <v>36434</v>
      </c>
      <c r="K83" s="130">
        <v>7277601</v>
      </c>
      <c r="L83" s="130">
        <v>9940421</v>
      </c>
      <c r="M83" s="130">
        <v>2237256</v>
      </c>
      <c r="N83" s="130">
        <v>13726872</v>
      </c>
      <c r="O83" s="130">
        <v>4377213</v>
      </c>
      <c r="P83" s="130">
        <v>3163061</v>
      </c>
      <c r="Q83" s="130">
        <v>1458498</v>
      </c>
      <c r="R83" s="130">
        <v>130494</v>
      </c>
    </row>
    <row r="84" spans="1:18">
      <c r="A84" s="139">
        <v>1999</v>
      </c>
      <c r="B84" s="129" t="s">
        <v>15</v>
      </c>
      <c r="C84" s="129" t="s">
        <v>51</v>
      </c>
      <c r="D84" s="130">
        <v>7518477</v>
      </c>
      <c r="E84" s="82">
        <v>292661.61930712336</v>
      </c>
      <c r="I84" s="139">
        <v>1999</v>
      </c>
      <c r="J84" s="146">
        <v>36465</v>
      </c>
      <c r="K84" s="130">
        <v>7518477</v>
      </c>
      <c r="L84" s="130">
        <v>9889156</v>
      </c>
      <c r="M84" s="130">
        <v>2251198</v>
      </c>
      <c r="N84" s="130">
        <v>13708149</v>
      </c>
      <c r="O84" s="130">
        <v>4381801</v>
      </c>
      <c r="P84" s="130">
        <v>3174894</v>
      </c>
      <c r="Q84" s="130">
        <v>1431122</v>
      </c>
      <c r="R84" s="130">
        <v>119430</v>
      </c>
    </row>
    <row r="85" spans="1:18">
      <c r="A85" s="139">
        <v>1999</v>
      </c>
      <c r="B85" s="129" t="s">
        <v>16</v>
      </c>
      <c r="C85" s="129" t="s">
        <v>51</v>
      </c>
      <c r="D85" s="130">
        <v>6969716</v>
      </c>
      <c r="E85" s="82">
        <v>273536.73469387757</v>
      </c>
      <c r="I85" s="139">
        <v>1999</v>
      </c>
      <c r="J85" s="146">
        <v>36495</v>
      </c>
      <c r="K85" s="130">
        <v>6969716</v>
      </c>
      <c r="L85" s="130">
        <v>9420254</v>
      </c>
      <c r="M85" s="130">
        <v>2136822</v>
      </c>
      <c r="N85" s="130">
        <v>13252541</v>
      </c>
      <c r="O85" s="130">
        <v>4291105</v>
      </c>
      <c r="P85" s="130">
        <v>3122813</v>
      </c>
      <c r="Q85" s="130">
        <v>1452500</v>
      </c>
      <c r="R85" s="130">
        <v>113137</v>
      </c>
    </row>
    <row r="86" spans="1:18">
      <c r="A86" s="139">
        <v>2000</v>
      </c>
      <c r="B86" s="129" t="s">
        <v>5</v>
      </c>
      <c r="C86" s="129" t="s">
        <v>51</v>
      </c>
      <c r="D86" s="130">
        <v>5929720</v>
      </c>
      <c r="E86" s="82">
        <v>227541.05909439755</v>
      </c>
      <c r="I86" s="139">
        <v>2000</v>
      </c>
      <c r="J86" s="146">
        <v>36526</v>
      </c>
      <c r="K86" s="130">
        <v>5929720</v>
      </c>
      <c r="L86" s="130">
        <v>8127879</v>
      </c>
      <c r="M86" s="130">
        <v>1773711</v>
      </c>
      <c r="N86" s="130">
        <v>11301431</v>
      </c>
      <c r="O86" s="130">
        <v>3729839</v>
      </c>
      <c r="P86" s="130">
        <v>2764691</v>
      </c>
      <c r="Q86" s="130">
        <v>1282555</v>
      </c>
      <c r="R86" s="130">
        <v>145000</v>
      </c>
    </row>
    <row r="87" spans="1:18">
      <c r="A87" s="139">
        <v>2000</v>
      </c>
      <c r="B87" s="129" t="s">
        <v>6</v>
      </c>
      <c r="C87" s="129" t="s">
        <v>51</v>
      </c>
      <c r="D87" s="130">
        <v>6151227</v>
      </c>
      <c r="E87" s="82">
        <v>242939.45497630333</v>
      </c>
      <c r="I87" s="139">
        <v>2000</v>
      </c>
      <c r="J87" s="146">
        <v>36557</v>
      </c>
      <c r="K87" s="130">
        <v>6151227</v>
      </c>
      <c r="L87" s="130">
        <v>8282177</v>
      </c>
      <c r="M87" s="130">
        <v>1851305</v>
      </c>
      <c r="N87" s="130">
        <v>11727784</v>
      </c>
      <c r="O87" s="130">
        <v>3769542</v>
      </c>
      <c r="P87" s="130">
        <v>2769459</v>
      </c>
      <c r="Q87" s="130">
        <v>1269759</v>
      </c>
      <c r="R87" s="130">
        <v>144200</v>
      </c>
    </row>
    <row r="88" spans="1:18">
      <c r="A88" s="139">
        <v>2000</v>
      </c>
      <c r="B88" s="129" t="s">
        <v>7</v>
      </c>
      <c r="C88" s="129" t="s">
        <v>51</v>
      </c>
      <c r="D88" s="130">
        <v>7474277</v>
      </c>
      <c r="E88" s="82">
        <v>273582.61346998537</v>
      </c>
      <c r="I88" s="139">
        <v>2000</v>
      </c>
      <c r="J88" s="146">
        <v>36586</v>
      </c>
      <c r="K88" s="130">
        <v>7474277</v>
      </c>
      <c r="L88" s="130">
        <v>9964135</v>
      </c>
      <c r="M88" s="130">
        <v>2302217</v>
      </c>
      <c r="N88" s="130">
        <v>13978857</v>
      </c>
      <c r="O88" s="130">
        <v>4444030</v>
      </c>
      <c r="P88" s="130">
        <v>3252766</v>
      </c>
      <c r="Q88" s="130">
        <v>1457331</v>
      </c>
      <c r="R88" s="130">
        <v>125885</v>
      </c>
    </row>
    <row r="89" spans="1:18">
      <c r="A89" s="139">
        <v>2000</v>
      </c>
      <c r="B89" s="129" t="s">
        <v>8</v>
      </c>
      <c r="C89" s="129" t="s">
        <v>51</v>
      </c>
      <c r="D89" s="130">
        <v>6776013</v>
      </c>
      <c r="E89" s="82">
        <v>276797.91666666669</v>
      </c>
      <c r="I89" s="139">
        <v>2000</v>
      </c>
      <c r="J89" s="146">
        <v>36617</v>
      </c>
      <c r="K89" s="130">
        <v>6776013</v>
      </c>
      <c r="L89" s="130">
        <v>9231826</v>
      </c>
      <c r="M89" s="130">
        <v>2083071</v>
      </c>
      <c r="N89" s="130">
        <v>13002580</v>
      </c>
      <c r="O89" s="130">
        <v>4152873</v>
      </c>
      <c r="P89" s="130">
        <v>3004704</v>
      </c>
      <c r="Q89" s="130">
        <v>1334677</v>
      </c>
      <c r="R89" s="130">
        <v>143946</v>
      </c>
    </row>
    <row r="90" spans="1:18">
      <c r="A90" s="139">
        <v>2000</v>
      </c>
      <c r="B90" s="129" t="s">
        <v>9</v>
      </c>
      <c r="C90" s="129" t="s">
        <v>51</v>
      </c>
      <c r="D90" s="130">
        <v>6865277</v>
      </c>
      <c r="E90" s="82">
        <v>263441.17421335384</v>
      </c>
      <c r="I90" s="139">
        <v>2000</v>
      </c>
      <c r="J90" s="146">
        <v>36647</v>
      </c>
      <c r="K90" s="130">
        <v>6865277</v>
      </c>
      <c r="L90" s="130">
        <v>9446815</v>
      </c>
      <c r="M90" s="130">
        <v>2170179</v>
      </c>
      <c r="N90" s="130">
        <v>13141289</v>
      </c>
      <c r="O90" s="130">
        <v>4156162</v>
      </c>
      <c r="P90" s="130">
        <v>3035658</v>
      </c>
      <c r="Q90" s="130">
        <v>1342196</v>
      </c>
      <c r="R90" s="130">
        <v>133911</v>
      </c>
    </row>
    <row r="91" spans="1:18">
      <c r="A91" s="139">
        <v>2000</v>
      </c>
      <c r="B91" s="129" t="s">
        <v>10</v>
      </c>
      <c r="C91" s="129" t="s">
        <v>51</v>
      </c>
      <c r="D91" s="130">
        <v>6615927</v>
      </c>
      <c r="E91" s="82">
        <v>260983.31360946744</v>
      </c>
      <c r="I91" s="139">
        <v>2000</v>
      </c>
      <c r="J91" s="146">
        <v>36678</v>
      </c>
      <c r="K91" s="130">
        <v>6615927</v>
      </c>
      <c r="L91" s="130">
        <v>9150847</v>
      </c>
      <c r="M91" s="130">
        <v>2100767</v>
      </c>
      <c r="N91" s="130">
        <v>12737101</v>
      </c>
      <c r="O91" s="130">
        <v>3972913</v>
      </c>
      <c r="P91" s="130">
        <v>2982536</v>
      </c>
      <c r="Q91" s="130">
        <v>1302675</v>
      </c>
      <c r="R91" s="130">
        <v>118998</v>
      </c>
    </row>
    <row r="92" spans="1:18">
      <c r="A92" s="139">
        <v>2000</v>
      </c>
      <c r="B92" s="129" t="s">
        <v>11</v>
      </c>
      <c r="C92" s="129" t="s">
        <v>51</v>
      </c>
      <c r="D92" s="130">
        <v>6828412</v>
      </c>
      <c r="E92" s="82">
        <v>258651.96969696973</v>
      </c>
      <c r="I92" s="139">
        <v>2000</v>
      </c>
      <c r="J92" s="146">
        <v>36708</v>
      </c>
      <c r="K92" s="130">
        <v>6828412</v>
      </c>
      <c r="L92" s="130">
        <v>9532307</v>
      </c>
      <c r="M92" s="130">
        <v>2129057</v>
      </c>
      <c r="N92" s="130">
        <v>13023830</v>
      </c>
      <c r="O92" s="130">
        <v>4173349</v>
      </c>
      <c r="P92" s="130">
        <v>3059210</v>
      </c>
      <c r="Q92" s="130">
        <v>1386020</v>
      </c>
      <c r="R92" s="130">
        <v>207660</v>
      </c>
    </row>
    <row r="93" spans="1:18">
      <c r="A93" s="139">
        <v>2000</v>
      </c>
      <c r="B93" s="129" t="s">
        <v>12</v>
      </c>
      <c r="C93" s="129" t="s">
        <v>51</v>
      </c>
      <c r="D93" s="130">
        <v>7268806</v>
      </c>
      <c r="E93" s="82">
        <v>272341.92581491196</v>
      </c>
      <c r="I93" s="139">
        <v>2000</v>
      </c>
      <c r="J93" s="146">
        <v>36739</v>
      </c>
      <c r="K93" s="130">
        <v>7268806</v>
      </c>
      <c r="L93" s="130">
        <v>9937337</v>
      </c>
      <c r="M93" s="130">
        <v>2243192</v>
      </c>
      <c r="N93" s="130">
        <v>13655966</v>
      </c>
      <c r="O93" s="130">
        <v>4392189</v>
      </c>
      <c r="P93" s="130">
        <v>3190730</v>
      </c>
      <c r="Q93" s="130">
        <v>1411897</v>
      </c>
      <c r="R93" s="130">
        <v>163034</v>
      </c>
    </row>
    <row r="94" spans="1:18">
      <c r="A94" s="139">
        <v>2000</v>
      </c>
      <c r="B94" s="129" t="s">
        <v>13</v>
      </c>
      <c r="C94" s="129" t="s">
        <v>51</v>
      </c>
      <c r="D94" s="130">
        <v>7180180</v>
      </c>
      <c r="E94" s="82">
        <v>275842.48943526699</v>
      </c>
      <c r="I94" s="139">
        <v>2000</v>
      </c>
      <c r="J94" s="146">
        <v>36770</v>
      </c>
      <c r="K94" s="130">
        <v>7180180</v>
      </c>
      <c r="L94" s="130">
        <v>9827414</v>
      </c>
      <c r="M94" s="130">
        <v>2207403</v>
      </c>
      <c r="N94" s="130">
        <v>13538068</v>
      </c>
      <c r="O94" s="130">
        <v>4315889</v>
      </c>
      <c r="P94" s="130">
        <v>3142871</v>
      </c>
      <c r="Q94" s="130">
        <v>1393523</v>
      </c>
      <c r="R94" s="130">
        <v>160088</v>
      </c>
    </row>
    <row r="95" spans="1:18">
      <c r="A95" s="139">
        <v>2000</v>
      </c>
      <c r="B95" s="129" t="s">
        <v>14</v>
      </c>
      <c r="C95" s="129" t="s">
        <v>51</v>
      </c>
      <c r="D95" s="130">
        <v>7209607</v>
      </c>
      <c r="E95" s="82">
        <v>276654.14428242517</v>
      </c>
      <c r="I95" s="139">
        <v>2000</v>
      </c>
      <c r="J95" s="146">
        <v>36800</v>
      </c>
      <c r="K95" s="130">
        <v>7209607</v>
      </c>
      <c r="L95" s="130">
        <v>9809469</v>
      </c>
      <c r="M95" s="130">
        <v>2219518</v>
      </c>
      <c r="N95" s="130">
        <v>13586361</v>
      </c>
      <c r="O95" s="130">
        <v>4358426</v>
      </c>
      <c r="P95" s="130">
        <v>3185682</v>
      </c>
      <c r="Q95" s="130">
        <v>1430022</v>
      </c>
      <c r="R95" s="130">
        <v>155260</v>
      </c>
    </row>
    <row r="96" spans="1:18">
      <c r="A96" s="139">
        <v>2000</v>
      </c>
      <c r="B96" s="129" t="s">
        <v>15</v>
      </c>
      <c r="C96" s="129" t="s">
        <v>51</v>
      </c>
      <c r="D96" s="130">
        <v>7017920</v>
      </c>
      <c r="E96" s="82">
        <v>266638.29787234042</v>
      </c>
      <c r="I96" s="139">
        <v>2000</v>
      </c>
      <c r="J96" s="146">
        <v>36831</v>
      </c>
      <c r="K96" s="130">
        <v>7017920</v>
      </c>
      <c r="L96" s="130">
        <v>9296472</v>
      </c>
      <c r="M96" s="130">
        <v>2109360</v>
      </c>
      <c r="N96" s="130">
        <v>12996655</v>
      </c>
      <c r="O96" s="130">
        <v>4142516</v>
      </c>
      <c r="P96" s="130">
        <v>3031641</v>
      </c>
      <c r="Q96" s="130">
        <v>1354826</v>
      </c>
      <c r="R96" s="130">
        <v>160664</v>
      </c>
    </row>
    <row r="97" spans="1:18">
      <c r="A97" s="139">
        <v>2000</v>
      </c>
      <c r="B97" s="129" t="s">
        <v>16</v>
      </c>
      <c r="C97" s="129" t="s">
        <v>51</v>
      </c>
      <c r="D97" s="130">
        <v>6414143</v>
      </c>
      <c r="E97" s="82">
        <v>255136.95306284804</v>
      </c>
      <c r="I97" s="139">
        <v>2000</v>
      </c>
      <c r="J97" s="146">
        <v>36861</v>
      </c>
      <c r="K97" s="130">
        <v>6414143</v>
      </c>
      <c r="L97" s="130">
        <v>8911451</v>
      </c>
      <c r="M97" s="130">
        <v>1925647</v>
      </c>
      <c r="N97" s="130">
        <v>12351436</v>
      </c>
      <c r="O97" s="130">
        <v>3984058</v>
      </c>
      <c r="P97" s="130">
        <v>3132563</v>
      </c>
      <c r="Q97" s="130">
        <v>1377869</v>
      </c>
      <c r="R97" s="130">
        <v>140278</v>
      </c>
    </row>
    <row r="98" spans="1:18">
      <c r="A98" s="139">
        <v>2001</v>
      </c>
      <c r="B98" s="129" t="s">
        <v>5</v>
      </c>
      <c r="C98" s="129" t="s">
        <v>51</v>
      </c>
      <c r="D98" s="130">
        <v>5763749</v>
      </c>
      <c r="E98" s="82">
        <v>215951.62982390408</v>
      </c>
      <c r="I98" s="139">
        <v>2001</v>
      </c>
      <c r="J98" s="146">
        <v>36892</v>
      </c>
      <c r="K98" s="130">
        <v>5763749</v>
      </c>
      <c r="L98" s="130">
        <v>7969889</v>
      </c>
      <c r="M98" s="130">
        <v>1716204</v>
      </c>
      <c r="N98" s="130">
        <v>10890789</v>
      </c>
      <c r="O98" s="130">
        <v>3649290</v>
      </c>
      <c r="P98" s="130">
        <v>2793453</v>
      </c>
      <c r="Q98" s="130">
        <v>1265486</v>
      </c>
      <c r="R98" s="130">
        <v>162895</v>
      </c>
    </row>
    <row r="99" spans="1:18">
      <c r="A99" s="139">
        <v>2001</v>
      </c>
      <c r="B99" s="129" t="s">
        <v>6</v>
      </c>
      <c r="C99" s="129" t="s">
        <v>51</v>
      </c>
      <c r="D99" s="130">
        <v>5784833</v>
      </c>
      <c r="E99" s="82">
        <v>237863.19901315789</v>
      </c>
      <c r="I99" s="139">
        <v>2001</v>
      </c>
      <c r="J99" s="146">
        <v>36923</v>
      </c>
      <c r="K99" s="130">
        <v>5784833</v>
      </c>
      <c r="L99" s="130">
        <v>7673281</v>
      </c>
      <c r="M99" s="130">
        <v>1685270</v>
      </c>
      <c r="N99" s="130">
        <v>10886221</v>
      </c>
      <c r="O99" s="130">
        <v>3557471</v>
      </c>
      <c r="P99" s="130">
        <v>2683349</v>
      </c>
      <c r="Q99" s="130">
        <v>1224994</v>
      </c>
      <c r="R99" s="130">
        <v>169073</v>
      </c>
    </row>
    <row r="100" spans="1:18">
      <c r="A100" s="139">
        <v>2001</v>
      </c>
      <c r="B100" s="129" t="s">
        <v>7</v>
      </c>
      <c r="C100" s="129" t="s">
        <v>51</v>
      </c>
      <c r="D100" s="130">
        <v>6771654</v>
      </c>
      <c r="E100" s="82">
        <v>250523.64039955602</v>
      </c>
      <c r="I100" s="139">
        <v>2001</v>
      </c>
      <c r="J100" s="146">
        <v>36951</v>
      </c>
      <c r="K100" s="130">
        <v>6771654</v>
      </c>
      <c r="L100" s="130">
        <v>9045461</v>
      </c>
      <c r="M100" s="130">
        <v>2049836</v>
      </c>
      <c r="N100" s="130">
        <v>12688838</v>
      </c>
      <c r="O100" s="130">
        <v>4091446</v>
      </c>
      <c r="P100" s="130">
        <v>3061377</v>
      </c>
      <c r="Q100" s="130">
        <v>1345742</v>
      </c>
      <c r="R100" s="130">
        <v>147537</v>
      </c>
    </row>
    <row r="101" spans="1:18">
      <c r="A101" s="139">
        <v>2001</v>
      </c>
      <c r="B101" s="129" t="s">
        <v>8</v>
      </c>
      <c r="C101" s="129" t="s">
        <v>51</v>
      </c>
      <c r="D101" s="130">
        <v>6337013</v>
      </c>
      <c r="E101" s="82">
        <v>255834.19459023012</v>
      </c>
      <c r="I101" s="139">
        <v>2001</v>
      </c>
      <c r="J101" s="146">
        <v>36982</v>
      </c>
      <c r="K101" s="130">
        <v>6337013</v>
      </c>
      <c r="L101" s="130">
        <v>8474631</v>
      </c>
      <c r="M101" s="130">
        <v>1959563</v>
      </c>
      <c r="N101" s="130">
        <v>12312758</v>
      </c>
      <c r="O101" s="130">
        <v>3953034</v>
      </c>
      <c r="P101" s="130">
        <v>2995373</v>
      </c>
      <c r="Q101" s="130">
        <v>1276999</v>
      </c>
      <c r="R101" s="130">
        <v>166900</v>
      </c>
    </row>
    <row r="102" spans="1:18">
      <c r="A102" s="139">
        <v>2001</v>
      </c>
      <c r="B102" s="129" t="s">
        <v>9</v>
      </c>
      <c r="C102" s="129" t="s">
        <v>51</v>
      </c>
      <c r="D102" s="130">
        <v>6589197</v>
      </c>
      <c r="E102" s="82">
        <v>252847.16039907906</v>
      </c>
      <c r="I102" s="139">
        <v>2001</v>
      </c>
      <c r="J102" s="146">
        <v>37012</v>
      </c>
      <c r="K102" s="130">
        <v>6589197</v>
      </c>
      <c r="L102" s="130">
        <v>9095061</v>
      </c>
      <c r="M102" s="130">
        <v>2087585</v>
      </c>
      <c r="N102" s="130">
        <v>12609764</v>
      </c>
      <c r="O102" s="130">
        <v>4020660</v>
      </c>
      <c r="P102" s="130">
        <v>3030819</v>
      </c>
      <c r="Q102" s="130">
        <v>1116879</v>
      </c>
      <c r="R102" s="130">
        <v>150783</v>
      </c>
    </row>
    <row r="103" spans="1:18">
      <c r="A103" s="139">
        <v>2001</v>
      </c>
      <c r="B103" s="129" t="s">
        <v>10</v>
      </c>
      <c r="C103" s="129" t="s">
        <v>51</v>
      </c>
      <c r="D103" s="130">
        <v>6237491</v>
      </c>
      <c r="E103" s="82">
        <v>245570.51181102364</v>
      </c>
      <c r="I103" s="139">
        <v>2001</v>
      </c>
      <c r="J103" s="146">
        <v>37043</v>
      </c>
      <c r="K103" s="130">
        <v>6237491</v>
      </c>
      <c r="L103" s="130">
        <v>8619857</v>
      </c>
      <c r="M103" s="130">
        <v>1940640</v>
      </c>
      <c r="N103" s="130">
        <v>12029594</v>
      </c>
      <c r="O103" s="130">
        <v>3866699</v>
      </c>
      <c r="P103" s="130">
        <v>2838320</v>
      </c>
      <c r="Q103" s="130">
        <v>1236131</v>
      </c>
      <c r="R103" s="130">
        <v>132506</v>
      </c>
    </row>
    <row r="104" spans="1:18">
      <c r="A104" s="139">
        <v>2001</v>
      </c>
      <c r="B104" s="129" t="s">
        <v>11</v>
      </c>
      <c r="C104" s="129" t="s">
        <v>51</v>
      </c>
      <c r="D104" s="130">
        <v>6231929</v>
      </c>
      <c r="E104" s="82">
        <v>239137.72064466617</v>
      </c>
      <c r="I104" s="139">
        <v>2001</v>
      </c>
      <c r="J104" s="146">
        <v>37073</v>
      </c>
      <c r="K104" s="130">
        <v>6231929</v>
      </c>
      <c r="L104" s="130">
        <v>8385952</v>
      </c>
      <c r="M104" s="130">
        <v>1885704</v>
      </c>
      <c r="N104" s="130">
        <v>11474605</v>
      </c>
      <c r="O104" s="130">
        <v>3713842</v>
      </c>
      <c r="P104" s="130">
        <v>2753530</v>
      </c>
      <c r="Q104" s="130">
        <v>1237063</v>
      </c>
      <c r="R104" s="130">
        <v>162495</v>
      </c>
    </row>
    <row r="105" spans="1:18">
      <c r="A105" s="139">
        <v>2001</v>
      </c>
      <c r="B105" s="129" t="s">
        <v>12</v>
      </c>
      <c r="C105" s="129" t="s">
        <v>51</v>
      </c>
      <c r="D105" s="130">
        <v>6687900</v>
      </c>
      <c r="E105" s="82">
        <v>250576.99512926189</v>
      </c>
      <c r="I105" s="139">
        <v>2001</v>
      </c>
      <c r="J105" s="146">
        <v>37104</v>
      </c>
      <c r="K105" s="130">
        <v>6687900</v>
      </c>
      <c r="L105" s="130">
        <v>8886717</v>
      </c>
      <c r="M105" s="130">
        <v>2002909</v>
      </c>
      <c r="N105" s="130">
        <v>12085683</v>
      </c>
      <c r="O105" s="130">
        <v>3955348</v>
      </c>
      <c r="P105" s="130">
        <v>2861294</v>
      </c>
      <c r="Q105" s="130">
        <v>1252700</v>
      </c>
      <c r="R105" s="130">
        <v>153604</v>
      </c>
    </row>
    <row r="106" spans="1:18">
      <c r="A106" s="139">
        <v>2001</v>
      </c>
      <c r="B106" s="129" t="s">
        <v>13</v>
      </c>
      <c r="C106" s="129" t="s">
        <v>51</v>
      </c>
      <c r="D106" s="130">
        <v>6322493</v>
      </c>
      <c r="E106" s="82">
        <v>248917.04724409452</v>
      </c>
      <c r="I106" s="139">
        <v>2001</v>
      </c>
      <c r="J106" s="146">
        <v>37135</v>
      </c>
      <c r="K106" s="130">
        <v>6322493</v>
      </c>
      <c r="L106" s="130">
        <v>8497310</v>
      </c>
      <c r="M106" s="130">
        <v>1887744</v>
      </c>
      <c r="N106" s="130">
        <v>11738787</v>
      </c>
      <c r="O106" s="130">
        <v>3749129</v>
      </c>
      <c r="P106" s="130">
        <v>2842603</v>
      </c>
      <c r="Q106" s="130">
        <v>1192692</v>
      </c>
      <c r="R106" s="130">
        <v>153617</v>
      </c>
    </row>
    <row r="107" spans="1:18">
      <c r="A107" s="139">
        <v>2001</v>
      </c>
      <c r="B107" s="129" t="s">
        <v>14</v>
      </c>
      <c r="C107" s="129" t="s">
        <v>51</v>
      </c>
      <c r="D107" s="130">
        <v>6424079</v>
      </c>
      <c r="E107" s="82">
        <v>240692.35668789808</v>
      </c>
      <c r="I107" s="139">
        <v>2001</v>
      </c>
      <c r="J107" s="146">
        <v>37165</v>
      </c>
      <c r="K107" s="130">
        <v>6424079</v>
      </c>
      <c r="L107" s="130">
        <v>8786549</v>
      </c>
      <c r="M107" s="130">
        <v>1944135</v>
      </c>
      <c r="N107" s="130">
        <v>11880070</v>
      </c>
      <c r="O107" s="130">
        <v>3840977</v>
      </c>
      <c r="P107" s="130">
        <v>2909438</v>
      </c>
      <c r="Q107" s="130">
        <v>1172221</v>
      </c>
      <c r="R107" s="130">
        <v>141774</v>
      </c>
    </row>
    <row r="108" spans="1:18">
      <c r="A108" s="139">
        <v>2001</v>
      </c>
      <c r="B108" s="129" t="s">
        <v>15</v>
      </c>
      <c r="C108" s="129" t="s">
        <v>51</v>
      </c>
      <c r="D108" s="130">
        <v>6417480</v>
      </c>
      <c r="E108" s="82">
        <v>243825.22796352583</v>
      </c>
      <c r="I108" s="139">
        <v>2001</v>
      </c>
      <c r="J108" s="146">
        <v>37196</v>
      </c>
      <c r="K108" s="130">
        <v>6417480</v>
      </c>
      <c r="L108" s="130">
        <v>8430941</v>
      </c>
      <c r="M108" s="130">
        <v>1914942</v>
      </c>
      <c r="N108" s="130">
        <v>11441886</v>
      </c>
      <c r="O108" s="130">
        <v>3768814</v>
      </c>
      <c r="P108" s="130">
        <v>2903859</v>
      </c>
      <c r="Q108" s="130">
        <v>1149100</v>
      </c>
      <c r="R108" s="130">
        <v>155587</v>
      </c>
    </row>
    <row r="109" spans="1:18">
      <c r="A109" s="139">
        <v>2001</v>
      </c>
      <c r="B109" s="129" t="s">
        <v>16</v>
      </c>
      <c r="C109" s="129" t="s">
        <v>51</v>
      </c>
      <c r="D109" s="130">
        <v>4980911</v>
      </c>
      <c r="E109" s="82">
        <v>200439.07444668008</v>
      </c>
      <c r="I109" s="139">
        <v>2001</v>
      </c>
      <c r="J109" s="146">
        <v>37226</v>
      </c>
      <c r="K109" s="130">
        <v>4980911</v>
      </c>
      <c r="L109" s="130">
        <v>6473373</v>
      </c>
      <c r="M109" s="130">
        <v>1497551</v>
      </c>
      <c r="N109" s="130">
        <v>9042244</v>
      </c>
      <c r="O109" s="130">
        <v>3011235</v>
      </c>
      <c r="P109" s="130">
        <v>2428909</v>
      </c>
      <c r="Q109" s="130">
        <v>924417</v>
      </c>
      <c r="R109" s="130">
        <v>127707</v>
      </c>
    </row>
    <row r="110" spans="1:18">
      <c r="A110" s="139">
        <v>2002</v>
      </c>
      <c r="B110" s="129" t="s">
        <v>5</v>
      </c>
      <c r="C110" s="129" t="s">
        <v>51</v>
      </c>
      <c r="D110" s="130">
        <v>4813277</v>
      </c>
      <c r="E110" s="82">
        <v>180340.08992131884</v>
      </c>
      <c r="I110" s="139">
        <v>2002</v>
      </c>
      <c r="J110" s="146">
        <v>37257</v>
      </c>
      <c r="K110" s="130">
        <v>4813277</v>
      </c>
      <c r="L110" s="130">
        <v>6295427</v>
      </c>
      <c r="M110" s="130">
        <v>1441180</v>
      </c>
      <c r="N110" s="130">
        <v>8587532</v>
      </c>
      <c r="O110" s="130">
        <v>2889281</v>
      </c>
      <c r="P110" s="130">
        <v>2238034</v>
      </c>
      <c r="Q110" s="130">
        <v>882981</v>
      </c>
      <c r="R110" s="130">
        <v>118532</v>
      </c>
    </row>
    <row r="111" spans="1:18">
      <c r="A111" s="139">
        <v>2002</v>
      </c>
      <c r="B111" s="129" t="s">
        <v>6</v>
      </c>
      <c r="C111" s="129" t="s">
        <v>51</v>
      </c>
      <c r="D111" s="130">
        <v>4713223</v>
      </c>
      <c r="E111" s="82">
        <v>193800.28782894736</v>
      </c>
      <c r="I111" s="139">
        <v>2002</v>
      </c>
      <c r="J111" s="146">
        <v>37288</v>
      </c>
      <c r="K111" s="130">
        <v>4713223</v>
      </c>
      <c r="L111" s="130">
        <v>5965281</v>
      </c>
      <c r="M111" s="130">
        <v>1428659</v>
      </c>
      <c r="N111" s="130">
        <v>8346796</v>
      </c>
      <c r="O111" s="130">
        <v>2800494</v>
      </c>
      <c r="P111" s="130">
        <v>2043897</v>
      </c>
      <c r="Q111" s="130">
        <v>777006</v>
      </c>
      <c r="R111" s="130">
        <v>125167</v>
      </c>
    </row>
    <row r="112" spans="1:18">
      <c r="A112" s="139">
        <v>2002</v>
      </c>
      <c r="B112" s="129" t="s">
        <v>7</v>
      </c>
      <c r="C112" s="129" t="s">
        <v>51</v>
      </c>
      <c r="D112" s="130">
        <v>5253359</v>
      </c>
      <c r="E112" s="82">
        <v>203855.60729530462</v>
      </c>
      <c r="I112" s="139">
        <v>2002</v>
      </c>
      <c r="J112" s="146">
        <v>37316</v>
      </c>
      <c r="K112" s="130">
        <v>5253359</v>
      </c>
      <c r="L112" s="130">
        <v>6756098</v>
      </c>
      <c r="M112" s="130">
        <v>1654880</v>
      </c>
      <c r="N112" s="130">
        <v>9305212</v>
      </c>
      <c r="O112" s="130">
        <v>3086456</v>
      </c>
      <c r="P112" s="130">
        <v>2254666</v>
      </c>
      <c r="Q112" s="130">
        <v>817179</v>
      </c>
      <c r="R112" s="130">
        <v>118058</v>
      </c>
    </row>
    <row r="113" spans="1:18">
      <c r="A113" s="139">
        <v>2002</v>
      </c>
      <c r="B113" s="129" t="s">
        <v>8</v>
      </c>
      <c r="C113" s="129" t="s">
        <v>51</v>
      </c>
      <c r="D113" s="130">
        <v>5342743</v>
      </c>
      <c r="E113" s="82">
        <v>205253.28467153283</v>
      </c>
      <c r="I113" s="139">
        <v>2002</v>
      </c>
      <c r="J113" s="146">
        <v>37347</v>
      </c>
      <c r="K113" s="130">
        <v>5342743</v>
      </c>
      <c r="L113" s="130">
        <v>6899868</v>
      </c>
      <c r="M113" s="130">
        <v>1728778</v>
      </c>
      <c r="N113" s="130">
        <v>9299625</v>
      </c>
      <c r="O113" s="130">
        <v>3032133</v>
      </c>
      <c r="P113" s="130">
        <v>2269902</v>
      </c>
      <c r="Q113" s="130">
        <v>770111</v>
      </c>
      <c r="R113" s="130">
        <v>107339</v>
      </c>
    </row>
    <row r="114" spans="1:18">
      <c r="A114" s="139">
        <v>2002</v>
      </c>
      <c r="B114" s="129" t="s">
        <v>9</v>
      </c>
      <c r="C114" s="129" t="s">
        <v>51</v>
      </c>
      <c r="D114" s="130">
        <v>5650057.9999999981</v>
      </c>
      <c r="E114" s="82">
        <v>214423.45351043635</v>
      </c>
      <c r="I114" s="139">
        <v>2002</v>
      </c>
      <c r="J114" s="146">
        <v>37377</v>
      </c>
      <c r="K114" s="130">
        <v>5650057.9999999981</v>
      </c>
      <c r="L114" s="130">
        <v>7431614</v>
      </c>
      <c r="M114" s="130">
        <v>1830054</v>
      </c>
      <c r="N114" s="130">
        <v>9614283</v>
      </c>
      <c r="O114" s="130">
        <v>3249807</v>
      </c>
      <c r="P114" s="130">
        <v>2430737</v>
      </c>
      <c r="Q114" s="130">
        <v>793811</v>
      </c>
      <c r="R114" s="130">
        <v>107610</v>
      </c>
    </row>
    <row r="115" spans="1:18">
      <c r="A115" s="139">
        <v>2002</v>
      </c>
      <c r="B115" s="129" t="s">
        <v>10</v>
      </c>
      <c r="C115" s="129" t="s">
        <v>51</v>
      </c>
      <c r="D115" s="130">
        <v>5209624</v>
      </c>
      <c r="E115" s="82">
        <v>210319.9031085991</v>
      </c>
      <c r="I115" s="139">
        <v>2002</v>
      </c>
      <c r="J115" s="146">
        <v>37408</v>
      </c>
      <c r="K115" s="130">
        <v>5209624</v>
      </c>
      <c r="L115" s="130">
        <v>7125236</v>
      </c>
      <c r="M115" s="130">
        <v>1716737</v>
      </c>
      <c r="N115" s="130">
        <v>8986773</v>
      </c>
      <c r="O115" s="130">
        <v>2904295</v>
      </c>
      <c r="P115" s="130">
        <v>2298956</v>
      </c>
      <c r="Q115" s="130">
        <v>735067</v>
      </c>
      <c r="R115" s="130">
        <v>108386</v>
      </c>
    </row>
    <row r="116" spans="1:18">
      <c r="A116" s="139">
        <v>2002</v>
      </c>
      <c r="B116" s="129" t="s">
        <v>11</v>
      </c>
      <c r="C116" s="129" t="s">
        <v>51</v>
      </c>
      <c r="D116" s="130">
        <v>5705310</v>
      </c>
      <c r="E116" s="82">
        <v>213762.08317721993</v>
      </c>
      <c r="I116" s="139">
        <v>2002</v>
      </c>
      <c r="J116" s="146">
        <v>37438</v>
      </c>
      <c r="K116" s="130">
        <v>5705310</v>
      </c>
      <c r="L116" s="130">
        <v>7693289</v>
      </c>
      <c r="M116" s="130">
        <v>1891268</v>
      </c>
      <c r="N116" s="130">
        <v>9493566</v>
      </c>
      <c r="O116" s="130">
        <v>3032944</v>
      </c>
      <c r="P116" s="130">
        <v>2463125</v>
      </c>
      <c r="Q116" s="130">
        <v>761858</v>
      </c>
      <c r="R116" s="130">
        <v>170753</v>
      </c>
    </row>
    <row r="117" spans="1:18">
      <c r="A117" s="139">
        <v>2002</v>
      </c>
      <c r="B117" s="129" t="s">
        <v>12</v>
      </c>
      <c r="C117" s="129" t="s">
        <v>51</v>
      </c>
      <c r="D117" s="130">
        <v>5749609</v>
      </c>
      <c r="E117" s="82">
        <v>217788.2196969697</v>
      </c>
      <c r="I117" s="139">
        <v>2002</v>
      </c>
      <c r="J117" s="146">
        <v>37469</v>
      </c>
      <c r="K117" s="130">
        <v>5749609</v>
      </c>
      <c r="L117" s="130">
        <v>7892984</v>
      </c>
      <c r="M117" s="130">
        <v>2003103</v>
      </c>
      <c r="N117" s="130">
        <v>9000808</v>
      </c>
      <c r="O117" s="130">
        <v>2811872</v>
      </c>
      <c r="P117" s="130">
        <v>2561210</v>
      </c>
      <c r="Q117" s="130">
        <v>736076</v>
      </c>
      <c r="R117" s="130">
        <v>143420</v>
      </c>
    </row>
    <row r="118" spans="1:18">
      <c r="A118" s="139">
        <v>2002</v>
      </c>
      <c r="B118" s="129" t="s">
        <v>13</v>
      </c>
      <c r="C118" s="129" t="s">
        <v>51</v>
      </c>
      <c r="D118" s="130">
        <v>5770524</v>
      </c>
      <c r="E118" s="82">
        <v>224621.40910860256</v>
      </c>
      <c r="I118" s="139">
        <v>2002</v>
      </c>
      <c r="J118" s="146">
        <v>37500</v>
      </c>
      <c r="K118" s="130">
        <v>5770524</v>
      </c>
      <c r="L118" s="130">
        <v>7946806</v>
      </c>
      <c r="M118" s="130">
        <v>2021993</v>
      </c>
      <c r="N118" s="130">
        <v>8338739</v>
      </c>
      <c r="O118" s="130">
        <v>2403590</v>
      </c>
      <c r="P118" s="130">
        <v>2571807</v>
      </c>
      <c r="Q118" s="130">
        <v>684457</v>
      </c>
      <c r="R118" s="130">
        <v>122393</v>
      </c>
    </row>
    <row r="119" spans="1:18">
      <c r="A119" s="139">
        <v>2002</v>
      </c>
      <c r="B119" s="129" t="s">
        <v>14</v>
      </c>
      <c r="C119" s="129" t="s">
        <v>51</v>
      </c>
      <c r="D119" s="130">
        <v>6011819</v>
      </c>
      <c r="E119" s="82">
        <v>225246.12214312475</v>
      </c>
      <c r="I119" s="139">
        <v>2002</v>
      </c>
      <c r="J119" s="146">
        <v>37530</v>
      </c>
      <c r="K119" s="130">
        <v>6011819</v>
      </c>
      <c r="L119" s="130">
        <v>8389941</v>
      </c>
      <c r="M119" s="130">
        <v>2127026</v>
      </c>
      <c r="N119" s="130">
        <v>8685493</v>
      </c>
      <c r="O119" s="130">
        <v>2536435</v>
      </c>
      <c r="P119" s="130">
        <v>2744745</v>
      </c>
      <c r="Q119" s="130">
        <v>712959</v>
      </c>
      <c r="R119" s="130">
        <v>118247</v>
      </c>
    </row>
    <row r="120" spans="1:18">
      <c r="A120" s="139">
        <v>2002</v>
      </c>
      <c r="B120" s="129" t="s">
        <v>15</v>
      </c>
      <c r="C120" s="129" t="s">
        <v>51</v>
      </c>
      <c r="D120" s="130">
        <v>5860307</v>
      </c>
      <c r="E120" s="82">
        <v>225136.65001920861</v>
      </c>
      <c r="I120" s="139">
        <v>2002</v>
      </c>
      <c r="J120" s="146">
        <v>37561</v>
      </c>
      <c r="K120" s="130">
        <v>5860307</v>
      </c>
      <c r="L120" s="130">
        <v>7977408</v>
      </c>
      <c r="M120" s="130">
        <v>2053384</v>
      </c>
      <c r="N120" s="130">
        <v>9516522</v>
      </c>
      <c r="O120" s="130">
        <v>2783928</v>
      </c>
      <c r="P120" s="130">
        <v>2728382</v>
      </c>
      <c r="Q120" s="130">
        <v>733062</v>
      </c>
      <c r="R120" s="130">
        <v>113887</v>
      </c>
    </row>
    <row r="121" spans="1:18">
      <c r="A121" s="139">
        <v>2002</v>
      </c>
      <c r="B121" s="129" t="s">
        <v>16</v>
      </c>
      <c r="C121" s="129" t="s">
        <v>51</v>
      </c>
      <c r="D121" s="130">
        <v>5593804</v>
      </c>
      <c r="E121" s="82">
        <v>219537.0486656201</v>
      </c>
      <c r="I121" s="139">
        <v>2002</v>
      </c>
      <c r="J121" s="146">
        <v>37591</v>
      </c>
      <c r="K121" s="130">
        <v>5593804</v>
      </c>
      <c r="L121" s="130">
        <v>7840825</v>
      </c>
      <c r="M121" s="130">
        <v>1958287</v>
      </c>
      <c r="N121" s="130">
        <v>9001660</v>
      </c>
      <c r="O121" s="130">
        <v>2740521</v>
      </c>
      <c r="P121" s="130">
        <v>2717546</v>
      </c>
      <c r="Q121" s="130">
        <v>932425</v>
      </c>
      <c r="R121" s="130">
        <v>112420</v>
      </c>
    </row>
    <row r="122" spans="1:18">
      <c r="A122" s="139">
        <v>2003</v>
      </c>
      <c r="B122" s="129" t="s">
        <v>5</v>
      </c>
      <c r="C122" s="129" t="s">
        <v>51</v>
      </c>
      <c r="D122" s="130">
        <v>4894728</v>
      </c>
      <c r="E122" s="82">
        <v>183391.83214687149</v>
      </c>
      <c r="I122" s="139">
        <v>2003</v>
      </c>
      <c r="J122" s="146">
        <v>37622</v>
      </c>
      <c r="K122" s="130">
        <v>4894728</v>
      </c>
      <c r="L122" s="130">
        <v>6763729</v>
      </c>
      <c r="M122" s="130">
        <v>1724588</v>
      </c>
      <c r="N122" s="130">
        <v>7168657</v>
      </c>
      <c r="O122" s="130">
        <v>2403064</v>
      </c>
      <c r="P122" s="130">
        <v>2495563</v>
      </c>
      <c r="Q122" s="130">
        <v>889699</v>
      </c>
      <c r="R122" s="130">
        <v>146371</v>
      </c>
    </row>
    <row r="123" spans="1:18">
      <c r="A123" s="139">
        <v>2003</v>
      </c>
      <c r="B123" s="129" t="s">
        <v>6</v>
      </c>
      <c r="C123" s="129" t="s">
        <v>51</v>
      </c>
      <c r="D123" s="130">
        <v>4818441</v>
      </c>
      <c r="E123" s="82">
        <v>198126.68585526315</v>
      </c>
      <c r="I123" s="139">
        <v>2003</v>
      </c>
      <c r="J123" s="146">
        <v>37653</v>
      </c>
      <c r="K123" s="130">
        <v>4818441</v>
      </c>
      <c r="L123" s="130">
        <v>6536149</v>
      </c>
      <c r="M123" s="130">
        <v>1673434</v>
      </c>
      <c r="N123" s="130">
        <v>7085118</v>
      </c>
      <c r="O123" s="130">
        <v>2384153</v>
      </c>
      <c r="P123" s="130">
        <v>2355248</v>
      </c>
      <c r="Q123" s="130">
        <v>781343</v>
      </c>
      <c r="R123" s="130">
        <v>130303</v>
      </c>
    </row>
    <row r="124" spans="1:18">
      <c r="A124" s="139">
        <v>2003</v>
      </c>
      <c r="B124" s="129" t="s">
        <v>7</v>
      </c>
      <c r="C124" s="129" t="s">
        <v>51</v>
      </c>
      <c r="D124" s="130">
        <v>5544541</v>
      </c>
      <c r="E124" s="82">
        <v>215154.8700038805</v>
      </c>
      <c r="I124" s="139">
        <v>2003</v>
      </c>
      <c r="J124" s="146">
        <v>37681</v>
      </c>
      <c r="K124" s="130">
        <v>5544541</v>
      </c>
      <c r="L124" s="130">
        <v>7536991</v>
      </c>
      <c r="M124" s="130">
        <v>2028073</v>
      </c>
      <c r="N124" s="130">
        <v>8287095</v>
      </c>
      <c r="O124" s="130">
        <v>2698470</v>
      </c>
      <c r="P124" s="130">
        <v>2737309</v>
      </c>
      <c r="Q124" s="130">
        <v>860263</v>
      </c>
      <c r="R124" s="130">
        <v>144113</v>
      </c>
    </row>
    <row r="125" spans="1:18">
      <c r="A125" s="139">
        <v>2003</v>
      </c>
      <c r="B125" s="129" t="s">
        <v>8</v>
      </c>
      <c r="C125" s="129" t="s">
        <v>51</v>
      </c>
      <c r="D125" s="130">
        <v>5886983</v>
      </c>
      <c r="E125" s="82">
        <v>226161.46753745677</v>
      </c>
      <c r="I125" s="139">
        <v>2003</v>
      </c>
      <c r="J125" s="146">
        <v>37712</v>
      </c>
      <c r="K125" s="130">
        <v>5886983</v>
      </c>
      <c r="L125" s="130">
        <v>8314109</v>
      </c>
      <c r="M125" s="130">
        <v>2218138</v>
      </c>
      <c r="N125" s="130">
        <v>9195245</v>
      </c>
      <c r="O125" s="130">
        <v>2817015</v>
      </c>
      <c r="P125" s="130">
        <v>2856897</v>
      </c>
      <c r="Q125" s="130">
        <v>833390</v>
      </c>
      <c r="R125" s="130">
        <v>122303</v>
      </c>
    </row>
    <row r="126" spans="1:18">
      <c r="A126" s="139">
        <v>2003</v>
      </c>
      <c r="B126" s="129" t="s">
        <v>9</v>
      </c>
      <c r="C126" s="129" t="s">
        <v>51</v>
      </c>
      <c r="D126" s="130">
        <v>5990290</v>
      </c>
      <c r="E126" s="82">
        <v>227335.48387096773</v>
      </c>
      <c r="I126" s="139">
        <v>2003</v>
      </c>
      <c r="J126" s="146">
        <v>37742</v>
      </c>
      <c r="K126" s="130">
        <v>5990290</v>
      </c>
      <c r="L126" s="130">
        <v>8516986</v>
      </c>
      <c r="M126" s="130">
        <v>2460456</v>
      </c>
      <c r="N126" s="130">
        <v>9357320</v>
      </c>
      <c r="O126" s="130">
        <v>2175645</v>
      </c>
      <c r="P126" s="130">
        <v>2941131</v>
      </c>
      <c r="Q126" s="130">
        <v>864204</v>
      </c>
      <c r="R126" s="130">
        <v>123245</v>
      </c>
    </row>
    <row r="127" spans="1:18">
      <c r="A127" s="139">
        <v>2003</v>
      </c>
      <c r="B127" s="129" t="s">
        <v>10</v>
      </c>
      <c r="C127" s="129" t="s">
        <v>51</v>
      </c>
      <c r="D127" s="130">
        <v>5684819</v>
      </c>
      <c r="E127" s="82">
        <v>229504.19862737184</v>
      </c>
      <c r="I127" s="139">
        <v>2003</v>
      </c>
      <c r="J127" s="146">
        <v>37773</v>
      </c>
      <c r="K127" s="130">
        <v>5684819</v>
      </c>
      <c r="L127" s="130">
        <v>8165532</v>
      </c>
      <c r="M127" s="130">
        <v>2315712</v>
      </c>
      <c r="N127" s="130">
        <v>9166482</v>
      </c>
      <c r="O127" s="130">
        <v>2170423</v>
      </c>
      <c r="P127" s="130">
        <v>2832450</v>
      </c>
      <c r="Q127" s="130">
        <v>819343</v>
      </c>
      <c r="R127" s="130">
        <v>114471</v>
      </c>
    </row>
    <row r="128" spans="1:18">
      <c r="A128" s="139">
        <v>2003</v>
      </c>
      <c r="B128" s="129" t="s">
        <v>11</v>
      </c>
      <c r="C128" s="129" t="s">
        <v>51</v>
      </c>
      <c r="D128" s="130">
        <v>5980491</v>
      </c>
      <c r="E128" s="82">
        <v>224072.34919445484</v>
      </c>
      <c r="I128" s="139">
        <v>2003</v>
      </c>
      <c r="J128" s="146">
        <v>37803</v>
      </c>
      <c r="K128" s="130">
        <v>5980491</v>
      </c>
      <c r="L128" s="130">
        <v>8286685</v>
      </c>
      <c r="M128" s="130">
        <v>2429706</v>
      </c>
      <c r="N128" s="130">
        <v>9782306</v>
      </c>
      <c r="O128" s="130">
        <v>2374462</v>
      </c>
      <c r="P128" s="130">
        <v>3020079</v>
      </c>
      <c r="Q128" s="130">
        <v>886061</v>
      </c>
      <c r="R128" s="130">
        <v>172890</v>
      </c>
    </row>
    <row r="129" spans="1:18">
      <c r="A129" s="139">
        <v>2003</v>
      </c>
      <c r="B129" s="129" t="s">
        <v>12</v>
      </c>
      <c r="C129" s="129" t="s">
        <v>51</v>
      </c>
      <c r="D129" s="130">
        <v>5831138</v>
      </c>
      <c r="E129" s="82">
        <v>220876.43939393939</v>
      </c>
      <c r="I129" s="139">
        <v>2003</v>
      </c>
      <c r="J129" s="146">
        <v>37834</v>
      </c>
      <c r="K129" s="130">
        <v>5831138</v>
      </c>
      <c r="L129" s="130">
        <v>8132412</v>
      </c>
      <c r="M129" s="130">
        <v>2440657</v>
      </c>
      <c r="N129" s="130">
        <v>9687610</v>
      </c>
      <c r="O129" s="130">
        <v>2431021</v>
      </c>
      <c r="P129" s="130">
        <v>3007434</v>
      </c>
      <c r="Q129" s="130">
        <v>788429</v>
      </c>
      <c r="R129" s="130">
        <v>149404</v>
      </c>
    </row>
    <row r="130" spans="1:18">
      <c r="A130" s="139">
        <v>2003</v>
      </c>
      <c r="B130" s="129" t="s">
        <v>13</v>
      </c>
      <c r="C130" s="129" t="s">
        <v>51</v>
      </c>
      <c r="D130" s="130">
        <v>6130942</v>
      </c>
      <c r="E130" s="82">
        <v>238650.91475282211</v>
      </c>
      <c r="I130" s="139">
        <v>2003</v>
      </c>
      <c r="J130" s="146">
        <v>37865</v>
      </c>
      <c r="K130" s="130">
        <v>6130942</v>
      </c>
      <c r="L130" s="130">
        <v>8765868</v>
      </c>
      <c r="M130" s="130">
        <v>2489743</v>
      </c>
      <c r="N130" s="130">
        <v>10136012</v>
      </c>
      <c r="O130" s="130">
        <v>2607293</v>
      </c>
      <c r="P130" s="130">
        <v>3067921</v>
      </c>
      <c r="Q130" s="130">
        <v>855895</v>
      </c>
      <c r="R130" s="130">
        <v>121593</v>
      </c>
    </row>
    <row r="131" spans="1:18">
      <c r="A131" s="139">
        <v>2003</v>
      </c>
      <c r="B131" s="129" t="s">
        <v>14</v>
      </c>
      <c r="C131" s="129" t="s">
        <v>51</v>
      </c>
      <c r="D131" s="130">
        <v>6310795</v>
      </c>
      <c r="E131" s="82">
        <v>236447.92056950167</v>
      </c>
      <c r="I131" s="139">
        <v>2003</v>
      </c>
      <c r="J131" s="146">
        <v>37895</v>
      </c>
      <c r="K131" s="130">
        <v>6310795</v>
      </c>
      <c r="L131" s="130">
        <v>9081309</v>
      </c>
      <c r="M131" s="130">
        <v>2489743</v>
      </c>
      <c r="N131" s="130">
        <v>10498516</v>
      </c>
      <c r="O131" s="130">
        <v>2720150</v>
      </c>
      <c r="P131" s="130">
        <v>3235112</v>
      </c>
      <c r="Q131" s="130">
        <v>968547</v>
      </c>
      <c r="R131" s="130">
        <v>139471</v>
      </c>
    </row>
    <row r="132" spans="1:18">
      <c r="A132" s="139">
        <v>2003</v>
      </c>
      <c r="B132" s="129" t="s">
        <v>15</v>
      </c>
      <c r="C132" s="129" t="s">
        <v>51</v>
      </c>
      <c r="D132" s="130">
        <v>5862973</v>
      </c>
      <c r="E132" s="82">
        <v>225239.07030349594</v>
      </c>
      <c r="I132" s="139">
        <v>2003</v>
      </c>
      <c r="J132" s="146">
        <v>37926</v>
      </c>
      <c r="K132" s="130">
        <v>5862973</v>
      </c>
      <c r="L132" s="130">
        <v>8472660</v>
      </c>
      <c r="M132" s="130">
        <v>2316729</v>
      </c>
      <c r="N132" s="130">
        <v>9792653</v>
      </c>
      <c r="O132" s="130">
        <v>2543919</v>
      </c>
      <c r="P132" s="130">
        <v>3105546</v>
      </c>
      <c r="Q132" s="130">
        <v>924258</v>
      </c>
      <c r="R132" s="130">
        <v>123221</v>
      </c>
    </row>
    <row r="133" spans="1:18">
      <c r="A133" s="139">
        <v>2003</v>
      </c>
      <c r="B133" s="129" t="s">
        <v>16</v>
      </c>
      <c r="C133" s="129" t="s">
        <v>51</v>
      </c>
      <c r="D133" s="130">
        <v>5813627</v>
      </c>
      <c r="E133" s="82">
        <v>228164.32496075353</v>
      </c>
      <c r="I133" s="139">
        <v>2003</v>
      </c>
      <c r="J133" s="146">
        <v>37956</v>
      </c>
      <c r="K133" s="130">
        <v>5813627</v>
      </c>
      <c r="L133" s="130">
        <v>8673949</v>
      </c>
      <c r="M133" s="130">
        <v>2229652</v>
      </c>
      <c r="N133" s="130">
        <v>9634872</v>
      </c>
      <c r="O133" s="130">
        <v>2544699</v>
      </c>
      <c r="P133" s="130">
        <v>3145428</v>
      </c>
      <c r="Q133" s="130">
        <v>945227</v>
      </c>
      <c r="R133" s="130">
        <v>129987</v>
      </c>
    </row>
    <row r="134" spans="1:18">
      <c r="A134" s="139">
        <v>2004</v>
      </c>
      <c r="B134" s="129" t="s">
        <v>5</v>
      </c>
      <c r="C134" s="129" t="s">
        <v>51</v>
      </c>
      <c r="D134" s="130">
        <v>4919117</v>
      </c>
      <c r="E134" s="82">
        <v>184305.62008242786</v>
      </c>
      <c r="I134" s="139">
        <v>2004</v>
      </c>
      <c r="J134" s="146">
        <v>37987</v>
      </c>
      <c r="K134" s="130">
        <v>4919117</v>
      </c>
      <c r="L134" s="130">
        <v>7411228</v>
      </c>
      <c r="M134" s="130">
        <v>1919256</v>
      </c>
      <c r="N134" s="130">
        <v>8228260</v>
      </c>
      <c r="O134" s="130">
        <v>2258756</v>
      </c>
      <c r="P134" s="130">
        <v>2812852</v>
      </c>
      <c r="Q134" s="130">
        <v>891344</v>
      </c>
      <c r="R134" s="130">
        <v>187192</v>
      </c>
    </row>
    <row r="135" spans="1:18">
      <c r="A135" s="139">
        <v>2004</v>
      </c>
      <c r="B135" s="129" t="s">
        <v>6</v>
      </c>
      <c r="C135" s="129" t="s">
        <v>51</v>
      </c>
      <c r="D135" s="130">
        <v>5274725.9999999991</v>
      </c>
      <c r="E135" s="82">
        <v>216888.40460526312</v>
      </c>
      <c r="I135" s="139">
        <v>2004</v>
      </c>
      <c r="J135" s="146">
        <v>38018</v>
      </c>
      <c r="K135" s="130">
        <v>5274725.9999999991</v>
      </c>
      <c r="L135" s="130">
        <v>7536812</v>
      </c>
      <c r="M135" s="130">
        <v>2056643</v>
      </c>
      <c r="N135" s="130">
        <v>8518435</v>
      </c>
      <c r="O135" s="130">
        <v>2145374</v>
      </c>
      <c r="P135" s="130">
        <v>2838253</v>
      </c>
      <c r="Q135" s="130">
        <v>895096</v>
      </c>
      <c r="R135" s="130">
        <v>162407</v>
      </c>
    </row>
    <row r="136" spans="1:18">
      <c r="A136" s="139">
        <v>2004</v>
      </c>
      <c r="B136" s="129" t="s">
        <v>7</v>
      </c>
      <c r="C136" s="129" t="s">
        <v>51</v>
      </c>
      <c r="D136" s="130">
        <v>6213866</v>
      </c>
      <c r="E136" s="82">
        <v>241127.90065968179</v>
      </c>
      <c r="I136" s="139">
        <v>2004</v>
      </c>
      <c r="J136" s="146">
        <v>38047</v>
      </c>
      <c r="K136" s="130">
        <v>6213866</v>
      </c>
      <c r="L136" s="130">
        <v>9108708</v>
      </c>
      <c r="M136" s="130">
        <v>2601365</v>
      </c>
      <c r="N136" s="130">
        <v>10357619</v>
      </c>
      <c r="O136" s="130">
        <v>2448958</v>
      </c>
      <c r="P136" s="130">
        <v>3340073</v>
      </c>
      <c r="Q136" s="130">
        <v>988158</v>
      </c>
      <c r="R136" s="130">
        <v>146899</v>
      </c>
    </row>
    <row r="137" spans="1:18">
      <c r="A137" s="139">
        <v>2004</v>
      </c>
      <c r="B137" s="129" t="s">
        <v>8</v>
      </c>
      <c r="C137" s="129" t="s">
        <v>51</v>
      </c>
      <c r="D137" s="130">
        <v>5388238</v>
      </c>
      <c r="E137" s="82">
        <v>207001.0756819055</v>
      </c>
      <c r="I137" s="139">
        <v>2004</v>
      </c>
      <c r="J137" s="146">
        <v>38078</v>
      </c>
      <c r="K137" s="130">
        <v>5388238</v>
      </c>
      <c r="L137" s="130">
        <v>8501436</v>
      </c>
      <c r="M137" s="130">
        <v>2351655</v>
      </c>
      <c r="N137" s="130">
        <v>9401326</v>
      </c>
      <c r="O137" s="130">
        <v>2276291</v>
      </c>
      <c r="P137" s="130">
        <v>3091722</v>
      </c>
      <c r="Q137" s="130">
        <v>843994</v>
      </c>
      <c r="R137" s="130">
        <v>144611</v>
      </c>
    </row>
    <row r="138" spans="1:18">
      <c r="A138" s="139">
        <v>2004</v>
      </c>
      <c r="B138" s="129" t="s">
        <v>9</v>
      </c>
      <c r="C138" s="129" t="s">
        <v>51</v>
      </c>
      <c r="D138" s="130">
        <v>5699963</v>
      </c>
      <c r="E138" s="82">
        <v>216317.38140417455</v>
      </c>
      <c r="I138" s="139">
        <v>2004</v>
      </c>
      <c r="J138" s="146">
        <v>38108</v>
      </c>
      <c r="K138" s="130">
        <v>5699963</v>
      </c>
      <c r="L138" s="130">
        <v>8835873</v>
      </c>
      <c r="M138" s="130">
        <v>2407464</v>
      </c>
      <c r="N138" s="130">
        <v>9561948</v>
      </c>
      <c r="O138" s="130">
        <v>2573917</v>
      </c>
      <c r="P138" s="130">
        <v>3207115</v>
      </c>
      <c r="Q138" s="130">
        <v>921729</v>
      </c>
      <c r="R138" s="130">
        <v>123108</v>
      </c>
    </row>
    <row r="139" spans="1:18">
      <c r="A139" s="139">
        <v>2004</v>
      </c>
      <c r="B139" s="129" t="s">
        <v>10</v>
      </c>
      <c r="C139" s="129" t="s">
        <v>51</v>
      </c>
      <c r="D139" s="130">
        <v>5758257</v>
      </c>
      <c r="E139" s="82">
        <v>232468.9947517158</v>
      </c>
      <c r="I139" s="139">
        <v>2004</v>
      </c>
      <c r="J139" s="146">
        <v>38139</v>
      </c>
      <c r="K139" s="130">
        <v>5758257</v>
      </c>
      <c r="L139" s="130">
        <v>8875186</v>
      </c>
      <c r="M139" s="130">
        <v>2423344</v>
      </c>
      <c r="N139" s="130">
        <v>7604167</v>
      </c>
      <c r="O139" s="130">
        <v>2662510</v>
      </c>
      <c r="P139" s="130">
        <v>3204644</v>
      </c>
      <c r="Q139" s="130">
        <v>934802</v>
      </c>
      <c r="R139" s="130">
        <v>123546</v>
      </c>
    </row>
    <row r="140" spans="1:18">
      <c r="A140" s="139">
        <v>2004</v>
      </c>
      <c r="B140" s="129" t="s">
        <v>11</v>
      </c>
      <c r="C140" s="129" t="s">
        <v>51</v>
      </c>
      <c r="D140" s="130">
        <v>5672766</v>
      </c>
      <c r="E140" s="82">
        <v>212542.75009366803</v>
      </c>
      <c r="I140" s="139">
        <v>2004</v>
      </c>
      <c r="J140" s="146">
        <v>38169</v>
      </c>
      <c r="K140" s="130">
        <v>5672766</v>
      </c>
      <c r="L140" s="130">
        <v>8898477</v>
      </c>
      <c r="M140" s="130">
        <v>2396607</v>
      </c>
      <c r="N140" s="130">
        <v>8991430</v>
      </c>
      <c r="O140" s="130">
        <v>2848940</v>
      </c>
      <c r="P140" s="130">
        <v>3280315</v>
      </c>
      <c r="Q140" s="130">
        <v>1006023</v>
      </c>
      <c r="R140" s="130">
        <v>198665</v>
      </c>
    </row>
    <row r="141" spans="1:18">
      <c r="A141" s="139">
        <v>2004</v>
      </c>
      <c r="B141" s="129" t="s">
        <v>12</v>
      </c>
      <c r="C141" s="129" t="s">
        <v>51</v>
      </c>
      <c r="D141" s="130">
        <v>5824438</v>
      </c>
      <c r="E141" s="82">
        <v>220622.65151515152</v>
      </c>
      <c r="I141" s="139">
        <v>2004</v>
      </c>
      <c r="J141" s="146">
        <v>38200</v>
      </c>
      <c r="K141" s="130">
        <v>5824438</v>
      </c>
      <c r="L141" s="130">
        <v>9072883</v>
      </c>
      <c r="M141" s="130">
        <v>2398379</v>
      </c>
      <c r="N141" s="130">
        <v>9168848</v>
      </c>
      <c r="O141" s="130">
        <v>2813381</v>
      </c>
      <c r="P141" s="130">
        <v>3261614</v>
      </c>
      <c r="Q141" s="130">
        <v>963261</v>
      </c>
      <c r="R141" s="130">
        <v>148995</v>
      </c>
    </row>
    <row r="142" spans="1:18">
      <c r="A142" s="139">
        <v>2004</v>
      </c>
      <c r="B142" s="129" t="s">
        <v>13</v>
      </c>
      <c r="C142" s="129" t="s">
        <v>51</v>
      </c>
      <c r="D142" s="130">
        <v>6317519.9999999991</v>
      </c>
      <c r="E142" s="82">
        <v>245913.58505254958</v>
      </c>
      <c r="I142" s="139">
        <v>2004</v>
      </c>
      <c r="J142" s="146">
        <v>38231</v>
      </c>
      <c r="K142" s="130">
        <v>6317519.9999999991</v>
      </c>
      <c r="L142" s="130">
        <v>9196866.9999999981</v>
      </c>
      <c r="M142" s="130">
        <v>2524274</v>
      </c>
      <c r="N142" s="130">
        <v>9836767</v>
      </c>
      <c r="O142" s="130">
        <v>2960427</v>
      </c>
      <c r="P142" s="130">
        <v>3378708</v>
      </c>
      <c r="Q142" s="130">
        <v>1046858</v>
      </c>
      <c r="R142" s="130">
        <v>143445</v>
      </c>
    </row>
    <row r="143" spans="1:18">
      <c r="A143" s="139">
        <v>2004</v>
      </c>
      <c r="B143" s="129" t="s">
        <v>14</v>
      </c>
      <c r="C143" s="129" t="s">
        <v>51</v>
      </c>
      <c r="D143" s="130">
        <v>6246101</v>
      </c>
      <c r="E143" s="82">
        <v>234024.01648557512</v>
      </c>
      <c r="I143" s="139">
        <v>2004</v>
      </c>
      <c r="J143" s="146">
        <v>38261</v>
      </c>
      <c r="K143" s="130">
        <v>6246101</v>
      </c>
      <c r="L143" s="130">
        <v>9363744</v>
      </c>
      <c r="M143" s="130">
        <v>2451881</v>
      </c>
      <c r="N143" s="130">
        <v>9749225</v>
      </c>
      <c r="O143" s="130">
        <v>2834916</v>
      </c>
      <c r="P143" s="130">
        <v>3404069</v>
      </c>
      <c r="Q143" s="130">
        <v>1033077</v>
      </c>
      <c r="R143" s="130">
        <v>144251</v>
      </c>
    </row>
    <row r="144" spans="1:18">
      <c r="A144" s="139">
        <v>2004</v>
      </c>
      <c r="B144" s="129" t="s">
        <v>15</v>
      </c>
      <c r="C144" s="129" t="s">
        <v>51</v>
      </c>
      <c r="D144" s="130">
        <v>6258509</v>
      </c>
      <c r="E144" s="82">
        <v>240434.4602381867</v>
      </c>
      <c r="I144" s="139">
        <v>2004</v>
      </c>
      <c r="J144" s="146">
        <v>38292</v>
      </c>
      <c r="K144" s="130">
        <v>6258509</v>
      </c>
      <c r="L144" s="130">
        <v>9169134.0000000019</v>
      </c>
      <c r="M144" s="130">
        <v>2463153</v>
      </c>
      <c r="N144" s="130">
        <v>9982725</v>
      </c>
      <c r="O144" s="130">
        <v>2912999</v>
      </c>
      <c r="P144" s="130">
        <v>3381125</v>
      </c>
      <c r="Q144" s="130">
        <v>1014548</v>
      </c>
      <c r="R144" s="130">
        <v>136407</v>
      </c>
    </row>
    <row r="145" spans="1:18">
      <c r="A145" s="139">
        <v>2004</v>
      </c>
      <c r="B145" s="129" t="s">
        <v>16</v>
      </c>
      <c r="C145" s="129" t="s">
        <v>51</v>
      </c>
      <c r="D145" s="130">
        <v>6156588.0000000019</v>
      </c>
      <c r="E145" s="82">
        <v>241624.33281004717</v>
      </c>
      <c r="I145" s="139">
        <v>2004</v>
      </c>
      <c r="J145" s="146">
        <v>38322</v>
      </c>
      <c r="K145" s="130">
        <v>6156588.0000000019</v>
      </c>
      <c r="L145" s="130">
        <v>9093280</v>
      </c>
      <c r="M145" s="130">
        <v>2313088</v>
      </c>
      <c r="N145" s="130">
        <v>9778162</v>
      </c>
      <c r="O145" s="130">
        <v>2899339</v>
      </c>
      <c r="P145" s="130">
        <v>3468423</v>
      </c>
      <c r="Q145" s="130">
        <v>1069925</v>
      </c>
      <c r="R145" s="130">
        <v>138051</v>
      </c>
    </row>
    <row r="146" spans="1:18">
      <c r="A146" s="139">
        <v>2005</v>
      </c>
      <c r="B146" s="129" t="s">
        <v>5</v>
      </c>
      <c r="C146" s="129" t="s">
        <v>51</v>
      </c>
      <c r="D146" s="130">
        <v>5049902</v>
      </c>
      <c r="E146" s="82">
        <v>189205.7699512926</v>
      </c>
      <c r="I146" s="139">
        <v>2005</v>
      </c>
      <c r="J146" s="146">
        <v>38353</v>
      </c>
      <c r="K146" s="130">
        <v>5049902</v>
      </c>
      <c r="L146" s="130">
        <v>7570081</v>
      </c>
      <c r="M146" s="130">
        <v>1952323</v>
      </c>
      <c r="N146" s="130">
        <v>8042747</v>
      </c>
      <c r="O146" s="130">
        <v>2278554</v>
      </c>
      <c r="P146" s="130">
        <v>2953060</v>
      </c>
      <c r="Q146" s="130">
        <v>942237</v>
      </c>
      <c r="R146" s="130">
        <v>155636</v>
      </c>
    </row>
    <row r="147" spans="1:18">
      <c r="A147" s="139">
        <v>2005</v>
      </c>
      <c r="B147" s="129" t="s">
        <v>6</v>
      </c>
      <c r="C147" s="129" t="s">
        <v>51</v>
      </c>
      <c r="D147" s="130">
        <v>5286834</v>
      </c>
      <c r="E147" s="82">
        <v>217386.26644736843</v>
      </c>
      <c r="I147" s="139">
        <v>2005</v>
      </c>
      <c r="J147" s="146">
        <v>38384</v>
      </c>
      <c r="K147" s="130">
        <v>5286834</v>
      </c>
      <c r="L147" s="130">
        <v>7803765</v>
      </c>
      <c r="M147" s="130">
        <v>1882149</v>
      </c>
      <c r="N147" s="130">
        <v>8330992.9999999991</v>
      </c>
      <c r="O147" s="130">
        <v>2373176</v>
      </c>
      <c r="P147" s="130">
        <v>2942512</v>
      </c>
      <c r="Q147" s="130">
        <v>929242.99999999988</v>
      </c>
      <c r="R147" s="130">
        <v>161761</v>
      </c>
    </row>
    <row r="148" spans="1:18">
      <c r="A148" s="139">
        <v>2005</v>
      </c>
      <c r="B148" s="129" t="s">
        <v>7</v>
      </c>
      <c r="C148" s="129" t="s">
        <v>51</v>
      </c>
      <c r="D148" s="130">
        <v>6161201</v>
      </c>
      <c r="E148" s="82">
        <v>239084.24524641054</v>
      </c>
      <c r="I148" s="139">
        <v>2005</v>
      </c>
      <c r="J148" s="146">
        <v>38412</v>
      </c>
      <c r="K148" s="130">
        <v>6161201</v>
      </c>
      <c r="L148" s="130">
        <v>9206776</v>
      </c>
      <c r="M148" s="130">
        <v>2390188</v>
      </c>
      <c r="N148" s="130">
        <v>9993731.0000000019</v>
      </c>
      <c r="O148" s="130">
        <v>2729398</v>
      </c>
      <c r="P148" s="130">
        <v>3414936</v>
      </c>
      <c r="Q148" s="130">
        <v>1029353.0000000001</v>
      </c>
      <c r="R148" s="130">
        <v>159722</v>
      </c>
    </row>
    <row r="149" spans="1:18">
      <c r="A149" s="139">
        <v>2005</v>
      </c>
      <c r="B149" s="129" t="s">
        <v>8</v>
      </c>
      <c r="C149" s="129" t="s">
        <v>51</v>
      </c>
      <c r="D149" s="130">
        <v>6201874</v>
      </c>
      <c r="E149" s="82">
        <v>238258.70149827123</v>
      </c>
      <c r="I149" s="139">
        <v>2005</v>
      </c>
      <c r="J149" s="146">
        <v>38443</v>
      </c>
      <c r="K149" s="130">
        <v>6201874</v>
      </c>
      <c r="L149" s="130">
        <v>9490187</v>
      </c>
      <c r="M149" s="130">
        <v>2435015</v>
      </c>
      <c r="N149" s="130">
        <v>10371099</v>
      </c>
      <c r="O149" s="130">
        <v>2895038</v>
      </c>
      <c r="P149" s="130">
        <v>3451944</v>
      </c>
      <c r="Q149" s="130">
        <v>1009330.0000000001</v>
      </c>
      <c r="R149" s="130">
        <v>87198</v>
      </c>
    </row>
    <row r="150" spans="1:18">
      <c r="A150" s="139">
        <v>2005</v>
      </c>
      <c r="B150" s="129" t="s">
        <v>9</v>
      </c>
      <c r="C150" s="129" t="s">
        <v>51</v>
      </c>
      <c r="D150" s="130">
        <v>6206230</v>
      </c>
      <c r="E150" s="82">
        <v>235530.55028462998</v>
      </c>
      <c r="I150" s="139">
        <v>2005</v>
      </c>
      <c r="J150" s="146">
        <v>38473</v>
      </c>
      <c r="K150" s="130">
        <v>6206230</v>
      </c>
      <c r="L150" s="130">
        <v>9443526</v>
      </c>
      <c r="M150" s="130">
        <v>2435432</v>
      </c>
      <c r="N150" s="130">
        <v>10238916.000000002</v>
      </c>
      <c r="O150" s="130">
        <v>3035335</v>
      </c>
      <c r="P150" s="130">
        <v>3500307</v>
      </c>
      <c r="Q150" s="130">
        <v>1020892</v>
      </c>
      <c r="R150" s="130">
        <v>124345</v>
      </c>
    </row>
    <row r="151" spans="1:18">
      <c r="A151" s="139">
        <v>2005</v>
      </c>
      <c r="B151" s="129" t="s">
        <v>10</v>
      </c>
      <c r="C151" s="129" t="s">
        <v>51</v>
      </c>
      <c r="D151" s="130">
        <v>5892332</v>
      </c>
      <c r="E151" s="82">
        <v>237881.79249091644</v>
      </c>
      <c r="I151" s="139">
        <v>2005</v>
      </c>
      <c r="J151" s="146">
        <v>38504</v>
      </c>
      <c r="K151" s="130">
        <v>5892332</v>
      </c>
      <c r="L151" s="130">
        <v>9198428</v>
      </c>
      <c r="M151" s="130">
        <v>2344103</v>
      </c>
      <c r="N151" s="130">
        <v>9864991.9999999981</v>
      </c>
      <c r="O151" s="130">
        <v>2918876</v>
      </c>
      <c r="P151" s="130">
        <v>3139442</v>
      </c>
      <c r="Q151" s="130">
        <v>956457.00000000012</v>
      </c>
      <c r="R151" s="130">
        <v>116710</v>
      </c>
    </row>
    <row r="152" spans="1:18">
      <c r="A152" s="139">
        <v>2005</v>
      </c>
      <c r="B152" s="129" t="s">
        <v>11</v>
      </c>
      <c r="C152" s="129" t="s">
        <v>51</v>
      </c>
      <c r="D152" s="130">
        <v>5912280</v>
      </c>
      <c r="E152" s="82">
        <v>221516.67291120268</v>
      </c>
      <c r="I152" s="139">
        <v>2005</v>
      </c>
      <c r="J152" s="146">
        <v>38534</v>
      </c>
      <c r="K152" s="130">
        <v>5912280</v>
      </c>
      <c r="L152" s="130">
        <v>9128732</v>
      </c>
      <c r="M152" s="130">
        <v>2329190</v>
      </c>
      <c r="N152" s="130">
        <v>9688302.0000000037</v>
      </c>
      <c r="O152" s="130">
        <v>3037288</v>
      </c>
      <c r="P152" s="130">
        <v>3385940</v>
      </c>
      <c r="Q152" s="130">
        <v>988396</v>
      </c>
      <c r="R152" s="130">
        <v>186541</v>
      </c>
    </row>
    <row r="153" spans="1:18">
      <c r="A153" s="139">
        <v>2005</v>
      </c>
      <c r="B153" s="129" t="s">
        <v>12</v>
      </c>
      <c r="C153" s="129" t="s">
        <v>51</v>
      </c>
      <c r="D153" s="130">
        <v>5986551</v>
      </c>
      <c r="E153" s="82">
        <v>226763.29545454547</v>
      </c>
      <c r="I153" s="139">
        <v>2005</v>
      </c>
      <c r="J153" s="146">
        <v>38565</v>
      </c>
      <c r="K153" s="130">
        <v>5986551</v>
      </c>
      <c r="L153" s="130">
        <v>9226791.9999999981</v>
      </c>
      <c r="M153" s="130">
        <v>2367519</v>
      </c>
      <c r="N153" s="130">
        <v>9812224.0000000019</v>
      </c>
      <c r="O153" s="130">
        <v>2911759</v>
      </c>
      <c r="P153" s="130">
        <v>3330422</v>
      </c>
      <c r="Q153" s="130">
        <v>956196.00000000012</v>
      </c>
      <c r="R153" s="130">
        <v>135588</v>
      </c>
    </row>
    <row r="154" spans="1:18">
      <c r="A154" s="139">
        <v>2005</v>
      </c>
      <c r="B154" s="129" t="s">
        <v>13</v>
      </c>
      <c r="C154" s="129" t="s">
        <v>51</v>
      </c>
      <c r="D154" s="130">
        <v>6187032.9999999981</v>
      </c>
      <c r="E154" s="82">
        <v>240834.29349941603</v>
      </c>
      <c r="I154" s="139">
        <v>2005</v>
      </c>
      <c r="J154" s="146">
        <v>38596</v>
      </c>
      <c r="K154" s="130">
        <v>6187032.9999999981</v>
      </c>
      <c r="L154" s="130">
        <v>9729132.9999999981</v>
      </c>
      <c r="M154" s="130">
        <v>2466438</v>
      </c>
      <c r="N154" s="130">
        <v>10292171</v>
      </c>
      <c r="O154" s="130">
        <v>2983692</v>
      </c>
      <c r="P154" s="130">
        <v>3536352</v>
      </c>
      <c r="Q154" s="130">
        <v>1005131</v>
      </c>
      <c r="R154" s="130">
        <v>139440</v>
      </c>
    </row>
    <row r="155" spans="1:18">
      <c r="A155" s="139">
        <v>2005</v>
      </c>
      <c r="B155" s="129" t="s">
        <v>14</v>
      </c>
      <c r="C155" s="129" t="s">
        <v>51</v>
      </c>
      <c r="D155" s="130">
        <v>6136628.9999999991</v>
      </c>
      <c r="E155" s="82">
        <v>229922.40539527909</v>
      </c>
      <c r="I155" s="139">
        <v>2005</v>
      </c>
      <c r="J155" s="146">
        <v>38626</v>
      </c>
      <c r="K155" s="130">
        <v>6136628.9999999991</v>
      </c>
      <c r="L155" s="130">
        <v>9663218.9999999981</v>
      </c>
      <c r="M155" s="130">
        <v>2343597</v>
      </c>
      <c r="N155" s="130">
        <v>10139254</v>
      </c>
      <c r="O155" s="130">
        <v>3137864</v>
      </c>
      <c r="P155" s="130">
        <v>3598066</v>
      </c>
      <c r="Q155" s="130">
        <v>1042728</v>
      </c>
      <c r="R155" s="130">
        <v>160678</v>
      </c>
    </row>
    <row r="156" spans="1:18">
      <c r="A156" s="139">
        <v>2005</v>
      </c>
      <c r="B156" s="129" t="s">
        <v>15</v>
      </c>
      <c r="C156" s="129" t="s">
        <v>51</v>
      </c>
      <c r="D156" s="130">
        <v>6250513</v>
      </c>
      <c r="E156" s="82">
        <v>240127.27621974645</v>
      </c>
      <c r="I156" s="139">
        <v>2005</v>
      </c>
      <c r="J156" s="146">
        <v>38657</v>
      </c>
      <c r="K156" s="130">
        <v>6250513</v>
      </c>
      <c r="L156" s="130">
        <v>9251864</v>
      </c>
      <c r="M156" s="130">
        <v>2430162</v>
      </c>
      <c r="N156" s="130">
        <v>10330751</v>
      </c>
      <c r="O156" s="130">
        <v>3251551</v>
      </c>
      <c r="P156" s="130">
        <v>3638198</v>
      </c>
      <c r="Q156" s="130">
        <v>1026561</v>
      </c>
      <c r="R156" s="130">
        <v>124853</v>
      </c>
    </row>
    <row r="157" spans="1:18">
      <c r="A157" s="139">
        <v>2005</v>
      </c>
      <c r="B157" s="129" t="s">
        <v>16</v>
      </c>
      <c r="C157" s="129" t="s">
        <v>51</v>
      </c>
      <c r="D157" s="130">
        <v>6164672.0000000009</v>
      </c>
      <c r="E157" s="82">
        <v>241941.60125588701</v>
      </c>
      <c r="I157" s="139">
        <v>2005</v>
      </c>
      <c r="J157" s="146">
        <v>38687</v>
      </c>
      <c r="K157" s="130">
        <v>6164672.0000000009</v>
      </c>
      <c r="L157" s="130">
        <v>9596620</v>
      </c>
      <c r="M157" s="130">
        <v>2328605</v>
      </c>
      <c r="N157" s="130">
        <v>10065030</v>
      </c>
      <c r="O157" s="130">
        <v>3359828</v>
      </c>
      <c r="P157" s="130">
        <v>3662540</v>
      </c>
      <c r="Q157" s="130">
        <v>1066952</v>
      </c>
      <c r="R157" s="130">
        <v>134464</v>
      </c>
    </row>
    <row r="158" spans="1:18">
      <c r="A158" s="139">
        <v>2006</v>
      </c>
      <c r="B158" s="129" t="s">
        <v>5</v>
      </c>
      <c r="C158" s="129" t="s">
        <v>51</v>
      </c>
      <c r="D158" s="130">
        <v>5316522</v>
      </c>
      <c r="E158" s="82">
        <v>199195.27913076058</v>
      </c>
      <c r="I158" s="139">
        <v>2006</v>
      </c>
      <c r="J158" s="146">
        <v>38718</v>
      </c>
      <c r="K158" s="130">
        <v>5316522</v>
      </c>
      <c r="L158" s="130">
        <v>8251419</v>
      </c>
      <c r="M158" s="130">
        <v>1955921</v>
      </c>
      <c r="N158" s="130">
        <v>8618224.0000000019</v>
      </c>
      <c r="O158" s="130">
        <v>2947345</v>
      </c>
      <c r="P158" s="130">
        <v>3222234</v>
      </c>
      <c r="Q158" s="130">
        <v>960446</v>
      </c>
      <c r="R158" s="130">
        <v>156954</v>
      </c>
    </row>
    <row r="159" spans="1:18">
      <c r="A159" s="139">
        <v>2006</v>
      </c>
      <c r="B159" s="129" t="s">
        <v>6</v>
      </c>
      <c r="C159" s="129" t="s">
        <v>51</v>
      </c>
      <c r="D159" s="130">
        <v>5341251</v>
      </c>
      <c r="E159" s="82">
        <v>219623.80756578947</v>
      </c>
      <c r="I159" s="139">
        <v>2006</v>
      </c>
      <c r="J159" s="146">
        <v>38749</v>
      </c>
      <c r="K159" s="130">
        <v>5341251</v>
      </c>
      <c r="L159" s="130">
        <v>8045490</v>
      </c>
      <c r="M159" s="130">
        <v>1922086</v>
      </c>
      <c r="N159" s="130">
        <v>8552948</v>
      </c>
      <c r="O159" s="130">
        <v>2882497</v>
      </c>
      <c r="P159" s="130">
        <v>3162376</v>
      </c>
      <c r="Q159" s="130">
        <v>924917</v>
      </c>
      <c r="R159" s="130">
        <v>132046</v>
      </c>
    </row>
    <row r="160" spans="1:18">
      <c r="A160" s="139">
        <v>2006</v>
      </c>
      <c r="B160" s="129" t="s">
        <v>7</v>
      </c>
      <c r="C160" s="129" t="s">
        <v>51</v>
      </c>
      <c r="D160" s="130">
        <v>6402655</v>
      </c>
      <c r="E160" s="82">
        <v>248453.82227396197</v>
      </c>
      <c r="I160" s="139">
        <v>2006</v>
      </c>
      <c r="J160" s="146">
        <v>38777</v>
      </c>
      <c r="K160" s="130">
        <v>6402655</v>
      </c>
      <c r="L160" s="130">
        <v>9625357</v>
      </c>
      <c r="M160" s="130">
        <v>2348374</v>
      </c>
      <c r="N160" s="130">
        <v>10345578</v>
      </c>
      <c r="O160" s="130">
        <v>3383667</v>
      </c>
      <c r="P160" s="130">
        <v>3717572</v>
      </c>
      <c r="Q160" s="130">
        <v>1015724</v>
      </c>
      <c r="R160" s="130">
        <v>141381</v>
      </c>
    </row>
    <row r="161" spans="1:18">
      <c r="A161" s="139">
        <v>2006</v>
      </c>
      <c r="B161" s="129" t="s">
        <v>8</v>
      </c>
      <c r="C161" s="129" t="s">
        <v>51</v>
      </c>
      <c r="D161" s="130">
        <v>6076479</v>
      </c>
      <c r="E161" s="82">
        <v>233441.37533615058</v>
      </c>
      <c r="I161" s="139">
        <v>2006</v>
      </c>
      <c r="J161" s="146">
        <v>38808</v>
      </c>
      <c r="K161" s="130">
        <v>6076479</v>
      </c>
      <c r="L161" s="130">
        <v>9358203</v>
      </c>
      <c r="M161" s="130">
        <v>2283212</v>
      </c>
      <c r="N161" s="130">
        <v>9767008</v>
      </c>
      <c r="O161" s="130">
        <v>3379500</v>
      </c>
      <c r="P161" s="130">
        <v>3668178</v>
      </c>
      <c r="Q161" s="130">
        <v>1001786</v>
      </c>
      <c r="R161" s="130">
        <v>144049</v>
      </c>
    </row>
    <row r="162" spans="1:18">
      <c r="A162" s="139">
        <v>2006</v>
      </c>
      <c r="B162" s="129" t="s">
        <v>9</v>
      </c>
      <c r="C162" s="129" t="s">
        <v>51</v>
      </c>
      <c r="D162" s="130">
        <v>6423773</v>
      </c>
      <c r="E162" s="82">
        <v>243786.45161290321</v>
      </c>
      <c r="I162" s="139">
        <v>2006</v>
      </c>
      <c r="J162" s="146">
        <v>38838</v>
      </c>
      <c r="K162" s="130">
        <v>6423773</v>
      </c>
      <c r="L162" s="130">
        <v>9927889</v>
      </c>
      <c r="M162" s="130">
        <v>2388459</v>
      </c>
      <c r="N162" s="130">
        <v>10140810</v>
      </c>
      <c r="O162" s="130">
        <v>3509156</v>
      </c>
      <c r="P162" s="130">
        <v>3757346</v>
      </c>
      <c r="Q162" s="130">
        <v>1005170</v>
      </c>
      <c r="R162" s="130">
        <v>105346</v>
      </c>
    </row>
    <row r="163" spans="1:18">
      <c r="A163" s="139">
        <v>2006</v>
      </c>
      <c r="B163" s="129" t="s">
        <v>10</v>
      </c>
      <c r="C163" s="129" t="s">
        <v>51</v>
      </c>
      <c r="D163" s="130">
        <v>6061814</v>
      </c>
      <c r="E163" s="82">
        <v>244724.02099313686</v>
      </c>
      <c r="I163" s="139">
        <v>2006</v>
      </c>
      <c r="J163" s="146">
        <v>38869</v>
      </c>
      <c r="K163" s="130">
        <v>6061814</v>
      </c>
      <c r="L163" s="130">
        <v>9383175</v>
      </c>
      <c r="M163" s="130">
        <v>2304790</v>
      </c>
      <c r="N163" s="130">
        <v>9659951</v>
      </c>
      <c r="O163" s="130">
        <v>3297581</v>
      </c>
      <c r="P163" s="130">
        <v>3585361</v>
      </c>
      <c r="Q163" s="130">
        <v>924038</v>
      </c>
      <c r="R163" s="130">
        <v>82388</v>
      </c>
    </row>
    <row r="164" spans="1:18">
      <c r="A164" s="139">
        <v>2006</v>
      </c>
      <c r="B164" s="129" t="s">
        <v>11</v>
      </c>
      <c r="C164" s="129" t="s">
        <v>51</v>
      </c>
      <c r="D164" s="130">
        <v>6367448</v>
      </c>
      <c r="E164" s="82">
        <v>238570.55076807793</v>
      </c>
      <c r="I164" s="139">
        <v>2006</v>
      </c>
      <c r="J164" s="146">
        <v>38899</v>
      </c>
      <c r="K164" s="130">
        <v>6367448</v>
      </c>
      <c r="L164" s="130">
        <v>9891196</v>
      </c>
      <c r="M164" s="130">
        <v>2355680</v>
      </c>
      <c r="N164" s="130">
        <v>10045443</v>
      </c>
      <c r="O164" s="130">
        <v>3538108</v>
      </c>
      <c r="P164" s="130">
        <v>3749079</v>
      </c>
      <c r="Q164" s="130">
        <v>992612</v>
      </c>
      <c r="R164" s="130">
        <v>134422</v>
      </c>
    </row>
    <row r="165" spans="1:18">
      <c r="A165" s="139">
        <v>2006</v>
      </c>
      <c r="B165" s="129" t="s">
        <v>12</v>
      </c>
      <c r="C165" s="129" t="s">
        <v>51</v>
      </c>
      <c r="D165" s="130">
        <v>6662302.9999999963</v>
      </c>
      <c r="E165" s="82">
        <v>252359.96212121198</v>
      </c>
      <c r="I165" s="139">
        <v>2006</v>
      </c>
      <c r="J165" s="146">
        <v>38930</v>
      </c>
      <c r="K165" s="130">
        <v>6662302.9999999963</v>
      </c>
      <c r="L165" s="130">
        <v>10177689.000000004</v>
      </c>
      <c r="M165" s="130">
        <v>2467055</v>
      </c>
      <c r="N165" s="130">
        <v>10369304</v>
      </c>
      <c r="O165" s="130">
        <v>3589483</v>
      </c>
      <c r="P165" s="130">
        <v>3835448</v>
      </c>
      <c r="Q165" s="130">
        <v>1036703</v>
      </c>
      <c r="R165" s="130">
        <v>121256</v>
      </c>
    </row>
    <row r="166" spans="1:18">
      <c r="A166" s="139">
        <v>2006</v>
      </c>
      <c r="B166" s="129" t="s">
        <v>13</v>
      </c>
      <c r="C166" s="129" t="s">
        <v>51</v>
      </c>
      <c r="D166" s="130">
        <v>6829105</v>
      </c>
      <c r="E166" s="82">
        <v>265827.36473335925</v>
      </c>
      <c r="I166" s="139">
        <v>2006</v>
      </c>
      <c r="J166" s="146">
        <v>38961</v>
      </c>
      <c r="K166" s="130">
        <v>6829105</v>
      </c>
      <c r="L166" s="130">
        <v>10233409</v>
      </c>
      <c r="M166" s="130">
        <v>2456902</v>
      </c>
      <c r="N166" s="130">
        <v>10269229</v>
      </c>
      <c r="O166" s="130">
        <v>3646165</v>
      </c>
      <c r="P166" s="130">
        <v>3849205</v>
      </c>
      <c r="Q166" s="130">
        <v>1032174</v>
      </c>
      <c r="R166" s="130">
        <v>152092</v>
      </c>
    </row>
    <row r="167" spans="1:18">
      <c r="A167" s="139">
        <v>2006</v>
      </c>
      <c r="B167" s="129" t="s">
        <v>14</v>
      </c>
      <c r="C167" s="129" t="s">
        <v>51</v>
      </c>
      <c r="D167" s="130">
        <v>6769874</v>
      </c>
      <c r="E167" s="82">
        <v>253648.33270887972</v>
      </c>
      <c r="I167" s="139">
        <v>2006</v>
      </c>
      <c r="J167" s="146">
        <v>38991</v>
      </c>
      <c r="K167" s="130">
        <v>6769874</v>
      </c>
      <c r="L167" s="130">
        <v>10113605</v>
      </c>
      <c r="M167" s="130">
        <v>2410720</v>
      </c>
      <c r="N167" s="130">
        <v>10267235</v>
      </c>
      <c r="O167" s="130">
        <v>3676694</v>
      </c>
      <c r="P167" s="130">
        <v>3844061</v>
      </c>
      <c r="Q167" s="130">
        <v>1051639</v>
      </c>
      <c r="R167" s="130">
        <v>134958</v>
      </c>
    </row>
    <row r="168" spans="1:18">
      <c r="A168" s="139">
        <v>2006</v>
      </c>
      <c r="B168" s="129" t="s">
        <v>15</v>
      </c>
      <c r="C168" s="129" t="s">
        <v>51</v>
      </c>
      <c r="D168" s="130">
        <v>6950006.0000000009</v>
      </c>
      <c r="E168" s="82">
        <v>266999.84633115638</v>
      </c>
      <c r="I168" s="139">
        <v>2006</v>
      </c>
      <c r="J168" s="146">
        <v>39022</v>
      </c>
      <c r="K168" s="130">
        <v>6950006.0000000009</v>
      </c>
      <c r="L168" s="130">
        <v>10183778.000000002</v>
      </c>
      <c r="M168" s="130">
        <v>2462256</v>
      </c>
      <c r="N168" s="130">
        <v>10648420</v>
      </c>
      <c r="O168" s="130">
        <v>3771668</v>
      </c>
      <c r="P168" s="130">
        <v>3949696</v>
      </c>
      <c r="Q168" s="130">
        <v>1078128</v>
      </c>
      <c r="R168" s="130">
        <v>128073</v>
      </c>
    </row>
    <row r="169" spans="1:18">
      <c r="A169" s="139">
        <v>2006</v>
      </c>
      <c r="B169" s="129" t="s">
        <v>16</v>
      </c>
      <c r="C169" s="129" t="s">
        <v>51</v>
      </c>
      <c r="D169" s="130">
        <v>6273975</v>
      </c>
      <c r="E169" s="82">
        <v>246231.35792778651</v>
      </c>
      <c r="I169" s="139">
        <v>2006</v>
      </c>
      <c r="J169" s="146">
        <v>39052</v>
      </c>
      <c r="K169" s="130">
        <v>6273975</v>
      </c>
      <c r="L169" s="130">
        <v>9360485</v>
      </c>
      <c r="M169" s="130">
        <v>2117426</v>
      </c>
      <c r="N169" s="130">
        <v>9625737</v>
      </c>
      <c r="O169" s="130">
        <v>3582863</v>
      </c>
      <c r="P169" s="130">
        <v>3774948</v>
      </c>
      <c r="Q169" s="130">
        <v>1052135</v>
      </c>
      <c r="R169" s="130">
        <v>115850</v>
      </c>
    </row>
    <row r="170" spans="1:18">
      <c r="A170" s="139">
        <v>2007</v>
      </c>
      <c r="B170" s="129" t="s">
        <v>5</v>
      </c>
      <c r="C170" s="129" t="s">
        <v>51</v>
      </c>
      <c r="D170" s="130">
        <v>5803023</v>
      </c>
      <c r="E170" s="82">
        <v>217423.11727238665</v>
      </c>
      <c r="I170" s="139">
        <v>2007</v>
      </c>
      <c r="J170" s="146">
        <v>39083</v>
      </c>
      <c r="K170" s="130">
        <v>5803023</v>
      </c>
      <c r="L170" s="130">
        <v>8687592</v>
      </c>
      <c r="M170" s="130">
        <v>1928594</v>
      </c>
      <c r="N170" s="130">
        <v>8825845</v>
      </c>
      <c r="O170" s="130">
        <v>3343019</v>
      </c>
      <c r="P170" s="130">
        <v>3425127</v>
      </c>
      <c r="Q170" s="130">
        <v>1024785</v>
      </c>
      <c r="R170" s="130">
        <v>171908</v>
      </c>
    </row>
    <row r="171" spans="1:18">
      <c r="A171" s="139">
        <v>2007</v>
      </c>
      <c r="B171" s="129" t="s">
        <v>6</v>
      </c>
      <c r="C171" s="129" t="s">
        <v>51</v>
      </c>
      <c r="D171" s="130">
        <v>6648403</v>
      </c>
      <c r="E171" s="82">
        <v>273371.83388157893</v>
      </c>
      <c r="I171" s="139">
        <v>2007</v>
      </c>
      <c r="J171" s="146">
        <v>39114</v>
      </c>
      <c r="K171" s="130">
        <v>6648403</v>
      </c>
      <c r="L171" s="130">
        <v>9306650</v>
      </c>
      <c r="M171" s="130">
        <v>1881586</v>
      </c>
      <c r="N171" s="130">
        <v>8414275</v>
      </c>
      <c r="O171" s="130">
        <v>3208022</v>
      </c>
      <c r="P171" s="130">
        <v>3314914</v>
      </c>
      <c r="Q171" s="130">
        <v>915412</v>
      </c>
      <c r="R171" s="130">
        <v>145144</v>
      </c>
    </row>
    <row r="172" spans="1:18">
      <c r="A172" s="139">
        <v>2007</v>
      </c>
      <c r="B172" s="129" t="s">
        <v>7</v>
      </c>
      <c r="C172" s="129" t="s">
        <v>51</v>
      </c>
      <c r="D172" s="130">
        <v>5630727</v>
      </c>
      <c r="E172" s="82">
        <v>218499.30151338768</v>
      </c>
      <c r="I172" s="139">
        <v>2007</v>
      </c>
      <c r="J172" s="146">
        <v>39142</v>
      </c>
      <c r="K172" s="130">
        <v>5630727</v>
      </c>
      <c r="L172" s="130">
        <v>8213069</v>
      </c>
      <c r="M172" s="130">
        <v>2340304</v>
      </c>
      <c r="N172" s="130">
        <v>9778986</v>
      </c>
      <c r="O172" s="130">
        <v>3779196</v>
      </c>
      <c r="P172" s="130">
        <v>3912530</v>
      </c>
      <c r="Q172" s="130">
        <v>997729</v>
      </c>
      <c r="R172" s="130">
        <v>143703</v>
      </c>
    </row>
    <row r="173" spans="1:18">
      <c r="A173" s="139">
        <v>2007</v>
      </c>
      <c r="B173" s="129" t="s">
        <v>8</v>
      </c>
      <c r="C173" s="129" t="s">
        <v>51</v>
      </c>
      <c r="D173" s="130">
        <v>6076330</v>
      </c>
      <c r="E173" s="82">
        <v>233435.65117172492</v>
      </c>
      <c r="I173" s="139">
        <v>2007</v>
      </c>
      <c r="J173" s="146">
        <v>39173</v>
      </c>
      <c r="K173" s="130">
        <v>6076330</v>
      </c>
      <c r="L173" s="130">
        <v>8973874</v>
      </c>
      <c r="M173" s="130">
        <v>2124903</v>
      </c>
      <c r="N173" s="130">
        <v>8637086</v>
      </c>
      <c r="O173" s="130">
        <v>3663724</v>
      </c>
      <c r="P173" s="130">
        <v>3603009</v>
      </c>
      <c r="Q173" s="130">
        <v>804584</v>
      </c>
      <c r="R173" s="130">
        <v>128412</v>
      </c>
    </row>
    <row r="174" spans="1:18">
      <c r="A174" s="139">
        <v>2007</v>
      </c>
      <c r="B174" s="129" t="s">
        <v>9</v>
      </c>
      <c r="C174" s="129" t="s">
        <v>51</v>
      </c>
      <c r="D174" s="130">
        <v>6554967</v>
      </c>
      <c r="E174" s="82">
        <v>248765.35104364326</v>
      </c>
      <c r="I174" s="139">
        <v>2007</v>
      </c>
      <c r="J174" s="146">
        <v>39203</v>
      </c>
      <c r="K174" s="130">
        <v>6554967</v>
      </c>
      <c r="L174" s="130">
        <v>9794248</v>
      </c>
      <c r="M174" s="130">
        <v>1972184</v>
      </c>
      <c r="N174" s="130">
        <v>8362703</v>
      </c>
      <c r="O174" s="130">
        <v>3955280</v>
      </c>
      <c r="P174" s="130">
        <v>3855917</v>
      </c>
      <c r="Q174" s="130">
        <v>831649</v>
      </c>
      <c r="R174" s="130">
        <v>111391</v>
      </c>
    </row>
    <row r="175" spans="1:18">
      <c r="A175" s="139">
        <v>2007</v>
      </c>
      <c r="B175" s="129" t="s">
        <v>10</v>
      </c>
      <c r="C175" s="129" t="s">
        <v>51</v>
      </c>
      <c r="D175" s="130">
        <v>6193452</v>
      </c>
      <c r="E175" s="82">
        <v>250038.43358901897</v>
      </c>
      <c r="I175" s="139">
        <v>2007</v>
      </c>
      <c r="J175" s="146">
        <v>39234</v>
      </c>
      <c r="K175" s="130">
        <v>6193452</v>
      </c>
      <c r="L175" s="130">
        <v>9712253</v>
      </c>
      <c r="M175" s="130">
        <v>1869624</v>
      </c>
      <c r="N175" s="130">
        <v>7854101.4980136622</v>
      </c>
      <c r="O175" s="130">
        <v>3915411</v>
      </c>
      <c r="P175" s="130">
        <v>3774397</v>
      </c>
      <c r="Q175" s="130">
        <v>818672.99999999988</v>
      </c>
      <c r="R175" s="130">
        <v>92960</v>
      </c>
    </row>
    <row r="176" spans="1:18">
      <c r="A176" s="139">
        <v>2007</v>
      </c>
      <c r="B176" s="129" t="s">
        <v>11</v>
      </c>
      <c r="C176" s="129" t="s">
        <v>51</v>
      </c>
      <c r="D176" s="130">
        <v>6249410.9999999991</v>
      </c>
      <c r="E176" s="82">
        <v>234148.03297115018</v>
      </c>
      <c r="I176" s="139">
        <v>2007</v>
      </c>
      <c r="J176" s="146">
        <v>39264</v>
      </c>
      <c r="K176" s="130">
        <v>6249410.9999999991</v>
      </c>
      <c r="L176" s="130">
        <v>9907508.9999999963</v>
      </c>
      <c r="M176" s="130">
        <v>1890826</v>
      </c>
      <c r="N176" s="130">
        <v>7711789.9999999991</v>
      </c>
      <c r="O176" s="130">
        <v>3993845</v>
      </c>
      <c r="P176" s="130">
        <v>3825865</v>
      </c>
      <c r="Q176" s="130">
        <v>696538</v>
      </c>
      <c r="R176" s="130">
        <v>139121</v>
      </c>
    </row>
    <row r="177" spans="1:18">
      <c r="A177" s="139">
        <v>2007</v>
      </c>
      <c r="B177" s="129" t="s">
        <v>12</v>
      </c>
      <c r="C177" s="129" t="s">
        <v>51</v>
      </c>
      <c r="D177" s="130">
        <v>6437595</v>
      </c>
      <c r="E177" s="82">
        <v>243848.29545454547</v>
      </c>
      <c r="I177" s="139">
        <v>2007</v>
      </c>
      <c r="J177" s="146">
        <v>39295</v>
      </c>
      <c r="K177" s="130">
        <v>6437595</v>
      </c>
      <c r="L177" s="130">
        <v>10303911</v>
      </c>
      <c r="M177" s="130">
        <v>2191572</v>
      </c>
      <c r="N177" s="130">
        <v>7672336</v>
      </c>
      <c r="O177" s="130">
        <v>4098253</v>
      </c>
      <c r="P177" s="130">
        <v>3917805</v>
      </c>
      <c r="Q177" s="130">
        <v>847379</v>
      </c>
      <c r="R177" s="130">
        <v>101960</v>
      </c>
    </row>
    <row r="178" spans="1:18">
      <c r="A178" s="139">
        <v>2007</v>
      </c>
      <c r="B178" s="129" t="s">
        <v>13</v>
      </c>
      <c r="C178" s="129" t="s">
        <v>51</v>
      </c>
      <c r="D178" s="130">
        <v>6443965</v>
      </c>
      <c r="E178" s="82">
        <v>250835.53912028024</v>
      </c>
      <c r="I178" s="139">
        <v>2007</v>
      </c>
      <c r="J178" s="146">
        <v>39326</v>
      </c>
      <c r="K178" s="130">
        <v>6443965</v>
      </c>
      <c r="L178" s="130">
        <v>10133392</v>
      </c>
      <c r="M178" s="130">
        <v>2151193</v>
      </c>
      <c r="N178" s="130">
        <v>6897941</v>
      </c>
      <c r="O178" s="130">
        <v>4022442</v>
      </c>
      <c r="P178" s="130">
        <v>3944561</v>
      </c>
      <c r="Q178" s="130">
        <v>845397</v>
      </c>
      <c r="R178" s="130">
        <v>97999</v>
      </c>
    </row>
    <row r="179" spans="1:18">
      <c r="A179" s="139">
        <v>2007</v>
      </c>
      <c r="B179" s="129" t="s">
        <v>14</v>
      </c>
      <c r="C179" s="129" t="s">
        <v>51</v>
      </c>
      <c r="D179" s="130">
        <v>6774531.9999999981</v>
      </c>
      <c r="E179" s="82">
        <v>253822.85500187328</v>
      </c>
      <c r="I179" s="139">
        <v>2007</v>
      </c>
      <c r="J179" s="146">
        <v>39356</v>
      </c>
      <c r="K179" s="130">
        <v>6774531.9999999981</v>
      </c>
      <c r="L179" s="130">
        <v>10574297.999999994</v>
      </c>
      <c r="M179" s="130">
        <v>2260443</v>
      </c>
      <c r="N179" s="130">
        <v>8222994</v>
      </c>
      <c r="O179" s="130">
        <v>4168061</v>
      </c>
      <c r="P179" s="130">
        <v>4080318</v>
      </c>
      <c r="Q179" s="130">
        <v>898604</v>
      </c>
      <c r="R179" s="130">
        <v>99510</v>
      </c>
    </row>
    <row r="180" spans="1:18">
      <c r="A180" s="139">
        <v>2007</v>
      </c>
      <c r="B180" s="129" t="s">
        <v>15</v>
      </c>
      <c r="C180" s="129" t="s">
        <v>51</v>
      </c>
      <c r="D180" s="130">
        <v>6807416.9999999991</v>
      </c>
      <c r="E180" s="82">
        <v>261521.97464464075</v>
      </c>
      <c r="I180" s="139">
        <v>2007</v>
      </c>
      <c r="J180" s="146">
        <v>39387</v>
      </c>
      <c r="K180" s="130">
        <v>6807416.9999999991</v>
      </c>
      <c r="L180" s="130">
        <v>10515755.000000004</v>
      </c>
      <c r="M180" s="130">
        <v>2280685</v>
      </c>
      <c r="N180" s="130">
        <v>9318536</v>
      </c>
      <c r="O180" s="130">
        <v>4329137</v>
      </c>
      <c r="P180" s="130">
        <v>4065213</v>
      </c>
      <c r="Q180" s="130">
        <v>907082</v>
      </c>
      <c r="R180" s="130">
        <v>96444</v>
      </c>
    </row>
    <row r="181" spans="1:18">
      <c r="A181" s="139">
        <v>2007</v>
      </c>
      <c r="B181" s="129" t="s">
        <v>16</v>
      </c>
      <c r="C181" s="129" t="s">
        <v>51</v>
      </c>
      <c r="D181" s="130">
        <v>6199628</v>
      </c>
      <c r="E181" s="82">
        <v>243313.50078492935</v>
      </c>
      <c r="I181" s="139">
        <v>2007</v>
      </c>
      <c r="J181" s="146">
        <v>39417</v>
      </c>
      <c r="K181" s="130">
        <v>6199628</v>
      </c>
      <c r="L181" s="130">
        <v>9844898</v>
      </c>
      <c r="M181" s="130">
        <v>1969005</v>
      </c>
      <c r="N181" s="130">
        <v>9477531</v>
      </c>
      <c r="O181" s="130">
        <v>4171286</v>
      </c>
      <c r="P181" s="130">
        <v>3931144</v>
      </c>
      <c r="Q181" s="130">
        <v>930726</v>
      </c>
      <c r="R181" s="130">
        <v>107161</v>
      </c>
    </row>
    <row r="182" spans="1:18">
      <c r="A182" s="139">
        <v>2008</v>
      </c>
      <c r="B182" s="129" t="s">
        <v>5</v>
      </c>
      <c r="C182" s="129" t="s">
        <v>51</v>
      </c>
      <c r="D182" s="130">
        <v>5666139</v>
      </c>
      <c r="E182" s="82">
        <v>214626.47727272726</v>
      </c>
      <c r="I182" s="139">
        <v>2008</v>
      </c>
      <c r="J182" s="146">
        <v>39448</v>
      </c>
      <c r="K182" s="130">
        <v>5666139</v>
      </c>
      <c r="L182" s="130">
        <v>8935596</v>
      </c>
      <c r="M182" s="130">
        <v>1811949</v>
      </c>
      <c r="N182" s="130">
        <v>9245094</v>
      </c>
      <c r="O182" s="130">
        <v>3802232</v>
      </c>
      <c r="P182" s="130">
        <v>3478924</v>
      </c>
      <c r="Q182" s="130">
        <v>841869</v>
      </c>
      <c r="R182" s="130">
        <v>135274</v>
      </c>
    </row>
    <row r="183" spans="1:18">
      <c r="A183" s="139">
        <v>2008</v>
      </c>
      <c r="B183" s="129" t="s">
        <v>6</v>
      </c>
      <c r="C183" s="129" t="s">
        <v>51</v>
      </c>
      <c r="D183" s="130">
        <v>5651775</v>
      </c>
      <c r="E183" s="82">
        <v>232392.06414473683</v>
      </c>
      <c r="I183" s="139">
        <v>2008</v>
      </c>
      <c r="J183" s="146">
        <v>39479</v>
      </c>
      <c r="K183" s="130">
        <v>5651775</v>
      </c>
      <c r="L183" s="130">
        <v>8752125</v>
      </c>
      <c r="M183" s="130">
        <v>1843001</v>
      </c>
      <c r="N183" s="130">
        <v>9462767</v>
      </c>
      <c r="O183" s="130">
        <v>3954969</v>
      </c>
      <c r="P183" s="130">
        <v>3546134</v>
      </c>
      <c r="Q183" s="130">
        <v>784378</v>
      </c>
      <c r="R183" s="130">
        <v>116363</v>
      </c>
    </row>
    <row r="184" spans="1:18">
      <c r="A184" s="139">
        <v>2008</v>
      </c>
      <c r="B184" s="129" t="s">
        <v>7</v>
      </c>
      <c r="C184" s="129" t="s">
        <v>51</v>
      </c>
      <c r="D184" s="130">
        <v>5901422</v>
      </c>
      <c r="E184" s="82">
        <v>226455.18035303146</v>
      </c>
      <c r="I184" s="139">
        <v>2008</v>
      </c>
      <c r="J184" s="146">
        <v>39508</v>
      </c>
      <c r="K184" s="130">
        <v>5901422</v>
      </c>
      <c r="L184" s="130">
        <v>9404127</v>
      </c>
      <c r="M184" s="130">
        <v>1951356</v>
      </c>
      <c r="N184" s="130">
        <v>9578097</v>
      </c>
      <c r="O184" s="130">
        <v>4012706</v>
      </c>
      <c r="P184" s="130">
        <v>3684966</v>
      </c>
      <c r="Q184" s="130">
        <v>839116</v>
      </c>
      <c r="R184" s="130">
        <v>106872</v>
      </c>
    </row>
    <row r="185" spans="1:18">
      <c r="A185" s="139">
        <v>2008</v>
      </c>
      <c r="B185" s="129" t="s">
        <v>8</v>
      </c>
      <c r="C185" s="129" t="s">
        <v>51</v>
      </c>
      <c r="D185" s="130">
        <v>6271338</v>
      </c>
      <c r="E185" s="82">
        <v>256706.42652476463</v>
      </c>
      <c r="I185" s="139">
        <v>2008</v>
      </c>
      <c r="J185" s="146">
        <v>39539</v>
      </c>
      <c r="K185" s="130">
        <v>6271338</v>
      </c>
      <c r="L185" s="130">
        <v>10196405</v>
      </c>
      <c r="M185" s="130">
        <v>2172701</v>
      </c>
      <c r="N185" s="130">
        <v>10539704</v>
      </c>
      <c r="O185" s="130">
        <v>4248461</v>
      </c>
      <c r="P185" s="130">
        <v>4018022</v>
      </c>
      <c r="Q185" s="130">
        <v>865951</v>
      </c>
      <c r="R185" s="130">
        <v>88772</v>
      </c>
    </row>
    <row r="186" spans="1:18">
      <c r="A186" s="139">
        <v>2008</v>
      </c>
      <c r="B186" s="129" t="s">
        <v>9</v>
      </c>
      <c r="C186" s="129" t="s">
        <v>51</v>
      </c>
      <c r="D186" s="130">
        <v>6347941</v>
      </c>
      <c r="E186" s="82">
        <v>252503.6197295147</v>
      </c>
      <c r="I186" s="139">
        <v>2008</v>
      </c>
      <c r="J186" s="146">
        <v>39569</v>
      </c>
      <c r="K186" s="130">
        <v>6347941</v>
      </c>
      <c r="L186" s="130">
        <v>10319218</v>
      </c>
      <c r="M186" s="130">
        <v>2154014</v>
      </c>
      <c r="N186" s="130">
        <v>10714403</v>
      </c>
      <c r="O186" s="130">
        <v>4297695</v>
      </c>
      <c r="P186" s="130">
        <v>4103226</v>
      </c>
      <c r="Q186" s="130">
        <v>958628</v>
      </c>
      <c r="R186" s="130">
        <v>63343</v>
      </c>
    </row>
    <row r="187" spans="1:18">
      <c r="A187" s="139">
        <v>2008</v>
      </c>
      <c r="B187" s="129" t="s">
        <v>10</v>
      </c>
      <c r="C187" s="129" t="s">
        <v>51</v>
      </c>
      <c r="D187" s="130">
        <v>5820681</v>
      </c>
      <c r="E187" s="82">
        <v>224044.68822170902</v>
      </c>
      <c r="I187" s="139">
        <v>2008</v>
      </c>
      <c r="J187" s="146">
        <v>39600</v>
      </c>
      <c r="K187" s="130">
        <v>5820681</v>
      </c>
      <c r="L187" s="130">
        <v>9573648</v>
      </c>
      <c r="M187" s="130">
        <v>1955397</v>
      </c>
      <c r="N187" s="130">
        <v>9946398</v>
      </c>
      <c r="O187" s="130">
        <v>3969842</v>
      </c>
      <c r="P187" s="130">
        <v>3756421</v>
      </c>
      <c r="Q187" s="130">
        <v>925745</v>
      </c>
      <c r="R187" s="130">
        <v>63020</v>
      </c>
    </row>
    <row r="188" spans="1:18">
      <c r="A188" s="139">
        <v>2008</v>
      </c>
      <c r="B188" s="129" t="s">
        <v>11</v>
      </c>
      <c r="C188" s="129" t="s">
        <v>51</v>
      </c>
      <c r="D188" s="130">
        <v>6398111</v>
      </c>
      <c r="E188" s="82">
        <v>239719.40801798424</v>
      </c>
      <c r="I188" s="139">
        <v>2008</v>
      </c>
      <c r="J188" s="146">
        <v>39630</v>
      </c>
      <c r="K188" s="130">
        <v>6398111</v>
      </c>
      <c r="L188" s="130">
        <v>10276864</v>
      </c>
      <c r="M188" s="130">
        <v>2116004</v>
      </c>
      <c r="N188" s="130">
        <v>10574909</v>
      </c>
      <c r="O188" s="130">
        <v>4346303</v>
      </c>
      <c r="P188" s="130">
        <v>3994742</v>
      </c>
      <c r="Q188" s="130">
        <v>1006163</v>
      </c>
      <c r="R188" s="130">
        <v>99915</v>
      </c>
    </row>
    <row r="189" spans="1:18">
      <c r="A189" s="139">
        <v>2008</v>
      </c>
      <c r="B189" s="129" t="s">
        <v>12</v>
      </c>
      <c r="C189" s="129" t="s">
        <v>51</v>
      </c>
      <c r="D189" s="130">
        <v>6354677.0000000019</v>
      </c>
      <c r="E189" s="82">
        <v>246592.04501358175</v>
      </c>
      <c r="I189" s="139">
        <v>2008</v>
      </c>
      <c r="J189" s="146">
        <v>39661</v>
      </c>
      <c r="K189" s="130">
        <v>6354677.0000000019</v>
      </c>
      <c r="L189" s="130">
        <v>10282917</v>
      </c>
      <c r="M189" s="130">
        <v>2049892</v>
      </c>
      <c r="N189" s="130">
        <v>10937187</v>
      </c>
      <c r="O189" s="130">
        <v>4383676</v>
      </c>
      <c r="P189" s="130">
        <v>3916002</v>
      </c>
      <c r="Q189" s="130">
        <v>1030180</v>
      </c>
      <c r="R189" s="130">
        <v>33075</v>
      </c>
    </row>
    <row r="190" spans="1:18">
      <c r="A190" s="139">
        <v>2008</v>
      </c>
      <c r="B190" s="129" t="s">
        <v>13</v>
      </c>
      <c r="C190" s="129" t="s">
        <v>51</v>
      </c>
      <c r="D190" s="130">
        <v>6321444.0000000019</v>
      </c>
      <c r="E190" s="82">
        <v>240176.44376899704</v>
      </c>
      <c r="I190" s="139">
        <v>2008</v>
      </c>
      <c r="J190" s="146">
        <v>39692</v>
      </c>
      <c r="K190" s="130">
        <v>6321444.0000000019</v>
      </c>
      <c r="L190" s="130">
        <v>10050844</v>
      </c>
      <c r="M190" s="130">
        <v>2116845</v>
      </c>
      <c r="N190" s="130">
        <v>11204838</v>
      </c>
      <c r="O190" s="130">
        <v>4223222</v>
      </c>
      <c r="P190" s="130">
        <v>3853541</v>
      </c>
      <c r="Q190" s="130">
        <v>1013444</v>
      </c>
      <c r="R190" s="130">
        <v>52901</v>
      </c>
    </row>
    <row r="191" spans="1:18">
      <c r="A191" s="139">
        <v>2008</v>
      </c>
      <c r="B191" s="129" t="s">
        <v>14</v>
      </c>
      <c r="C191" s="129" t="s">
        <v>51</v>
      </c>
      <c r="D191" s="130">
        <v>6499963</v>
      </c>
      <c r="E191" s="82">
        <v>246210.71969696967</v>
      </c>
      <c r="I191" s="139">
        <v>2008</v>
      </c>
      <c r="J191" s="146">
        <v>39722</v>
      </c>
      <c r="K191" s="130">
        <v>6499963</v>
      </c>
      <c r="L191" s="130">
        <v>10632323</v>
      </c>
      <c r="M191" s="130">
        <v>2131891</v>
      </c>
      <c r="N191" s="130">
        <v>11558622</v>
      </c>
      <c r="O191" s="130">
        <v>4261813</v>
      </c>
      <c r="P191" s="130">
        <v>3894691</v>
      </c>
      <c r="Q191" s="130">
        <v>1067348</v>
      </c>
      <c r="R191" s="130">
        <v>76404</v>
      </c>
    </row>
    <row r="192" spans="1:18">
      <c r="A192" s="139">
        <v>2008</v>
      </c>
      <c r="B192" s="129" t="s">
        <v>15</v>
      </c>
      <c r="C192" s="129" t="s">
        <v>51</v>
      </c>
      <c r="D192" s="130">
        <v>6106330</v>
      </c>
      <c r="E192" s="82">
        <v>237692.87660568312</v>
      </c>
      <c r="I192" s="139">
        <v>2008</v>
      </c>
      <c r="J192" s="146">
        <v>39753</v>
      </c>
      <c r="K192" s="130">
        <v>6106330</v>
      </c>
      <c r="L192" s="130">
        <v>9887457</v>
      </c>
      <c r="M192" s="130">
        <v>1985841</v>
      </c>
      <c r="N192" s="130">
        <v>11100774</v>
      </c>
      <c r="O192" s="130">
        <v>4026153</v>
      </c>
      <c r="P192" s="130">
        <v>3877406</v>
      </c>
      <c r="Q192" s="130">
        <v>995006</v>
      </c>
      <c r="R192" s="130">
        <v>74779</v>
      </c>
    </row>
    <row r="193" spans="1:18">
      <c r="A193" s="139">
        <v>2008</v>
      </c>
      <c r="B193" s="129" t="s">
        <v>16</v>
      </c>
      <c r="C193" s="129" t="s">
        <v>51</v>
      </c>
      <c r="D193" s="130">
        <v>5867236</v>
      </c>
      <c r="E193" s="82">
        <v>236582.09677419355</v>
      </c>
      <c r="I193" s="139">
        <v>2008</v>
      </c>
      <c r="J193" s="146">
        <v>39783</v>
      </c>
      <c r="K193" s="130">
        <v>5867236</v>
      </c>
      <c r="L193" s="130">
        <v>9852453</v>
      </c>
      <c r="M193" s="130">
        <v>1923232</v>
      </c>
      <c r="N193" s="130">
        <v>10852392</v>
      </c>
      <c r="O193" s="130">
        <v>4037606</v>
      </c>
      <c r="P193" s="130">
        <v>3706125</v>
      </c>
      <c r="Q193" s="130">
        <v>1014228</v>
      </c>
      <c r="R193" s="130">
        <v>71870</v>
      </c>
    </row>
    <row r="194" spans="1:18">
      <c r="A194" s="139">
        <v>2009</v>
      </c>
      <c r="B194" s="129" t="s">
        <v>5</v>
      </c>
      <c r="C194" s="129" t="s">
        <v>51</v>
      </c>
      <c r="D194" s="130">
        <v>5290971.9999999981</v>
      </c>
      <c r="E194" s="82">
        <v>200415.60606060596</v>
      </c>
      <c r="I194" s="139">
        <v>2009</v>
      </c>
      <c r="J194" s="146">
        <v>39814</v>
      </c>
      <c r="K194" s="130">
        <v>5290971.9999999981</v>
      </c>
      <c r="L194" s="130">
        <v>8515131</v>
      </c>
      <c r="M194" s="130">
        <v>1675807</v>
      </c>
      <c r="N194" s="130">
        <v>9912489</v>
      </c>
      <c r="O194" s="130">
        <v>3687717</v>
      </c>
      <c r="P194" s="130">
        <v>3446272</v>
      </c>
      <c r="Q194" s="130">
        <v>936258</v>
      </c>
      <c r="R194" s="130">
        <v>87271</v>
      </c>
    </row>
    <row r="195" spans="1:18">
      <c r="A195" s="139">
        <v>2009</v>
      </c>
      <c r="B195" s="129" t="s">
        <v>6</v>
      </c>
      <c r="C195" s="129" t="s">
        <v>51</v>
      </c>
      <c r="D195" s="130">
        <v>5096238</v>
      </c>
      <c r="E195" s="82">
        <v>209549.25986842104</v>
      </c>
      <c r="I195" s="139">
        <v>2009</v>
      </c>
      <c r="J195" s="146">
        <v>39845</v>
      </c>
      <c r="K195" s="130">
        <v>5096238</v>
      </c>
      <c r="L195" s="130">
        <v>8109670.0000000009</v>
      </c>
      <c r="M195" s="130">
        <v>1650030</v>
      </c>
      <c r="N195" s="130">
        <v>9832742</v>
      </c>
      <c r="O195" s="130">
        <v>3542214</v>
      </c>
      <c r="P195" s="130">
        <v>3335661</v>
      </c>
      <c r="Q195" s="130">
        <v>855882</v>
      </c>
      <c r="R195" s="130">
        <v>56585</v>
      </c>
    </row>
    <row r="196" spans="1:18">
      <c r="A196" s="139">
        <v>2009</v>
      </c>
      <c r="B196" s="129" t="s">
        <v>7</v>
      </c>
      <c r="C196" s="129" t="s">
        <v>51</v>
      </c>
      <c r="D196" s="130">
        <v>5803181.9999999981</v>
      </c>
      <c r="E196" s="82">
        <v>222685.418265541</v>
      </c>
      <c r="I196" s="139">
        <v>2009</v>
      </c>
      <c r="J196" s="146">
        <v>39873</v>
      </c>
      <c r="K196" s="130">
        <v>5803181.9999999981</v>
      </c>
      <c r="L196" s="130">
        <v>9442877</v>
      </c>
      <c r="M196" s="130">
        <v>1924542</v>
      </c>
      <c r="N196" s="130">
        <v>11107884</v>
      </c>
      <c r="O196" s="130">
        <v>4071305</v>
      </c>
      <c r="P196" s="130">
        <v>3740838</v>
      </c>
      <c r="Q196" s="130">
        <v>934048</v>
      </c>
      <c r="R196" s="130">
        <v>65699</v>
      </c>
    </row>
    <row r="197" spans="1:18">
      <c r="A197" s="139">
        <v>2009</v>
      </c>
      <c r="B197" s="129" t="s">
        <v>8</v>
      </c>
      <c r="C197" s="129" t="s">
        <v>51</v>
      </c>
      <c r="D197" s="130">
        <v>5478948</v>
      </c>
      <c r="E197" s="82">
        <v>218633.20031923385</v>
      </c>
      <c r="I197" s="139">
        <v>2009</v>
      </c>
      <c r="J197" s="146">
        <v>39904</v>
      </c>
      <c r="K197" s="130">
        <v>5478948</v>
      </c>
      <c r="L197" s="130">
        <v>9292705</v>
      </c>
      <c r="M197" s="130">
        <v>1907574</v>
      </c>
      <c r="N197" s="130">
        <v>10741865</v>
      </c>
      <c r="O197" s="130">
        <v>3914454</v>
      </c>
      <c r="P197" s="130">
        <v>3738888</v>
      </c>
      <c r="Q197" s="130">
        <v>933843</v>
      </c>
      <c r="R197" s="130">
        <v>56505</v>
      </c>
    </row>
    <row r="198" spans="1:18">
      <c r="A198" s="139">
        <v>2009</v>
      </c>
      <c r="B198" s="129" t="s">
        <v>9</v>
      </c>
      <c r="C198" s="129" t="s">
        <v>51</v>
      </c>
      <c r="D198" s="130">
        <v>5219405</v>
      </c>
      <c r="E198" s="82">
        <v>207613.56404136834</v>
      </c>
      <c r="I198" s="139">
        <v>2009</v>
      </c>
      <c r="J198" s="146">
        <v>39934</v>
      </c>
      <c r="K198" s="130">
        <v>5219405</v>
      </c>
      <c r="L198" s="130">
        <v>9314560</v>
      </c>
      <c r="M198" s="130">
        <v>1901341</v>
      </c>
      <c r="N198" s="130">
        <v>11051423</v>
      </c>
      <c r="O198" s="130">
        <v>3998022</v>
      </c>
      <c r="P198" s="130">
        <v>3820060</v>
      </c>
      <c r="Q198" s="130">
        <v>949602</v>
      </c>
      <c r="R198" s="130">
        <v>54392</v>
      </c>
    </row>
    <row r="199" spans="1:18">
      <c r="A199" s="139">
        <v>2009</v>
      </c>
      <c r="B199" s="129" t="s">
        <v>10</v>
      </c>
      <c r="C199" s="129" t="s">
        <v>51</v>
      </c>
      <c r="D199" s="130">
        <v>5144045.0000000009</v>
      </c>
      <c r="E199" s="82">
        <v>198000.1924557352</v>
      </c>
      <c r="I199" s="139">
        <v>2009</v>
      </c>
      <c r="J199" s="146">
        <v>39965</v>
      </c>
      <c r="K199" s="130">
        <v>5144045.0000000009</v>
      </c>
      <c r="L199" s="130">
        <v>8860516</v>
      </c>
      <c r="M199" s="130">
        <v>1956970</v>
      </c>
      <c r="N199" s="130">
        <v>11112407</v>
      </c>
      <c r="O199" s="130">
        <v>4048157</v>
      </c>
      <c r="P199" s="130">
        <v>3618769</v>
      </c>
      <c r="Q199" s="130">
        <v>954584</v>
      </c>
      <c r="R199" s="130">
        <v>46604</v>
      </c>
    </row>
    <row r="200" spans="1:18">
      <c r="A200" s="139">
        <v>2009</v>
      </c>
      <c r="B200" s="129" t="s">
        <v>11</v>
      </c>
      <c r="C200" s="129" t="s">
        <v>51</v>
      </c>
      <c r="D200" s="130">
        <v>4422253.9999999991</v>
      </c>
      <c r="E200" s="82">
        <v>165689.54664668412</v>
      </c>
      <c r="I200" s="139">
        <v>2009</v>
      </c>
      <c r="J200" s="146">
        <v>39995</v>
      </c>
      <c r="K200" s="130">
        <v>4422253.9999999991</v>
      </c>
      <c r="L200" s="130">
        <v>8454527.0000000019</v>
      </c>
      <c r="M200" s="130">
        <v>1781370</v>
      </c>
      <c r="N200" s="130">
        <v>10241362</v>
      </c>
      <c r="O200" s="130">
        <v>3837623</v>
      </c>
      <c r="P200" s="130">
        <v>3360934</v>
      </c>
      <c r="Q200" s="130">
        <v>975145</v>
      </c>
      <c r="R200" s="130">
        <v>53277</v>
      </c>
    </row>
    <row r="201" spans="1:18">
      <c r="A201" s="139">
        <v>2009</v>
      </c>
      <c r="B201" s="129" t="s">
        <v>12</v>
      </c>
      <c r="C201" s="129" t="s">
        <v>51</v>
      </c>
      <c r="D201" s="130">
        <v>5047032.0000000009</v>
      </c>
      <c r="E201" s="82">
        <v>195849.1268917346</v>
      </c>
      <c r="I201" s="139">
        <v>2009</v>
      </c>
      <c r="J201" s="146">
        <v>40026</v>
      </c>
      <c r="K201" s="130">
        <v>5047032.0000000009</v>
      </c>
      <c r="L201" s="130">
        <v>9035384</v>
      </c>
      <c r="M201" s="130">
        <v>1883628</v>
      </c>
      <c r="N201" s="130">
        <v>11307315</v>
      </c>
      <c r="O201" s="130">
        <v>4116542</v>
      </c>
      <c r="P201" s="130">
        <v>3676095</v>
      </c>
      <c r="Q201" s="130">
        <v>1042116</v>
      </c>
      <c r="R201" s="130">
        <v>62937</v>
      </c>
    </row>
    <row r="202" spans="1:18">
      <c r="A202" s="139">
        <v>2009</v>
      </c>
      <c r="B202" s="129" t="s">
        <v>13</v>
      </c>
      <c r="C202" s="129" t="s">
        <v>51</v>
      </c>
      <c r="D202" s="130">
        <v>5755369.9999999981</v>
      </c>
      <c r="E202" s="82">
        <v>218669.07294832819</v>
      </c>
      <c r="I202" s="139">
        <v>2009</v>
      </c>
      <c r="J202" s="146">
        <v>40057</v>
      </c>
      <c r="K202" s="130">
        <v>5755369.9999999981</v>
      </c>
      <c r="L202" s="130">
        <v>9193374</v>
      </c>
      <c r="M202" s="130">
        <v>2056035</v>
      </c>
      <c r="N202" s="130">
        <v>11711649</v>
      </c>
      <c r="O202" s="130">
        <v>4219446</v>
      </c>
      <c r="P202" s="130">
        <v>3736818</v>
      </c>
      <c r="Q202" s="130">
        <v>1034052</v>
      </c>
      <c r="R202" s="130">
        <v>65603</v>
      </c>
    </row>
    <row r="203" spans="1:18">
      <c r="A203" s="139">
        <v>2009</v>
      </c>
      <c r="B203" s="129" t="s">
        <v>14</v>
      </c>
      <c r="C203" s="129" t="s">
        <v>51</v>
      </c>
      <c r="D203" s="130">
        <v>5925522.9999999981</v>
      </c>
      <c r="E203" s="82">
        <v>224451.6287878787</v>
      </c>
      <c r="I203" s="139">
        <v>2009</v>
      </c>
      <c r="J203" s="146">
        <v>40087</v>
      </c>
      <c r="K203" s="130">
        <v>5925522.9999999981</v>
      </c>
      <c r="L203" s="130">
        <v>9578645.0000000019</v>
      </c>
      <c r="M203" s="130">
        <v>2074530</v>
      </c>
      <c r="N203" s="130">
        <v>12065523</v>
      </c>
      <c r="O203" s="130">
        <v>4340504</v>
      </c>
      <c r="P203" s="130">
        <v>3841400</v>
      </c>
      <c r="Q203" s="130">
        <v>1100999</v>
      </c>
      <c r="R203" s="130">
        <v>82330</v>
      </c>
    </row>
    <row r="204" spans="1:18">
      <c r="A204" s="139">
        <v>2009</v>
      </c>
      <c r="B204" s="129" t="s">
        <v>15</v>
      </c>
      <c r="C204" s="129" t="s">
        <v>51</v>
      </c>
      <c r="D204" s="130">
        <v>5746437</v>
      </c>
      <c r="E204" s="82">
        <v>223683.80692876605</v>
      </c>
      <c r="I204" s="139">
        <v>2009</v>
      </c>
      <c r="J204" s="146">
        <v>40118</v>
      </c>
      <c r="K204" s="130">
        <v>5746437</v>
      </c>
      <c r="L204" s="130">
        <v>9357038</v>
      </c>
      <c r="M204" s="130">
        <v>1934412</v>
      </c>
      <c r="N204" s="130">
        <v>11532488</v>
      </c>
      <c r="O204" s="130">
        <v>4206380</v>
      </c>
      <c r="P204" s="130">
        <v>3660805</v>
      </c>
      <c r="Q204" s="130">
        <v>1035399</v>
      </c>
      <c r="R204" s="130">
        <v>77143</v>
      </c>
    </row>
    <row r="205" spans="1:18">
      <c r="A205" s="139">
        <v>2009</v>
      </c>
      <c r="B205" s="129" t="s">
        <v>16</v>
      </c>
      <c r="C205" s="129" t="s">
        <v>51</v>
      </c>
      <c r="D205" s="130">
        <v>5566681</v>
      </c>
      <c r="E205" s="82">
        <v>218472.56671899531</v>
      </c>
      <c r="I205" s="139">
        <v>2009</v>
      </c>
      <c r="J205" s="146">
        <v>40148</v>
      </c>
      <c r="K205" s="130">
        <v>5566681</v>
      </c>
      <c r="L205" s="130">
        <v>9079424</v>
      </c>
      <c r="M205" s="130">
        <v>1893111</v>
      </c>
      <c r="N205" s="130">
        <v>11325858</v>
      </c>
      <c r="O205" s="130">
        <v>4197321</v>
      </c>
      <c r="P205" s="130">
        <v>3692668</v>
      </c>
      <c r="Q205" s="130">
        <v>1114446</v>
      </c>
      <c r="R205" s="130">
        <v>62583</v>
      </c>
    </row>
    <row r="206" spans="1:18">
      <c r="A206" s="139">
        <v>2010</v>
      </c>
      <c r="B206" s="129" t="s">
        <v>5</v>
      </c>
      <c r="C206" s="129" t="s">
        <v>51</v>
      </c>
      <c r="D206" s="130">
        <v>4626177</v>
      </c>
      <c r="E206" s="82">
        <v>179517.92782305006</v>
      </c>
      <c r="I206" s="139">
        <v>2010</v>
      </c>
      <c r="J206" s="146">
        <v>40179</v>
      </c>
      <c r="K206" s="130">
        <v>4626177</v>
      </c>
      <c r="L206" s="130">
        <v>7806726</v>
      </c>
      <c r="M206" s="130">
        <v>1571478</v>
      </c>
      <c r="N206" s="130">
        <v>9424139</v>
      </c>
      <c r="O206" s="130">
        <v>3648316</v>
      </c>
      <c r="P206" s="130">
        <v>3177700</v>
      </c>
      <c r="Q206" s="130">
        <v>996507</v>
      </c>
      <c r="R206" s="130">
        <v>81846</v>
      </c>
    </row>
    <row r="207" spans="1:18">
      <c r="A207" s="139">
        <v>2010</v>
      </c>
      <c r="B207" s="129" t="s">
        <v>6</v>
      </c>
      <c r="C207" s="129" t="s">
        <v>51</v>
      </c>
      <c r="D207" s="130">
        <v>4641681.0000000009</v>
      </c>
      <c r="E207" s="82">
        <v>190858.59375000003</v>
      </c>
      <c r="I207" s="139">
        <v>2010</v>
      </c>
      <c r="J207" s="146">
        <v>40210</v>
      </c>
      <c r="K207" s="130">
        <v>4641681.0000000009</v>
      </c>
      <c r="L207" s="130">
        <v>7660482.0000000028</v>
      </c>
      <c r="M207" s="130">
        <v>1626299</v>
      </c>
      <c r="N207" s="130">
        <v>9605478</v>
      </c>
      <c r="O207" s="130">
        <v>3621984</v>
      </c>
      <c r="P207" s="130">
        <v>3145207</v>
      </c>
      <c r="Q207" s="130">
        <v>945330</v>
      </c>
      <c r="R207" s="130">
        <v>66030</v>
      </c>
    </row>
    <row r="208" spans="1:18">
      <c r="A208" s="139">
        <v>2010</v>
      </c>
      <c r="B208" s="129" t="s">
        <v>7</v>
      </c>
      <c r="C208" s="129" t="s">
        <v>51</v>
      </c>
      <c r="D208" s="130">
        <v>5565074.9999999991</v>
      </c>
      <c r="E208" s="82">
        <v>208507.86811539897</v>
      </c>
      <c r="I208" s="139">
        <v>2010</v>
      </c>
      <c r="J208" s="146">
        <v>40238</v>
      </c>
      <c r="K208" s="130">
        <v>5565074.9999999991</v>
      </c>
      <c r="L208" s="130">
        <v>9288969.0000000019</v>
      </c>
      <c r="M208" s="130">
        <v>2062257</v>
      </c>
      <c r="N208" s="130">
        <v>11890984</v>
      </c>
      <c r="O208" s="130">
        <v>4396410</v>
      </c>
      <c r="P208" s="130">
        <v>3778972</v>
      </c>
      <c r="Q208" s="130">
        <v>1137599</v>
      </c>
      <c r="R208" s="130">
        <v>76789</v>
      </c>
    </row>
    <row r="209" spans="1:18">
      <c r="A209" s="139">
        <v>2010</v>
      </c>
      <c r="B209" s="129" t="s">
        <v>8</v>
      </c>
      <c r="C209" s="129" t="s">
        <v>51</v>
      </c>
      <c r="D209" s="130">
        <v>5378611</v>
      </c>
      <c r="E209" s="82">
        <v>209365.94005449591</v>
      </c>
      <c r="I209" s="139">
        <v>2010</v>
      </c>
      <c r="J209" s="146">
        <v>40269</v>
      </c>
      <c r="K209" s="130">
        <v>5378611</v>
      </c>
      <c r="L209" s="130">
        <v>8784227</v>
      </c>
      <c r="M209" s="130">
        <v>2014745</v>
      </c>
      <c r="N209" s="130">
        <v>11741167</v>
      </c>
      <c r="O209" s="130">
        <v>4264434</v>
      </c>
      <c r="P209" s="130">
        <v>3729558</v>
      </c>
      <c r="Q209" s="130">
        <v>1058752</v>
      </c>
      <c r="R209" s="130">
        <v>75040</v>
      </c>
    </row>
    <row r="210" spans="1:18">
      <c r="A210" s="139">
        <v>2010</v>
      </c>
      <c r="B210" s="129" t="s">
        <v>9</v>
      </c>
      <c r="C210" s="129" t="s">
        <v>51</v>
      </c>
      <c r="D210" s="130">
        <v>5023289.0000000009</v>
      </c>
      <c r="E210" s="82">
        <v>197533.97561934727</v>
      </c>
      <c r="I210" s="139">
        <v>2010</v>
      </c>
      <c r="J210" s="146">
        <v>40299</v>
      </c>
      <c r="K210" s="130">
        <v>5023289.0000000009</v>
      </c>
      <c r="L210" s="130">
        <v>7038357</v>
      </c>
      <c r="M210" s="130">
        <v>1953100</v>
      </c>
      <c r="N210" s="130">
        <v>11438231</v>
      </c>
      <c r="O210" s="130">
        <v>4177111</v>
      </c>
      <c r="P210" s="130">
        <v>3617182</v>
      </c>
      <c r="Q210" s="130">
        <v>1026933</v>
      </c>
      <c r="R210" s="130">
        <v>58399</v>
      </c>
    </row>
    <row r="211" spans="1:18">
      <c r="A211" s="139">
        <v>2010</v>
      </c>
      <c r="B211" s="129" t="s">
        <v>10</v>
      </c>
      <c r="C211" s="129" t="s">
        <v>51</v>
      </c>
      <c r="D211" s="130">
        <v>5048472.0000000009</v>
      </c>
      <c r="E211" s="82">
        <v>191811.24620060794</v>
      </c>
      <c r="I211" s="139">
        <v>2010</v>
      </c>
      <c r="J211" s="146">
        <v>40330</v>
      </c>
      <c r="K211" s="130">
        <v>5048472.0000000009</v>
      </c>
      <c r="L211" s="130">
        <v>8415756.9999999981</v>
      </c>
      <c r="M211" s="130">
        <v>2041106</v>
      </c>
      <c r="N211" s="130">
        <v>11292715</v>
      </c>
      <c r="O211" s="130">
        <v>4175120</v>
      </c>
      <c r="P211" s="130">
        <v>3643660</v>
      </c>
      <c r="Q211" s="130">
        <v>1022871</v>
      </c>
      <c r="R211" s="130">
        <v>52634</v>
      </c>
    </row>
    <row r="212" spans="1:18">
      <c r="A212" s="139">
        <v>2010</v>
      </c>
      <c r="B212" s="129" t="s">
        <v>11</v>
      </c>
      <c r="C212" s="129" t="s">
        <v>51</v>
      </c>
      <c r="D212" s="130">
        <v>4974870.0000000009</v>
      </c>
      <c r="E212" s="82">
        <v>188442.04545454547</v>
      </c>
      <c r="I212" s="139">
        <v>2010</v>
      </c>
      <c r="J212" s="146">
        <v>40360</v>
      </c>
      <c r="K212" s="130">
        <v>4974870.0000000009</v>
      </c>
      <c r="L212" s="130">
        <v>8419106.9999999981</v>
      </c>
      <c r="M212" s="130">
        <v>1964553</v>
      </c>
      <c r="N212" s="130">
        <v>11084519</v>
      </c>
      <c r="O212" s="130">
        <v>4189383</v>
      </c>
      <c r="P212" s="130">
        <v>3571177</v>
      </c>
      <c r="Q212" s="130">
        <v>1019093</v>
      </c>
      <c r="R212" s="130">
        <v>87276</v>
      </c>
    </row>
    <row r="213" spans="1:18">
      <c r="A213" s="139">
        <v>2010</v>
      </c>
      <c r="B213" s="129" t="s">
        <v>12</v>
      </c>
      <c r="C213" s="129" t="s">
        <v>51</v>
      </c>
      <c r="D213" s="130">
        <v>5226159</v>
      </c>
      <c r="E213" s="82">
        <v>200543.32310053724</v>
      </c>
      <c r="I213" s="139">
        <v>2010</v>
      </c>
      <c r="J213" s="146">
        <v>40391</v>
      </c>
      <c r="K213" s="130">
        <v>5226159</v>
      </c>
      <c r="L213" s="130">
        <v>8957835.9999999963</v>
      </c>
      <c r="M213" s="130">
        <v>2041238</v>
      </c>
      <c r="N213" s="130">
        <v>11840150</v>
      </c>
      <c r="O213" s="130">
        <v>4334652</v>
      </c>
      <c r="P213" s="130">
        <v>3728330</v>
      </c>
      <c r="Q213" s="130">
        <v>1072123</v>
      </c>
      <c r="R213" s="130">
        <v>74888</v>
      </c>
    </row>
    <row r="214" spans="1:18">
      <c r="A214" s="139">
        <v>2010</v>
      </c>
      <c r="B214" s="129" t="s">
        <v>13</v>
      </c>
      <c r="C214" s="129" t="s">
        <v>51</v>
      </c>
      <c r="D214" s="130">
        <v>5372316.0000000009</v>
      </c>
      <c r="E214" s="82">
        <v>204115.34954407299</v>
      </c>
      <c r="I214" s="139">
        <v>2010</v>
      </c>
      <c r="J214" s="146">
        <v>40422</v>
      </c>
      <c r="K214" s="130">
        <v>5372316.0000000009</v>
      </c>
      <c r="L214" s="130">
        <v>9122752</v>
      </c>
      <c r="M214" s="130">
        <v>2129651</v>
      </c>
      <c r="N214" s="130">
        <v>12233724</v>
      </c>
      <c r="O214" s="130">
        <v>4328149</v>
      </c>
      <c r="P214" s="130">
        <v>3760527</v>
      </c>
      <c r="Q214" s="130">
        <v>1092199</v>
      </c>
      <c r="R214" s="130">
        <v>75923</v>
      </c>
    </row>
    <row r="215" spans="1:18">
      <c r="A215" s="139">
        <v>2010</v>
      </c>
      <c r="B215" s="129" t="s">
        <v>14</v>
      </c>
      <c r="C215" s="129" t="s">
        <v>51</v>
      </c>
      <c r="D215" s="130">
        <v>5372316.0000000009</v>
      </c>
      <c r="E215" s="82">
        <v>213695.94272076376</v>
      </c>
      <c r="I215" s="139">
        <v>2010</v>
      </c>
      <c r="J215" s="146">
        <v>40452</v>
      </c>
      <c r="K215" s="130">
        <v>5372316.0000000009</v>
      </c>
      <c r="L215" s="130">
        <v>8450702</v>
      </c>
      <c r="M215" s="130">
        <v>1851992</v>
      </c>
      <c r="N215" s="130">
        <v>11445671</v>
      </c>
      <c r="O215" s="130">
        <v>4221068</v>
      </c>
      <c r="P215" s="130">
        <v>3602809</v>
      </c>
      <c r="Q215" s="130">
        <v>1114636</v>
      </c>
      <c r="R215" s="130">
        <v>92685</v>
      </c>
    </row>
    <row r="216" spans="1:18">
      <c r="A216" s="139">
        <v>2010</v>
      </c>
      <c r="B216" s="129" t="s">
        <v>15</v>
      </c>
      <c r="C216" s="129" t="s">
        <v>51</v>
      </c>
      <c r="D216" s="130">
        <v>5179323.9999999981</v>
      </c>
      <c r="E216" s="82">
        <v>201608.56364344095</v>
      </c>
      <c r="I216" s="139">
        <v>2010</v>
      </c>
      <c r="J216" s="146">
        <v>40483</v>
      </c>
      <c r="K216" s="130">
        <v>5179323.9999999981</v>
      </c>
      <c r="L216" s="130">
        <v>8378577.0000000009</v>
      </c>
      <c r="M216" s="130">
        <v>1835693</v>
      </c>
      <c r="N216" s="130">
        <v>10121709</v>
      </c>
      <c r="O216" s="130">
        <v>4352870</v>
      </c>
      <c r="P216" s="130">
        <v>3654497</v>
      </c>
      <c r="Q216" s="130">
        <v>1157861</v>
      </c>
      <c r="R216" s="130">
        <v>79911</v>
      </c>
    </row>
    <row r="217" spans="1:18">
      <c r="A217" s="139">
        <v>2010</v>
      </c>
      <c r="B217" s="129" t="s">
        <v>16</v>
      </c>
      <c r="C217" s="129" t="s">
        <v>51</v>
      </c>
      <c r="D217" s="130">
        <v>4617319</v>
      </c>
      <c r="E217" s="82">
        <v>179174.19480015521</v>
      </c>
      <c r="I217" s="139">
        <v>2010</v>
      </c>
      <c r="J217" s="146">
        <v>40513</v>
      </c>
      <c r="K217" s="130">
        <v>4617319</v>
      </c>
      <c r="L217" s="130">
        <v>7182524</v>
      </c>
      <c r="M217" s="130">
        <v>1577802</v>
      </c>
      <c r="N217" s="130">
        <v>8807387</v>
      </c>
      <c r="O217" s="130">
        <v>4131505</v>
      </c>
      <c r="P217" s="130">
        <v>3266474</v>
      </c>
      <c r="Q217" s="130">
        <v>1100170</v>
      </c>
      <c r="R217" s="130">
        <v>69325</v>
      </c>
    </row>
    <row r="218" spans="1:18">
      <c r="A218" s="139">
        <v>2011</v>
      </c>
      <c r="B218" s="129" t="s">
        <v>5</v>
      </c>
      <c r="C218" s="129" t="s">
        <v>51</v>
      </c>
      <c r="D218" s="130">
        <v>3979288.0000000014</v>
      </c>
      <c r="E218" s="82">
        <v>152697.16039907912</v>
      </c>
      <c r="I218" s="139">
        <v>2011</v>
      </c>
      <c r="J218" s="146">
        <v>40544</v>
      </c>
      <c r="K218" s="130">
        <v>3979288.0000000014</v>
      </c>
      <c r="L218" s="130">
        <v>6613937.0000000009</v>
      </c>
      <c r="M218" s="130">
        <v>1356342</v>
      </c>
      <c r="N218" s="130">
        <v>6787113</v>
      </c>
      <c r="O218" s="130">
        <v>3633964</v>
      </c>
      <c r="P218" s="130">
        <v>2687357</v>
      </c>
      <c r="Q218" s="130">
        <v>1011445</v>
      </c>
      <c r="R218" s="130">
        <v>82480</v>
      </c>
    </row>
    <row r="219" spans="1:18">
      <c r="A219" s="139">
        <v>2011</v>
      </c>
      <c r="B219" s="129" t="s">
        <v>6</v>
      </c>
      <c r="C219" s="129" t="s">
        <v>51</v>
      </c>
      <c r="D219" s="130">
        <v>3828486.9999999991</v>
      </c>
      <c r="E219" s="82">
        <v>152955.93288054332</v>
      </c>
      <c r="I219" s="139">
        <v>2011</v>
      </c>
      <c r="J219" s="146">
        <v>40575</v>
      </c>
      <c r="K219" s="130">
        <v>3828486.9999999991</v>
      </c>
      <c r="L219" s="130">
        <v>5829598.9999999981</v>
      </c>
      <c r="M219" s="130">
        <v>1418029</v>
      </c>
      <c r="N219" s="130">
        <v>6540143</v>
      </c>
      <c r="O219" s="130">
        <v>3481423</v>
      </c>
      <c r="P219" s="130">
        <v>2624154</v>
      </c>
      <c r="Q219" s="130">
        <v>964737</v>
      </c>
      <c r="R219" s="130">
        <v>59411</v>
      </c>
    </row>
    <row r="220" spans="1:18">
      <c r="A220" s="139">
        <v>2011</v>
      </c>
      <c r="B220" s="129" t="s">
        <v>7</v>
      </c>
      <c r="C220" s="129" t="s">
        <v>51</v>
      </c>
      <c r="D220" s="130">
        <v>4180010.0000000009</v>
      </c>
      <c r="E220" s="82">
        <v>168548.79032258067</v>
      </c>
      <c r="I220" s="139">
        <v>2011</v>
      </c>
      <c r="J220" s="146">
        <v>40603</v>
      </c>
      <c r="K220" s="130">
        <v>4180010.0000000009</v>
      </c>
      <c r="L220" s="130">
        <v>7491867</v>
      </c>
      <c r="M220" s="130">
        <v>1552004</v>
      </c>
      <c r="N220" s="130">
        <v>6968809</v>
      </c>
      <c r="O220" s="130">
        <v>3960046</v>
      </c>
      <c r="P220" s="130">
        <v>2815032</v>
      </c>
      <c r="Q220" s="130">
        <v>1078022</v>
      </c>
      <c r="R220" s="130">
        <v>86715</v>
      </c>
    </row>
    <row r="221" spans="1:18">
      <c r="A221" s="139">
        <v>2011</v>
      </c>
      <c r="B221" s="129" t="s">
        <v>8</v>
      </c>
      <c r="C221" s="129" t="s">
        <v>51</v>
      </c>
      <c r="D221" s="130">
        <v>4129512.0000000005</v>
      </c>
      <c r="E221" s="82">
        <v>169034.46582071227</v>
      </c>
      <c r="I221" s="139">
        <v>2011</v>
      </c>
      <c r="J221" s="146">
        <v>40634</v>
      </c>
      <c r="K221" s="130">
        <v>4129512.0000000005</v>
      </c>
      <c r="L221" s="130">
        <v>7402162.9999999991</v>
      </c>
      <c r="M221" s="130">
        <v>1546983</v>
      </c>
      <c r="N221" s="130">
        <v>7421994</v>
      </c>
      <c r="O221" s="130">
        <v>4127417</v>
      </c>
      <c r="P221" s="130">
        <v>2668327</v>
      </c>
      <c r="Q221" s="130">
        <v>1101724</v>
      </c>
      <c r="R221" s="130">
        <v>65094</v>
      </c>
    </row>
    <row r="222" spans="1:18">
      <c r="A222" s="139">
        <v>2011</v>
      </c>
      <c r="B222" s="129" t="s">
        <v>9</v>
      </c>
      <c r="C222" s="129" t="s">
        <v>51</v>
      </c>
      <c r="D222" s="130">
        <v>4301807</v>
      </c>
      <c r="E222" s="82">
        <v>165073.17728319264</v>
      </c>
      <c r="I222" s="139">
        <v>2011</v>
      </c>
      <c r="J222" s="146">
        <v>40664</v>
      </c>
      <c r="K222" s="130">
        <v>4301807</v>
      </c>
      <c r="L222" s="130">
        <v>7516643.9999999991</v>
      </c>
      <c r="M222" s="130">
        <v>1751812</v>
      </c>
      <c r="N222" s="130">
        <v>7599436</v>
      </c>
      <c r="O222" s="130">
        <v>4335061</v>
      </c>
      <c r="P222" s="130">
        <v>2771237</v>
      </c>
      <c r="Q222" s="130">
        <v>1159140</v>
      </c>
      <c r="R222" s="130">
        <v>55706</v>
      </c>
    </row>
    <row r="223" spans="1:18">
      <c r="A223" s="139">
        <v>2011</v>
      </c>
      <c r="B223" s="129" t="s">
        <v>10</v>
      </c>
      <c r="C223" s="129" t="s">
        <v>51</v>
      </c>
      <c r="D223" s="130">
        <v>4206429.9999999981</v>
      </c>
      <c r="E223" s="82">
        <v>163738.03036200849</v>
      </c>
      <c r="I223" s="139">
        <v>2011</v>
      </c>
      <c r="J223" s="146">
        <v>40695</v>
      </c>
      <c r="K223" s="130">
        <v>4206429.9999999981</v>
      </c>
      <c r="L223" s="130">
        <v>7945952.0000000028</v>
      </c>
      <c r="M223" s="130">
        <v>1649758</v>
      </c>
      <c r="N223" s="130">
        <v>7418910</v>
      </c>
      <c r="O223" s="130">
        <v>4108244</v>
      </c>
      <c r="P223" s="130">
        <v>2738269</v>
      </c>
      <c r="Q223" s="130">
        <v>1102785</v>
      </c>
      <c r="R223" s="130">
        <v>42407</v>
      </c>
    </row>
    <row r="224" spans="1:18">
      <c r="A224" s="139">
        <v>2011</v>
      </c>
      <c r="B224" s="129" t="s">
        <v>11</v>
      </c>
      <c r="C224" s="129" t="s">
        <v>51</v>
      </c>
      <c r="D224" s="130">
        <v>4183476</v>
      </c>
      <c r="E224" s="82">
        <v>160532.46354566386</v>
      </c>
      <c r="I224" s="139">
        <v>2011</v>
      </c>
      <c r="J224" s="146">
        <v>40725</v>
      </c>
      <c r="K224" s="130">
        <v>4183476</v>
      </c>
      <c r="L224" s="130">
        <v>7896686.0000000009</v>
      </c>
      <c r="M224" s="130">
        <v>1246735</v>
      </c>
      <c r="N224" s="130">
        <v>6776122</v>
      </c>
      <c r="O224" s="130">
        <v>4087857</v>
      </c>
      <c r="P224" s="130">
        <v>2682690</v>
      </c>
      <c r="Q224" s="130">
        <v>1143126</v>
      </c>
      <c r="R224" s="130">
        <v>82295</v>
      </c>
    </row>
    <row r="225" spans="1:18">
      <c r="A225" s="139">
        <v>2011</v>
      </c>
      <c r="B225" s="129" t="s">
        <v>12</v>
      </c>
      <c r="C225" s="129" t="s">
        <v>51</v>
      </c>
      <c r="D225" s="130">
        <v>4459088</v>
      </c>
      <c r="E225" s="82">
        <v>167069.61408767328</v>
      </c>
      <c r="I225" s="139">
        <v>2011</v>
      </c>
      <c r="J225" s="146">
        <v>40756</v>
      </c>
      <c r="K225" s="130">
        <v>4459088</v>
      </c>
      <c r="L225" s="130">
        <v>8123383.0000000028</v>
      </c>
      <c r="M225" s="130">
        <v>1439750</v>
      </c>
      <c r="N225" s="130">
        <v>7694718</v>
      </c>
      <c r="O225" s="130">
        <v>4129852</v>
      </c>
      <c r="P225" s="130">
        <v>2715795</v>
      </c>
      <c r="Q225" s="130">
        <v>1137713</v>
      </c>
      <c r="R225" s="130">
        <v>52637</v>
      </c>
    </row>
    <row r="226" spans="1:18">
      <c r="A226" s="139">
        <v>2011</v>
      </c>
      <c r="B226" s="129" t="s">
        <v>13</v>
      </c>
      <c r="C226" s="129" t="s">
        <v>51</v>
      </c>
      <c r="D226" s="130">
        <v>4798243.0000000019</v>
      </c>
      <c r="E226" s="82">
        <v>182304.06534954414</v>
      </c>
      <c r="I226" s="139">
        <v>2011</v>
      </c>
      <c r="J226" s="146">
        <v>40787</v>
      </c>
      <c r="K226" s="130">
        <v>4798243.0000000019</v>
      </c>
      <c r="L226" s="130">
        <v>7573522.0000000009</v>
      </c>
      <c r="M226" s="130">
        <v>1610394</v>
      </c>
      <c r="N226" s="130">
        <v>9956686</v>
      </c>
      <c r="O226" s="130">
        <v>4251777</v>
      </c>
      <c r="P226" s="130">
        <v>2706296</v>
      </c>
      <c r="Q226" s="130">
        <v>1172563</v>
      </c>
      <c r="R226" s="130">
        <v>48607</v>
      </c>
    </row>
    <row r="227" spans="1:18">
      <c r="A227" s="139">
        <v>2011</v>
      </c>
      <c r="B227" s="129" t="s">
        <v>14</v>
      </c>
      <c r="C227" s="129" t="s">
        <v>51</v>
      </c>
      <c r="D227" s="130">
        <v>4574820.0000000009</v>
      </c>
      <c r="E227" s="82">
        <v>177525.02910360889</v>
      </c>
      <c r="I227" s="139">
        <v>2011</v>
      </c>
      <c r="J227" s="146">
        <v>40817</v>
      </c>
      <c r="K227" s="130">
        <v>4574820.0000000009</v>
      </c>
      <c r="L227" s="130">
        <v>7644913.0000000028</v>
      </c>
      <c r="M227" s="130">
        <v>1561842</v>
      </c>
      <c r="N227" s="130">
        <v>9019173</v>
      </c>
      <c r="O227" s="130">
        <v>4165960</v>
      </c>
      <c r="P227" s="130">
        <v>2639066</v>
      </c>
      <c r="Q227" s="130">
        <v>1173154</v>
      </c>
      <c r="R227" s="130">
        <v>64823</v>
      </c>
    </row>
    <row r="228" spans="1:18">
      <c r="A228" s="139">
        <v>2011</v>
      </c>
      <c r="B228" s="129" t="s">
        <v>15</v>
      </c>
      <c r="C228" s="129" t="s">
        <v>51</v>
      </c>
      <c r="D228" s="130">
        <v>4595769</v>
      </c>
      <c r="E228" s="82">
        <v>174611.28419452888</v>
      </c>
      <c r="I228" s="139">
        <v>2011</v>
      </c>
      <c r="J228" s="146">
        <v>40848</v>
      </c>
      <c r="K228" s="130">
        <v>4595769</v>
      </c>
      <c r="L228" s="130">
        <v>7450026.9999999991</v>
      </c>
      <c r="M228" s="130">
        <v>1824928</v>
      </c>
      <c r="N228" s="130">
        <v>7977653</v>
      </c>
      <c r="O228" s="130">
        <v>4211372</v>
      </c>
      <c r="P228" s="130">
        <v>2580496</v>
      </c>
      <c r="Q228" s="130">
        <v>1166688</v>
      </c>
      <c r="R228" s="130">
        <v>58888</v>
      </c>
    </row>
    <row r="229" spans="1:18">
      <c r="A229" s="139">
        <v>2011</v>
      </c>
      <c r="B229" s="129" t="s">
        <v>16</v>
      </c>
      <c r="C229" s="129" t="s">
        <v>51</v>
      </c>
      <c r="D229" s="130">
        <v>4189052.9999999995</v>
      </c>
      <c r="E229" s="82">
        <v>166961.06018333996</v>
      </c>
      <c r="I229" s="139">
        <v>2011</v>
      </c>
      <c r="J229" s="146">
        <v>40878</v>
      </c>
      <c r="K229" s="130">
        <v>4189052.9999999995</v>
      </c>
      <c r="L229" s="130">
        <v>7129616.0000000009</v>
      </c>
      <c r="M229" s="130">
        <v>1550771</v>
      </c>
      <c r="N229" s="130">
        <v>7366928</v>
      </c>
      <c r="O229" s="130">
        <v>4025762</v>
      </c>
      <c r="P229" s="130">
        <v>2436747</v>
      </c>
      <c r="Q229" s="130">
        <v>1129677</v>
      </c>
      <c r="R229" s="130">
        <v>18193</v>
      </c>
    </row>
    <row r="230" spans="1:18">
      <c r="A230" s="139">
        <v>2012</v>
      </c>
      <c r="B230" s="129" t="s">
        <v>5</v>
      </c>
      <c r="C230" s="129" t="s">
        <v>51</v>
      </c>
      <c r="D230" s="130">
        <v>3664892.0000000005</v>
      </c>
      <c r="E230" s="82">
        <v>137313.30086174599</v>
      </c>
      <c r="I230" s="139">
        <v>2012</v>
      </c>
      <c r="J230" s="146">
        <v>40909</v>
      </c>
      <c r="K230" s="130">
        <v>3664892.0000000005</v>
      </c>
      <c r="L230" s="130">
        <v>6220034.0000000009</v>
      </c>
      <c r="M230" s="130">
        <v>1397368</v>
      </c>
      <c r="N230" s="130">
        <v>6987875</v>
      </c>
      <c r="O230" s="130">
        <v>3577381</v>
      </c>
      <c r="P230" s="130">
        <v>2175641</v>
      </c>
      <c r="Q230" s="130">
        <v>1024845</v>
      </c>
      <c r="R230" s="130">
        <v>66233</v>
      </c>
    </row>
    <row r="231" spans="1:18">
      <c r="A231" s="139">
        <v>2012</v>
      </c>
      <c r="B231" s="129" t="s">
        <v>6</v>
      </c>
      <c r="C231" s="129" t="s">
        <v>51</v>
      </c>
      <c r="D231" s="130">
        <v>3274290</v>
      </c>
      <c r="E231" s="82">
        <v>139747.75928297054</v>
      </c>
      <c r="I231" s="139">
        <v>2012</v>
      </c>
      <c r="J231" s="146">
        <v>40940</v>
      </c>
      <c r="K231" s="130">
        <v>3274290</v>
      </c>
      <c r="L231" s="130">
        <v>5060359.9999999991</v>
      </c>
      <c r="M231" s="130">
        <v>1356346</v>
      </c>
      <c r="N231" s="130">
        <v>6963713</v>
      </c>
      <c r="O231" s="130">
        <v>3483694</v>
      </c>
      <c r="P231" s="130">
        <v>2092481</v>
      </c>
      <c r="Q231" s="130">
        <v>938438</v>
      </c>
      <c r="R231" s="130">
        <v>58093</v>
      </c>
    </row>
    <row r="232" spans="1:18">
      <c r="A232" s="139">
        <v>2012</v>
      </c>
      <c r="B232" s="129" t="s">
        <v>7</v>
      </c>
      <c r="C232" s="129" t="s">
        <v>51</v>
      </c>
      <c r="D232" s="130">
        <v>4014239.9999999991</v>
      </c>
      <c r="E232" s="82">
        <v>150402.39790183585</v>
      </c>
      <c r="I232" s="139">
        <v>2012</v>
      </c>
      <c r="J232" s="146">
        <v>40969</v>
      </c>
      <c r="K232" s="130">
        <v>4014239.9999999991</v>
      </c>
      <c r="L232" s="130">
        <v>4500131</v>
      </c>
      <c r="M232" s="130">
        <v>1805286</v>
      </c>
      <c r="N232" s="130">
        <v>8539983</v>
      </c>
      <c r="O232" s="130">
        <v>4366108</v>
      </c>
      <c r="P232" s="130">
        <v>2621129</v>
      </c>
      <c r="Q232" s="130">
        <v>1113412</v>
      </c>
      <c r="R232" s="130">
        <v>36656</v>
      </c>
    </row>
    <row r="233" spans="1:18">
      <c r="A233" s="139">
        <v>2012</v>
      </c>
      <c r="B233" s="129" t="s">
        <v>8</v>
      </c>
      <c r="C233" s="129" t="s">
        <v>51</v>
      </c>
      <c r="D233" s="130">
        <v>3404518</v>
      </c>
      <c r="E233" s="82">
        <v>146936.46957272335</v>
      </c>
      <c r="I233" s="139">
        <v>2012</v>
      </c>
      <c r="J233" s="146">
        <v>41000</v>
      </c>
      <c r="K233" s="130">
        <v>3404518</v>
      </c>
      <c r="L233" s="130">
        <v>3568181</v>
      </c>
      <c r="M233" s="130">
        <v>1569198</v>
      </c>
      <c r="N233" s="130">
        <v>7186181</v>
      </c>
      <c r="O233" s="130">
        <v>3940522</v>
      </c>
      <c r="P233" s="130">
        <v>2513511</v>
      </c>
      <c r="Q233" s="130">
        <v>966528</v>
      </c>
      <c r="R233" s="130">
        <v>66560</v>
      </c>
    </row>
    <row r="234" spans="1:18">
      <c r="A234" s="139">
        <v>2012</v>
      </c>
      <c r="B234" s="129" t="s">
        <v>9</v>
      </c>
      <c r="C234" s="129" t="s">
        <v>51</v>
      </c>
      <c r="D234" s="130">
        <v>3488331</v>
      </c>
      <c r="E234" s="82">
        <v>133857.67459708365</v>
      </c>
      <c r="I234" s="139">
        <v>2012</v>
      </c>
      <c r="J234" s="146">
        <v>41030</v>
      </c>
      <c r="K234" s="130">
        <v>3488331</v>
      </c>
      <c r="L234" s="130">
        <v>4101339</v>
      </c>
      <c r="M234" s="130">
        <v>1749291</v>
      </c>
      <c r="N234" s="130">
        <v>7771798</v>
      </c>
      <c r="O234" s="130">
        <v>4237715</v>
      </c>
      <c r="P234" s="130">
        <v>2789168</v>
      </c>
      <c r="Q234" s="130">
        <v>1160187</v>
      </c>
      <c r="R234" s="130">
        <v>47609</v>
      </c>
    </row>
    <row r="235" spans="1:18">
      <c r="A235" s="139">
        <v>2012</v>
      </c>
      <c r="B235" s="129" t="s">
        <v>10</v>
      </c>
      <c r="C235" s="129" t="s">
        <v>51</v>
      </c>
      <c r="D235" s="130">
        <v>3428944.0000000005</v>
      </c>
      <c r="E235" s="82">
        <v>134997.79527559056</v>
      </c>
      <c r="I235" s="139">
        <v>2012</v>
      </c>
      <c r="J235" s="146">
        <v>41061</v>
      </c>
      <c r="K235" s="130">
        <v>3428944.0000000005</v>
      </c>
      <c r="L235" s="130">
        <v>3680976.0000000009</v>
      </c>
      <c r="M235" s="130">
        <v>1699855</v>
      </c>
      <c r="N235" s="130">
        <v>8039738</v>
      </c>
      <c r="O235" s="130">
        <v>4121563</v>
      </c>
      <c r="P235" s="130">
        <v>2703916</v>
      </c>
      <c r="Q235" s="130">
        <v>1099442</v>
      </c>
      <c r="R235" s="130">
        <v>44949</v>
      </c>
    </row>
    <row r="236" spans="1:18">
      <c r="A236" s="139">
        <v>2012</v>
      </c>
      <c r="B236" s="129" t="s">
        <v>11</v>
      </c>
      <c r="C236" s="129" t="s">
        <v>51</v>
      </c>
      <c r="D236" s="130">
        <v>3500164</v>
      </c>
      <c r="E236" s="82">
        <v>134311.74213353801</v>
      </c>
      <c r="I236" s="139">
        <v>2012</v>
      </c>
      <c r="J236" s="146">
        <v>41091</v>
      </c>
      <c r="K236" s="130">
        <v>3500164</v>
      </c>
      <c r="L236" s="130">
        <v>3938049.0000000005</v>
      </c>
      <c r="M236" s="130">
        <v>1710768</v>
      </c>
      <c r="N236" s="130">
        <v>7959772.112135875</v>
      </c>
      <c r="O236" s="130">
        <v>4227701</v>
      </c>
      <c r="P236" s="130">
        <v>2744646</v>
      </c>
      <c r="Q236" s="130">
        <v>1160518</v>
      </c>
      <c r="R236" s="130">
        <v>81749</v>
      </c>
    </row>
    <row r="237" spans="1:18">
      <c r="A237" s="139">
        <v>2012</v>
      </c>
      <c r="B237" s="129" t="s">
        <v>12</v>
      </c>
      <c r="C237" s="129" t="s">
        <v>51</v>
      </c>
      <c r="D237" s="130">
        <v>2593105</v>
      </c>
      <c r="E237" s="82">
        <v>97156.425627575867</v>
      </c>
      <c r="I237" s="139">
        <v>2012</v>
      </c>
      <c r="J237" s="146">
        <v>41122</v>
      </c>
      <c r="K237" s="130">
        <v>2593105</v>
      </c>
      <c r="L237" s="130">
        <v>2443017.9999999995</v>
      </c>
      <c r="M237" s="130">
        <v>1587097</v>
      </c>
      <c r="N237" s="130">
        <v>8922341.7883764133</v>
      </c>
      <c r="O237" s="130">
        <v>4185740</v>
      </c>
      <c r="P237" s="130">
        <v>2565714</v>
      </c>
      <c r="Q237" s="130">
        <v>941868</v>
      </c>
      <c r="R237" s="130">
        <v>44848</v>
      </c>
    </row>
    <row r="238" spans="1:18">
      <c r="A238" s="139">
        <v>2012</v>
      </c>
      <c r="B238" s="129" t="s">
        <v>13</v>
      </c>
      <c r="C238" s="129" t="s">
        <v>51</v>
      </c>
      <c r="D238" s="130">
        <v>1980097.9999999995</v>
      </c>
      <c r="E238" s="82">
        <v>77956.614173228329</v>
      </c>
      <c r="I238" s="139">
        <v>2012</v>
      </c>
      <c r="J238" s="146">
        <v>41153</v>
      </c>
      <c r="K238" s="130">
        <v>1980097.9999999995</v>
      </c>
      <c r="L238" s="130">
        <v>1026846</v>
      </c>
      <c r="M238" s="130">
        <v>1533944</v>
      </c>
      <c r="N238" s="130">
        <v>8569107.3844743632</v>
      </c>
      <c r="O238" s="130">
        <v>4115430</v>
      </c>
      <c r="P238" s="130">
        <v>2585708</v>
      </c>
      <c r="Q238" s="130">
        <v>978658</v>
      </c>
      <c r="R238" s="130">
        <v>56765</v>
      </c>
    </row>
    <row r="239" spans="1:18">
      <c r="A239" s="139">
        <v>2012</v>
      </c>
      <c r="B239" s="129" t="s">
        <v>14</v>
      </c>
      <c r="C239" s="129" t="s">
        <v>51</v>
      </c>
      <c r="D239" s="130">
        <v>1916975.0000000002</v>
      </c>
      <c r="E239" s="82">
        <v>71823.716747845639</v>
      </c>
      <c r="I239" s="139">
        <v>2012</v>
      </c>
      <c r="J239" s="146">
        <v>41183</v>
      </c>
      <c r="K239" s="130">
        <v>1916975.0000000002</v>
      </c>
      <c r="L239" s="130">
        <v>1529954.0000000002</v>
      </c>
      <c r="M239" s="130">
        <v>1665385</v>
      </c>
      <c r="N239" s="130">
        <v>9154944.4264893439</v>
      </c>
      <c r="O239" s="130">
        <v>4342720</v>
      </c>
      <c r="P239" s="130">
        <v>2650171</v>
      </c>
      <c r="Q239" s="130">
        <v>982068</v>
      </c>
      <c r="R239" s="130">
        <v>50206</v>
      </c>
    </row>
    <row r="240" spans="1:18">
      <c r="A240" s="139">
        <v>2012</v>
      </c>
      <c r="B240" s="129" t="s">
        <v>15</v>
      </c>
      <c r="C240" s="129" t="s">
        <v>51</v>
      </c>
      <c r="D240" s="130">
        <v>2610184</v>
      </c>
      <c r="E240" s="82">
        <v>101603.11405216037</v>
      </c>
      <c r="I240" s="139">
        <v>2012</v>
      </c>
      <c r="J240" s="146">
        <v>41214</v>
      </c>
      <c r="K240" s="130">
        <v>2610184</v>
      </c>
      <c r="L240" s="130">
        <v>1546160.9999999995</v>
      </c>
      <c r="M240" s="130">
        <v>1490678</v>
      </c>
      <c r="N240" s="130">
        <v>8815559.3309126496</v>
      </c>
      <c r="O240" s="130">
        <v>4229808</v>
      </c>
      <c r="P240" s="130">
        <v>2645540</v>
      </c>
      <c r="Q240" s="130">
        <v>884231</v>
      </c>
      <c r="R240" s="130">
        <v>47793</v>
      </c>
    </row>
    <row r="241" spans="1:18">
      <c r="A241" s="139">
        <v>2012</v>
      </c>
      <c r="B241" s="129" t="s">
        <v>16</v>
      </c>
      <c r="C241" s="129" t="s">
        <v>51</v>
      </c>
      <c r="D241" s="130">
        <v>1783538</v>
      </c>
      <c r="E241" s="82">
        <v>73791.396981408776</v>
      </c>
      <c r="I241" s="139">
        <v>2012</v>
      </c>
      <c r="J241" s="146">
        <v>41244</v>
      </c>
      <c r="K241" s="130">
        <v>1783538</v>
      </c>
      <c r="L241" s="130">
        <v>1503910</v>
      </c>
      <c r="M241" s="130">
        <v>1398202</v>
      </c>
      <c r="N241" s="130">
        <v>8255707.8320438107</v>
      </c>
      <c r="O241" s="130">
        <v>4094847</v>
      </c>
      <c r="P241" s="130">
        <v>2373825</v>
      </c>
      <c r="Q241" s="130">
        <v>917525</v>
      </c>
      <c r="R241" s="130">
        <v>40278</v>
      </c>
    </row>
    <row r="242" spans="1:18">
      <c r="A242" s="139">
        <v>2013</v>
      </c>
      <c r="B242" s="129" t="s">
        <v>5</v>
      </c>
      <c r="C242" s="129" t="s">
        <v>51</v>
      </c>
      <c r="D242" s="130">
        <v>1712125.0000000002</v>
      </c>
      <c r="E242" s="82">
        <v>64148.557512176849</v>
      </c>
      <c r="I242" s="139">
        <v>2013</v>
      </c>
      <c r="J242" s="146">
        <v>41275</v>
      </c>
      <c r="K242" s="130">
        <v>1712125.0000000002</v>
      </c>
      <c r="L242" s="130">
        <v>1254209</v>
      </c>
      <c r="M242" s="130">
        <v>1212868</v>
      </c>
      <c r="N242" s="130">
        <v>7380467.7869391609</v>
      </c>
      <c r="O242" s="130">
        <v>3795257</v>
      </c>
      <c r="P242" s="130">
        <v>2300276</v>
      </c>
      <c r="Q242" s="130">
        <v>896431</v>
      </c>
      <c r="R242" s="130">
        <v>43491</v>
      </c>
    </row>
    <row r="243" spans="1:18">
      <c r="A243" s="139">
        <v>2013</v>
      </c>
      <c r="B243" s="129" t="s">
        <v>6</v>
      </c>
      <c r="C243" s="129" t="s">
        <v>51</v>
      </c>
      <c r="D243" s="130">
        <v>1784684.0000000002</v>
      </c>
      <c r="E243" s="82">
        <v>77393.061578490902</v>
      </c>
      <c r="I243" s="139">
        <v>2013</v>
      </c>
      <c r="J243" s="146">
        <v>41306</v>
      </c>
      <c r="K243" s="130">
        <v>1784684.0000000002</v>
      </c>
      <c r="L243" s="130">
        <v>951900</v>
      </c>
      <c r="M243" s="130">
        <v>1024276</v>
      </c>
      <c r="N243" s="130">
        <v>6644530.9956606347</v>
      </c>
      <c r="O243" s="130">
        <v>3375930</v>
      </c>
      <c r="P243" s="130">
        <v>2094967</v>
      </c>
      <c r="Q243" s="130">
        <v>808138</v>
      </c>
      <c r="R243" s="130">
        <v>53366</v>
      </c>
    </row>
    <row r="244" spans="1:18">
      <c r="A244" s="139">
        <v>2013</v>
      </c>
      <c r="B244" s="129" t="s">
        <v>7</v>
      </c>
      <c r="C244" s="129" t="s">
        <v>51</v>
      </c>
      <c r="D244" s="130">
        <v>1738779.9999999998</v>
      </c>
      <c r="E244" s="82">
        <v>69163.882259347636</v>
      </c>
      <c r="I244" s="139">
        <v>2013</v>
      </c>
      <c r="J244" s="146">
        <v>41334</v>
      </c>
      <c r="K244" s="130">
        <v>1738779.9999999998</v>
      </c>
      <c r="L244" s="130">
        <v>1166294</v>
      </c>
      <c r="M244" s="130">
        <v>1107362</v>
      </c>
      <c r="N244" s="130">
        <v>8284728.5301977219</v>
      </c>
      <c r="O244" s="130">
        <v>4162526</v>
      </c>
      <c r="P244" s="130">
        <v>2711068</v>
      </c>
      <c r="Q244" s="130">
        <v>955680</v>
      </c>
      <c r="R244" s="130">
        <v>44111</v>
      </c>
    </row>
    <row r="245" spans="1:18">
      <c r="A245" s="139">
        <v>2013</v>
      </c>
      <c r="B245" s="129" t="s">
        <v>8</v>
      </c>
      <c r="C245" s="129" t="s">
        <v>51</v>
      </c>
      <c r="D245" s="130">
        <v>1441940</v>
      </c>
      <c r="E245" s="82">
        <v>57539.496441417294</v>
      </c>
      <c r="I245" s="139">
        <v>2013</v>
      </c>
      <c r="J245" s="146">
        <v>41365</v>
      </c>
      <c r="K245" s="130">
        <v>1441940</v>
      </c>
      <c r="L245" s="130">
        <v>1100820</v>
      </c>
      <c r="M245" s="130">
        <v>1235892</v>
      </c>
      <c r="N245" s="130">
        <v>9128717.379297059</v>
      </c>
      <c r="O245" s="130">
        <v>4198983</v>
      </c>
      <c r="P245" s="130">
        <v>2706167</v>
      </c>
      <c r="Q245" s="130">
        <v>963032</v>
      </c>
      <c r="R245" s="130">
        <v>35251</v>
      </c>
    </row>
    <row r="246" spans="1:18">
      <c r="A246" s="139">
        <v>2013</v>
      </c>
      <c r="B246" s="129" t="s">
        <v>9</v>
      </c>
      <c r="C246" s="129" t="s">
        <v>51</v>
      </c>
      <c r="D246" s="130">
        <v>1306752</v>
      </c>
      <c r="E246" s="82">
        <v>49592.106561188768</v>
      </c>
      <c r="I246" s="139">
        <v>2013</v>
      </c>
      <c r="J246" s="146">
        <v>41395</v>
      </c>
      <c r="K246" s="130">
        <v>1306752</v>
      </c>
      <c r="L246" s="130">
        <v>995736.00000000012</v>
      </c>
      <c r="M246" s="130">
        <v>1458856</v>
      </c>
      <c r="N246" s="130">
        <v>9828833.2715011779</v>
      </c>
      <c r="O246" s="130">
        <v>4297917</v>
      </c>
      <c r="P246" s="130">
        <v>2715204</v>
      </c>
      <c r="Q246" s="130">
        <v>976260</v>
      </c>
      <c r="R246" s="130">
        <v>36902</v>
      </c>
    </row>
    <row r="247" spans="1:18">
      <c r="A247" s="139">
        <v>2013</v>
      </c>
      <c r="B247" s="129" t="s">
        <v>10</v>
      </c>
      <c r="C247" s="129" t="s">
        <v>51</v>
      </c>
      <c r="D247" s="130">
        <v>1122117.9999999998</v>
      </c>
      <c r="E247" s="82">
        <v>46483.761391880682</v>
      </c>
      <c r="I247" s="139">
        <v>2013</v>
      </c>
      <c r="J247" s="146">
        <v>41426</v>
      </c>
      <c r="K247" s="130">
        <v>1122117.9999999998</v>
      </c>
      <c r="L247" s="130">
        <v>742199</v>
      </c>
      <c r="M247" s="130">
        <v>1298158</v>
      </c>
      <c r="N247" s="130">
        <v>8895194.3124911543</v>
      </c>
      <c r="O247" s="130">
        <v>3877796</v>
      </c>
      <c r="P247" s="130">
        <v>2780408</v>
      </c>
      <c r="Q247" s="130">
        <v>890615</v>
      </c>
      <c r="R247" s="130">
        <v>41406</v>
      </c>
    </row>
    <row r="248" spans="1:18">
      <c r="A248" s="139">
        <v>2013</v>
      </c>
      <c r="B248" s="129" t="s">
        <v>11</v>
      </c>
      <c r="C248" s="129" t="s">
        <v>51</v>
      </c>
      <c r="D248" s="130">
        <v>1271737</v>
      </c>
      <c r="E248" s="82">
        <v>47648.445110528286</v>
      </c>
      <c r="I248" s="139">
        <v>2013</v>
      </c>
      <c r="J248" s="146">
        <v>41456</v>
      </c>
      <c r="K248" s="130">
        <v>1271737</v>
      </c>
      <c r="L248" s="130">
        <v>654207.99999999988</v>
      </c>
      <c r="M248" s="130">
        <v>1543948</v>
      </c>
      <c r="N248" s="130">
        <v>8946140.2914732993</v>
      </c>
      <c r="O248" s="130">
        <v>3575162</v>
      </c>
      <c r="P248" s="130">
        <v>3012851</v>
      </c>
      <c r="Q248" s="130">
        <v>793205</v>
      </c>
      <c r="R248" s="130">
        <v>72358</v>
      </c>
    </row>
    <row r="249" spans="1:18">
      <c r="A249" s="139">
        <v>2013</v>
      </c>
      <c r="B249" s="129" t="s">
        <v>12</v>
      </c>
      <c r="C249" s="129" t="s">
        <v>51</v>
      </c>
      <c r="D249" s="130">
        <v>1255182.9999999995</v>
      </c>
      <c r="E249" s="82">
        <v>47028.212813787919</v>
      </c>
      <c r="I249" s="139">
        <v>2013</v>
      </c>
      <c r="J249" s="146">
        <v>41487</v>
      </c>
      <c r="K249" s="130">
        <v>1255182.9999999995</v>
      </c>
      <c r="L249" s="130">
        <v>656282</v>
      </c>
      <c r="M249" s="130">
        <v>1389542</v>
      </c>
      <c r="N249" s="130">
        <v>9390228.2756630983</v>
      </c>
      <c r="O249" s="130">
        <v>3702863</v>
      </c>
      <c r="P249" s="130">
        <v>3122439</v>
      </c>
      <c r="Q249" s="130">
        <v>812435</v>
      </c>
      <c r="R249" s="130"/>
    </row>
    <row r="250" spans="1:18">
      <c r="A250" s="139">
        <v>2013</v>
      </c>
      <c r="B250" s="129" t="s">
        <v>13</v>
      </c>
      <c r="C250" s="129" t="s">
        <v>51</v>
      </c>
      <c r="D250" s="130">
        <v>1077557</v>
      </c>
      <c r="E250" s="82">
        <v>41944.608797197354</v>
      </c>
      <c r="I250" s="139">
        <v>2013</v>
      </c>
      <c r="J250" s="146">
        <v>41518</v>
      </c>
      <c r="K250" s="130">
        <v>1077557</v>
      </c>
      <c r="L250" s="130">
        <v>716401</v>
      </c>
      <c r="M250" s="130">
        <v>1373312</v>
      </c>
      <c r="N250" s="130">
        <v>8952515.2597124092</v>
      </c>
      <c r="O250" s="130">
        <v>3307787</v>
      </c>
      <c r="P250" s="130">
        <v>3030811</v>
      </c>
      <c r="Q250" s="130">
        <v>755993</v>
      </c>
      <c r="R250" s="130">
        <v>46671</v>
      </c>
    </row>
    <row r="251" spans="1:18">
      <c r="A251" s="139">
        <v>2013</v>
      </c>
      <c r="B251" s="129" t="s">
        <v>14</v>
      </c>
      <c r="C251" s="129" t="s">
        <v>51</v>
      </c>
      <c r="D251" s="130">
        <v>1143932.0000000002</v>
      </c>
      <c r="E251" s="82">
        <v>42399.258710155678</v>
      </c>
      <c r="I251" s="139">
        <v>2013</v>
      </c>
      <c r="J251" s="146">
        <v>41548</v>
      </c>
      <c r="K251" s="130">
        <v>1143932.0000000002</v>
      </c>
      <c r="L251" s="130">
        <v>1340953.9999999998</v>
      </c>
      <c r="M251" s="130">
        <v>1409632</v>
      </c>
      <c r="N251" s="130">
        <v>9910486.4040258471</v>
      </c>
      <c r="O251" s="130">
        <v>3683487</v>
      </c>
      <c r="P251" s="130">
        <v>3241892</v>
      </c>
      <c r="Q251" s="130">
        <v>891606</v>
      </c>
      <c r="R251" s="130">
        <v>63856</v>
      </c>
    </row>
    <row r="252" spans="1:18">
      <c r="A252" s="139">
        <v>2013</v>
      </c>
      <c r="B252" s="129" t="s">
        <v>15</v>
      </c>
      <c r="C252" s="129" t="s">
        <v>51</v>
      </c>
      <c r="D252" s="130">
        <v>1095839.0000000002</v>
      </c>
      <c r="E252" s="82">
        <v>43143.26771653544</v>
      </c>
      <c r="I252" s="139">
        <v>2013</v>
      </c>
      <c r="J252" s="146">
        <v>41579</v>
      </c>
      <c r="K252" s="130">
        <v>1095839.0000000002</v>
      </c>
      <c r="L252" s="130">
        <v>1019828</v>
      </c>
      <c r="M252" s="130">
        <v>1253186</v>
      </c>
      <c r="N252" s="130">
        <v>9351331.4020670764</v>
      </c>
      <c r="O252" s="130">
        <v>3501008</v>
      </c>
      <c r="P252" s="130">
        <v>3011281</v>
      </c>
      <c r="Q252" s="130">
        <v>873618</v>
      </c>
      <c r="R252" s="130">
        <v>60188</v>
      </c>
    </row>
    <row r="253" spans="1:18">
      <c r="A253" s="139">
        <v>2013</v>
      </c>
      <c r="B253" s="129" t="s">
        <v>16</v>
      </c>
      <c r="C253" s="129" t="s">
        <v>51</v>
      </c>
      <c r="D253" s="130">
        <v>970200</v>
      </c>
      <c r="E253" s="82">
        <v>37229.47045280123</v>
      </c>
      <c r="I253" s="139">
        <v>2013</v>
      </c>
      <c r="J253" s="146">
        <v>41609</v>
      </c>
      <c r="K253" s="130">
        <v>970200</v>
      </c>
      <c r="L253" s="130">
        <v>848588</v>
      </c>
      <c r="M253" s="130">
        <v>1112177</v>
      </c>
      <c r="N253" s="130">
        <v>8047950.6115885479</v>
      </c>
      <c r="O253" s="130">
        <v>3178858</v>
      </c>
      <c r="P253" s="130">
        <v>2701537</v>
      </c>
      <c r="Q253" s="130">
        <v>772514</v>
      </c>
      <c r="R253" s="130">
        <v>49786</v>
      </c>
    </row>
    <row r="254" spans="1:18">
      <c r="A254" s="139">
        <v>2014</v>
      </c>
      <c r="B254" s="129" t="s">
        <v>5</v>
      </c>
      <c r="C254" s="129" t="s">
        <v>51</v>
      </c>
      <c r="D254" s="130">
        <v>1098966.0000000002</v>
      </c>
      <c r="E254" s="82">
        <v>41175.196702884983</v>
      </c>
      <c r="I254" s="139">
        <v>2014</v>
      </c>
      <c r="J254" s="146">
        <v>41640</v>
      </c>
      <c r="K254" s="130">
        <v>1098966.0000000002</v>
      </c>
      <c r="L254" s="130">
        <v>1739952</v>
      </c>
      <c r="M254" s="130">
        <v>931673</v>
      </c>
      <c r="N254" s="130">
        <v>7503210</v>
      </c>
      <c r="O254" s="130">
        <v>2828318</v>
      </c>
      <c r="P254" s="130">
        <v>2414935</v>
      </c>
      <c r="Q254" s="130">
        <v>718711</v>
      </c>
      <c r="R254" s="130">
        <v>40144</v>
      </c>
    </row>
    <row r="255" spans="1:18">
      <c r="A255" s="139">
        <v>2014</v>
      </c>
      <c r="B255" s="129" t="s">
        <v>6</v>
      </c>
      <c r="C255" s="129" t="s">
        <v>51</v>
      </c>
      <c r="D255" s="130">
        <v>933461.00000000012</v>
      </c>
      <c r="E255" s="82">
        <v>38382.442434210534</v>
      </c>
      <c r="I255" s="139">
        <v>2014</v>
      </c>
      <c r="J255" s="146">
        <v>41671</v>
      </c>
      <c r="K255" s="130">
        <v>933461.00000000012</v>
      </c>
      <c r="L255" s="130">
        <v>2078494</v>
      </c>
      <c r="M255" s="130">
        <v>926022</v>
      </c>
      <c r="N255" s="130">
        <v>7584418</v>
      </c>
      <c r="O255" s="130">
        <v>2912323</v>
      </c>
      <c r="P255" s="130">
        <v>2385132</v>
      </c>
      <c r="Q255" s="130">
        <v>781072</v>
      </c>
      <c r="R255" s="130">
        <v>44241</v>
      </c>
    </row>
    <row r="256" spans="1:18">
      <c r="A256" s="139">
        <v>2014</v>
      </c>
      <c r="B256" s="129" t="s">
        <v>7</v>
      </c>
      <c r="C256" s="129" t="s">
        <v>51</v>
      </c>
      <c r="D256" s="130">
        <v>1312165.9999999995</v>
      </c>
      <c r="E256" s="82">
        <v>53535.944512443879</v>
      </c>
      <c r="I256" s="139">
        <v>2014</v>
      </c>
      <c r="J256" s="146">
        <v>41699</v>
      </c>
      <c r="K256" s="130">
        <v>1312165.9999999995</v>
      </c>
      <c r="L256" s="130">
        <v>2321270</v>
      </c>
      <c r="M256" s="130">
        <v>891907</v>
      </c>
      <c r="N256" s="130">
        <v>8422331.0000000019</v>
      </c>
      <c r="O256" s="130">
        <v>3157797</v>
      </c>
      <c r="P256" s="130">
        <v>2809342</v>
      </c>
      <c r="Q256" s="130">
        <v>898678</v>
      </c>
      <c r="R256" s="130">
        <v>58895</v>
      </c>
    </row>
    <row r="257" spans="1:18">
      <c r="A257" s="139">
        <v>2014</v>
      </c>
      <c r="B257" s="129" t="s">
        <v>8</v>
      </c>
      <c r="C257" s="129" t="s">
        <v>51</v>
      </c>
      <c r="D257" s="130">
        <v>1401888.9999999995</v>
      </c>
      <c r="E257" s="82">
        <v>57383.913221449016</v>
      </c>
      <c r="I257" s="139">
        <v>2014</v>
      </c>
      <c r="J257" s="146">
        <v>41730</v>
      </c>
      <c r="K257" s="130">
        <v>1401888.9999999995</v>
      </c>
      <c r="L257" s="130">
        <v>2737879</v>
      </c>
      <c r="M257" s="130">
        <v>1194220</v>
      </c>
      <c r="N257" s="130">
        <v>8816807</v>
      </c>
      <c r="O257" s="130">
        <v>2872235</v>
      </c>
      <c r="P257" s="130">
        <v>2706516</v>
      </c>
      <c r="Q257" s="130">
        <v>905157</v>
      </c>
      <c r="R257" s="130">
        <v>54769</v>
      </c>
    </row>
    <row r="258" spans="1:18">
      <c r="A258" s="139">
        <v>2014</v>
      </c>
      <c r="B258" s="129" t="s">
        <v>9</v>
      </c>
      <c r="C258" s="129" t="s">
        <v>51</v>
      </c>
      <c r="D258" s="130">
        <v>1411956</v>
      </c>
      <c r="E258" s="82">
        <v>53483.196969696961</v>
      </c>
      <c r="I258" s="139">
        <v>2014</v>
      </c>
      <c r="J258" s="146">
        <v>41760</v>
      </c>
      <c r="K258" s="130">
        <v>1411956</v>
      </c>
      <c r="L258" s="130">
        <v>1928239</v>
      </c>
      <c r="M258" s="130">
        <v>1120209</v>
      </c>
      <c r="N258" s="130">
        <v>9622048.0000000019</v>
      </c>
      <c r="O258" s="130">
        <v>3026733</v>
      </c>
      <c r="P258" s="130">
        <v>2778553</v>
      </c>
      <c r="Q258" s="130">
        <v>902247</v>
      </c>
      <c r="R258" s="130">
        <v>54115</v>
      </c>
    </row>
    <row r="259" spans="1:18">
      <c r="A259" s="139">
        <v>2014</v>
      </c>
      <c r="B259" s="129" t="s">
        <v>10</v>
      </c>
      <c r="C259" s="129" t="s">
        <v>51</v>
      </c>
      <c r="D259" s="130">
        <v>1526045</v>
      </c>
      <c r="E259" s="82">
        <v>60895.634477254571</v>
      </c>
      <c r="I259" s="139">
        <v>2014</v>
      </c>
      <c r="J259" s="146">
        <v>41791</v>
      </c>
      <c r="K259" s="130">
        <v>1526045</v>
      </c>
      <c r="L259" s="130">
        <v>2846411</v>
      </c>
      <c r="M259" s="130">
        <v>1034173</v>
      </c>
      <c r="N259" s="130">
        <v>9290091.0000000019</v>
      </c>
      <c r="O259" s="130">
        <v>3105311</v>
      </c>
      <c r="P259" s="130">
        <v>2406346</v>
      </c>
      <c r="Q259" s="130">
        <v>983814</v>
      </c>
      <c r="R259" s="130">
        <v>47190</v>
      </c>
    </row>
    <row r="260" spans="1:18">
      <c r="A260" s="139">
        <v>2014</v>
      </c>
      <c r="B260" s="129" t="s">
        <v>11</v>
      </c>
      <c r="C260" s="129" t="s">
        <v>51</v>
      </c>
      <c r="D260" s="130">
        <v>1644929</v>
      </c>
      <c r="E260" s="82">
        <v>61630.925440239764</v>
      </c>
      <c r="I260" s="139">
        <v>2014</v>
      </c>
      <c r="J260" s="146">
        <v>41821</v>
      </c>
      <c r="K260" s="130">
        <v>1644929</v>
      </c>
      <c r="L260" s="130">
        <v>3533644</v>
      </c>
      <c r="M260" s="130">
        <v>963863</v>
      </c>
      <c r="N260" s="130">
        <v>9545241</v>
      </c>
      <c r="O260" s="130">
        <v>3328361</v>
      </c>
      <c r="P260" s="130">
        <v>2415349</v>
      </c>
      <c r="Q260" s="130">
        <v>933296</v>
      </c>
      <c r="R260" s="130">
        <v>62460</v>
      </c>
    </row>
    <row r="261" spans="1:18">
      <c r="A261" s="139">
        <v>2014</v>
      </c>
      <c r="B261" s="129" t="s">
        <v>12</v>
      </c>
      <c r="C261" s="129" t="s">
        <v>51</v>
      </c>
      <c r="D261" s="130">
        <v>1628355</v>
      </c>
      <c r="E261" s="82">
        <v>63188.017074117197</v>
      </c>
      <c r="I261" s="139">
        <v>2014</v>
      </c>
      <c r="J261" s="146">
        <v>41852</v>
      </c>
      <c r="K261" s="130">
        <v>1628355</v>
      </c>
      <c r="L261" s="130">
        <v>4071303</v>
      </c>
      <c r="M261" s="130">
        <v>979547</v>
      </c>
      <c r="N261" s="130">
        <v>9829361.9999999981</v>
      </c>
      <c r="O261" s="130">
        <v>3466615</v>
      </c>
      <c r="P261" s="130">
        <v>2372083</v>
      </c>
      <c r="Q261" s="130">
        <v>963703</v>
      </c>
      <c r="R261" s="130">
        <v>61795</v>
      </c>
    </row>
    <row r="262" spans="1:18">
      <c r="A262" s="139">
        <v>2014</v>
      </c>
      <c r="B262" s="129" t="s">
        <v>13</v>
      </c>
      <c r="C262" s="129" t="s">
        <v>51</v>
      </c>
      <c r="D262" s="130">
        <v>1972452</v>
      </c>
      <c r="E262" s="82">
        <v>74941.200607902749</v>
      </c>
      <c r="I262" s="139">
        <v>2014</v>
      </c>
      <c r="J262" s="146">
        <v>41883</v>
      </c>
      <c r="K262" s="130">
        <v>1972452</v>
      </c>
      <c r="L262" s="130">
        <v>4897692</v>
      </c>
      <c r="M262" s="130">
        <v>1204850</v>
      </c>
      <c r="N262" s="130">
        <v>11257031</v>
      </c>
      <c r="O262" s="130">
        <v>3767084</v>
      </c>
      <c r="P262" s="130">
        <v>2523623</v>
      </c>
      <c r="Q262" s="130">
        <v>1032088</v>
      </c>
      <c r="R262" s="130">
        <v>62932</v>
      </c>
    </row>
    <row r="263" spans="1:18">
      <c r="A263" s="139">
        <v>2014</v>
      </c>
      <c r="B263" s="129" t="s">
        <v>14</v>
      </c>
      <c r="C263" s="129" t="s">
        <v>51</v>
      </c>
      <c r="D263" s="130">
        <v>1791817</v>
      </c>
      <c r="E263" s="82">
        <v>65586.288433382113</v>
      </c>
      <c r="I263" s="139">
        <v>2014</v>
      </c>
      <c r="J263" s="146">
        <v>41913</v>
      </c>
      <c r="K263" s="130">
        <v>1791817</v>
      </c>
      <c r="L263" s="130">
        <v>5029250</v>
      </c>
      <c r="M263" s="130">
        <v>1185367</v>
      </c>
      <c r="N263" s="130">
        <v>11753785</v>
      </c>
      <c r="O263" s="130">
        <v>3852137</v>
      </c>
      <c r="P263" s="130">
        <v>2552665</v>
      </c>
      <c r="Q263" s="130">
        <v>1019243</v>
      </c>
      <c r="R263" s="130">
        <v>66065</v>
      </c>
    </row>
    <row r="264" spans="1:18">
      <c r="A264" s="139">
        <v>2014</v>
      </c>
      <c r="B264" s="129" t="s">
        <v>15</v>
      </c>
      <c r="C264" s="129" t="s">
        <v>51</v>
      </c>
      <c r="D264" s="130">
        <v>1556908</v>
      </c>
      <c r="E264" s="82">
        <v>62854.574081550258</v>
      </c>
      <c r="I264" s="139">
        <v>2014</v>
      </c>
      <c r="J264" s="146">
        <v>41944</v>
      </c>
      <c r="K264" s="130">
        <v>1556908</v>
      </c>
      <c r="L264" s="130">
        <v>4186022</v>
      </c>
      <c r="M264" s="130">
        <v>1115775</v>
      </c>
      <c r="N264" s="130">
        <v>10809774</v>
      </c>
      <c r="O264" s="130">
        <v>3560395</v>
      </c>
      <c r="P264" s="130">
        <v>2295226</v>
      </c>
      <c r="Q264" s="130">
        <v>861200</v>
      </c>
      <c r="R264" s="130">
        <v>54537</v>
      </c>
    </row>
    <row r="265" spans="1:18">
      <c r="A265" s="139">
        <v>2014</v>
      </c>
      <c r="B265" s="129" t="s">
        <v>16</v>
      </c>
      <c r="C265" s="129" t="s">
        <v>51</v>
      </c>
      <c r="D265" s="130">
        <v>2051566</v>
      </c>
      <c r="E265" s="82">
        <v>78724.727551803517</v>
      </c>
      <c r="I265" s="139">
        <v>2014</v>
      </c>
      <c r="J265" s="146">
        <v>41974</v>
      </c>
      <c r="K265" s="130">
        <v>2051566</v>
      </c>
      <c r="L265" s="130">
        <v>4293691</v>
      </c>
      <c r="M265" s="130">
        <v>1037500</v>
      </c>
      <c r="N265" s="130">
        <v>10598848</v>
      </c>
      <c r="O265" s="130">
        <v>3362201</v>
      </c>
      <c r="P265" s="130">
        <v>2216849</v>
      </c>
      <c r="Q265" s="130">
        <v>975245</v>
      </c>
      <c r="R265" s="130">
        <v>44220</v>
      </c>
    </row>
    <row r="266" spans="1:18">
      <c r="A266" s="139">
        <v>2015</v>
      </c>
      <c r="B266" s="129" t="s">
        <v>5</v>
      </c>
      <c r="C266" s="129" t="s">
        <v>51</v>
      </c>
      <c r="D266" s="130">
        <v>1939136</v>
      </c>
      <c r="E266" s="82">
        <v>73452.106060606049</v>
      </c>
      <c r="I266" s="139">
        <v>2015</v>
      </c>
      <c r="J266" s="146">
        <v>42005</v>
      </c>
      <c r="K266" s="130">
        <v>1939136</v>
      </c>
      <c r="L266" s="130">
        <v>3602824</v>
      </c>
      <c r="M266" s="130">
        <v>986425</v>
      </c>
      <c r="N266" s="130">
        <v>9457951</v>
      </c>
      <c r="O266" s="130">
        <v>3106232</v>
      </c>
      <c r="P266" s="130">
        <v>2027107</v>
      </c>
      <c r="Q266" s="130">
        <v>932687</v>
      </c>
      <c r="R266" s="130">
        <v>53845</v>
      </c>
    </row>
    <row r="267" spans="1:18">
      <c r="A267" s="139">
        <v>2015</v>
      </c>
      <c r="B267" s="129" t="s">
        <v>6</v>
      </c>
      <c r="C267" s="129" t="s">
        <v>51</v>
      </c>
      <c r="D267" s="130">
        <v>2256740</v>
      </c>
      <c r="E267" s="82">
        <v>97863.842150910656</v>
      </c>
      <c r="I267" s="139">
        <v>2015</v>
      </c>
      <c r="J267" s="146">
        <v>42036</v>
      </c>
      <c r="K267" s="130">
        <v>2256740</v>
      </c>
      <c r="L267" s="130">
        <v>3267224</v>
      </c>
      <c r="M267" s="130">
        <v>1040359</v>
      </c>
      <c r="N267" s="130">
        <v>9194559</v>
      </c>
      <c r="O267" s="130">
        <v>3115137</v>
      </c>
      <c r="P267" s="130">
        <v>2007342</v>
      </c>
      <c r="Q267" s="130">
        <v>961758</v>
      </c>
      <c r="R267" s="130">
        <v>64051</v>
      </c>
    </row>
    <row r="268" spans="1:18">
      <c r="A268" s="139">
        <v>2015</v>
      </c>
      <c r="B268" s="129" t="s">
        <v>7</v>
      </c>
      <c r="C268" s="129" t="s">
        <v>51</v>
      </c>
      <c r="D268" s="130">
        <v>2984300</v>
      </c>
      <c r="E268" s="82">
        <v>117353.51946519858</v>
      </c>
      <c r="I268" s="139">
        <v>2015</v>
      </c>
      <c r="J268" s="146">
        <v>42064</v>
      </c>
      <c r="K268" s="130">
        <v>2984300</v>
      </c>
      <c r="L268" s="130">
        <v>4107597</v>
      </c>
      <c r="M268" s="130">
        <v>1381902</v>
      </c>
      <c r="N268" s="130">
        <v>10691552</v>
      </c>
      <c r="O268" s="130">
        <v>3647535</v>
      </c>
      <c r="P268" s="130">
        <v>2215516</v>
      </c>
      <c r="Q268" s="130">
        <v>1047154</v>
      </c>
      <c r="R268" s="130">
        <v>59876</v>
      </c>
    </row>
    <row r="269" spans="1:18">
      <c r="A269" s="139">
        <v>2015</v>
      </c>
      <c r="B269" s="129" t="s">
        <v>8</v>
      </c>
      <c r="C269" s="129" t="s">
        <v>51</v>
      </c>
      <c r="D269" s="130">
        <v>3266235</v>
      </c>
      <c r="E269" s="82">
        <v>130336.59217877095</v>
      </c>
      <c r="I269" s="139">
        <v>2015</v>
      </c>
      <c r="J269" s="146">
        <v>42095</v>
      </c>
      <c r="K269" s="130">
        <v>3266235</v>
      </c>
      <c r="L269" s="130">
        <v>5310379</v>
      </c>
      <c r="M269" s="130">
        <v>1504321</v>
      </c>
      <c r="N269" s="130">
        <v>11576856</v>
      </c>
      <c r="O269" s="130">
        <v>4041681</v>
      </c>
      <c r="P269" s="130">
        <v>2335178</v>
      </c>
      <c r="Q269" s="130">
        <v>1098269</v>
      </c>
      <c r="R269" s="130">
        <v>62167</v>
      </c>
    </row>
    <row r="270" spans="1:18">
      <c r="A270" s="139">
        <v>2015</v>
      </c>
      <c r="B270" s="129" t="s">
        <v>9</v>
      </c>
      <c r="C270" s="129" t="s">
        <v>51</v>
      </c>
      <c r="D270" s="130">
        <v>3078270</v>
      </c>
      <c r="E270" s="82">
        <v>122445.10739856801</v>
      </c>
      <c r="I270" s="139">
        <v>2015</v>
      </c>
      <c r="J270" s="146">
        <v>42125</v>
      </c>
      <c r="K270" s="130">
        <v>3078270</v>
      </c>
      <c r="L270" s="130">
        <v>4987574</v>
      </c>
      <c r="M270" s="130">
        <v>1555876</v>
      </c>
      <c r="N270" s="130">
        <v>11070289</v>
      </c>
      <c r="O270" s="130">
        <v>3819973</v>
      </c>
      <c r="P270" s="130">
        <v>2218343</v>
      </c>
      <c r="Q270" s="130">
        <v>1027939</v>
      </c>
      <c r="R270" s="130">
        <v>56965</v>
      </c>
    </row>
    <row r="271" spans="1:18">
      <c r="A271" s="139">
        <v>2015</v>
      </c>
      <c r="B271" s="129" t="s">
        <v>10</v>
      </c>
      <c r="C271" s="129" t="s">
        <v>51</v>
      </c>
      <c r="D271" s="130">
        <v>3364086</v>
      </c>
      <c r="E271" s="82">
        <v>132705.56213017754</v>
      </c>
      <c r="I271" s="139">
        <v>2015</v>
      </c>
      <c r="J271" s="146">
        <v>42156</v>
      </c>
      <c r="K271" s="130">
        <v>3364086</v>
      </c>
      <c r="L271" s="130">
        <v>4372929</v>
      </c>
      <c r="M271" s="130">
        <v>1670849</v>
      </c>
      <c r="N271" s="130">
        <v>11028072</v>
      </c>
      <c r="O271" s="130">
        <v>3931185</v>
      </c>
      <c r="P271" s="130">
        <v>2243707</v>
      </c>
      <c r="Q271" s="130">
        <v>1038574</v>
      </c>
      <c r="R271" s="130">
        <v>50420</v>
      </c>
    </row>
    <row r="272" spans="1:18">
      <c r="A272" s="139">
        <v>2015</v>
      </c>
      <c r="B272" s="129" t="s">
        <v>11</v>
      </c>
      <c r="C272" s="129" t="s">
        <v>51</v>
      </c>
      <c r="D272" s="130">
        <v>4104919</v>
      </c>
      <c r="E272" s="82">
        <v>153799.88759835143</v>
      </c>
      <c r="I272" s="139">
        <v>2015</v>
      </c>
      <c r="J272" s="146">
        <v>42186</v>
      </c>
      <c r="K272" s="130">
        <v>4104919</v>
      </c>
      <c r="L272" s="130">
        <v>4962554</v>
      </c>
      <c r="M272" s="130">
        <v>1682505</v>
      </c>
      <c r="N272" s="130">
        <v>11169825</v>
      </c>
      <c r="O272" s="130">
        <v>4256063</v>
      </c>
      <c r="P272" s="130">
        <v>2298091</v>
      </c>
      <c r="Q272" s="130">
        <v>1073483</v>
      </c>
      <c r="R272" s="130">
        <v>64410</v>
      </c>
    </row>
    <row r="273" spans="1:18">
      <c r="A273" s="139">
        <v>2015</v>
      </c>
      <c r="B273" s="129" t="s">
        <v>12</v>
      </c>
      <c r="C273" s="129" t="s">
        <v>51</v>
      </c>
      <c r="D273" s="130">
        <v>3898069</v>
      </c>
      <c r="E273" s="82">
        <v>151263.8339154055</v>
      </c>
      <c r="I273" s="139">
        <v>2015</v>
      </c>
      <c r="J273" s="146">
        <v>42217</v>
      </c>
      <c r="K273" s="130">
        <v>3898069</v>
      </c>
      <c r="L273" s="130">
        <v>4756097</v>
      </c>
      <c r="M273" s="130">
        <v>1693648</v>
      </c>
      <c r="N273" s="130">
        <v>10871531</v>
      </c>
      <c r="O273" s="130">
        <v>4059610</v>
      </c>
      <c r="P273" s="130">
        <v>2143544</v>
      </c>
      <c r="Q273" s="130">
        <v>1044658</v>
      </c>
      <c r="R273" s="130">
        <v>56838</v>
      </c>
    </row>
    <row r="274" spans="1:18">
      <c r="A274" s="139">
        <v>2015</v>
      </c>
      <c r="B274" s="129" t="s">
        <v>13</v>
      </c>
      <c r="C274" s="129" t="s">
        <v>51</v>
      </c>
      <c r="D274" s="130">
        <v>4318617</v>
      </c>
      <c r="E274" s="82">
        <v>164081.19300911855</v>
      </c>
      <c r="I274" s="139">
        <v>2015</v>
      </c>
      <c r="J274" s="146">
        <v>42248</v>
      </c>
      <c r="K274" s="130">
        <v>4318617</v>
      </c>
      <c r="L274" s="130">
        <v>5340581</v>
      </c>
      <c r="M274" s="130">
        <v>1843400</v>
      </c>
      <c r="N274" s="130">
        <v>11376099</v>
      </c>
      <c r="O274" s="130">
        <v>4400270</v>
      </c>
      <c r="P274" s="130">
        <v>2324718</v>
      </c>
      <c r="Q274" s="130">
        <v>1056683</v>
      </c>
      <c r="R274" s="130">
        <v>53174</v>
      </c>
    </row>
    <row r="275" spans="1:18">
      <c r="A275" s="139">
        <v>2015</v>
      </c>
      <c r="B275" s="129" t="s">
        <v>14</v>
      </c>
      <c r="C275" s="129" t="s">
        <v>51</v>
      </c>
      <c r="D275" s="130">
        <v>4266016</v>
      </c>
      <c r="E275" s="82">
        <v>161591.51515151514</v>
      </c>
      <c r="I275" s="139">
        <v>2015</v>
      </c>
      <c r="J275" s="146">
        <v>42278</v>
      </c>
      <c r="K275" s="130">
        <v>4266016</v>
      </c>
      <c r="L275" s="130">
        <v>5060026</v>
      </c>
      <c r="M275" s="130">
        <v>1826806</v>
      </c>
      <c r="N275" s="130">
        <v>11298813</v>
      </c>
      <c r="O275" s="130">
        <v>4551844</v>
      </c>
      <c r="P275" s="130">
        <v>2437271</v>
      </c>
      <c r="Q275" s="130">
        <v>882970</v>
      </c>
      <c r="R275" s="130">
        <v>55199</v>
      </c>
    </row>
    <row r="276" spans="1:18">
      <c r="A276" s="139">
        <v>2015</v>
      </c>
      <c r="B276" s="129" t="s">
        <v>15</v>
      </c>
      <c r="C276" s="129" t="s">
        <v>51</v>
      </c>
      <c r="D276" s="130">
        <v>4095596</v>
      </c>
      <c r="E276" s="82">
        <v>163431.6041500399</v>
      </c>
      <c r="I276" s="139">
        <v>2015</v>
      </c>
      <c r="J276" s="146">
        <v>42309</v>
      </c>
      <c r="K276" s="130">
        <v>4095596</v>
      </c>
      <c r="L276" s="130">
        <v>4890531</v>
      </c>
      <c r="M276" s="130">
        <v>1769528</v>
      </c>
      <c r="N276" s="130">
        <v>10774116</v>
      </c>
      <c r="O276" s="130">
        <v>4357354</v>
      </c>
      <c r="P276" s="130">
        <v>2255419</v>
      </c>
      <c r="Q276" s="130">
        <v>853607</v>
      </c>
      <c r="R276" s="130">
        <v>56417</v>
      </c>
    </row>
    <row r="277" spans="1:18">
      <c r="A277" s="139">
        <v>2015</v>
      </c>
      <c r="B277" s="129" t="s">
        <v>16</v>
      </c>
      <c r="C277" s="129" t="s">
        <v>51</v>
      </c>
      <c r="D277" s="130">
        <v>3968382</v>
      </c>
      <c r="E277" s="82">
        <v>156051.19937082188</v>
      </c>
      <c r="I277" s="139">
        <v>2015</v>
      </c>
      <c r="J277" s="146">
        <v>42339</v>
      </c>
      <c r="K277" s="130">
        <v>3968382</v>
      </c>
      <c r="L277" s="130">
        <v>4534536</v>
      </c>
      <c r="M277" s="130">
        <v>1572745</v>
      </c>
      <c r="N277" s="130">
        <v>10284725</v>
      </c>
      <c r="O277" s="130">
        <v>3860421</v>
      </c>
      <c r="P277" s="130">
        <v>2122395</v>
      </c>
      <c r="Q277" s="130">
        <v>819044</v>
      </c>
      <c r="R277" s="130">
        <v>45267</v>
      </c>
    </row>
    <row r="278" spans="1:18">
      <c r="A278" s="139">
        <v>2016</v>
      </c>
      <c r="B278" s="129" t="s">
        <v>5</v>
      </c>
      <c r="C278" s="129" t="s">
        <v>51</v>
      </c>
      <c r="D278" s="130">
        <v>3504671</v>
      </c>
      <c r="E278" s="82">
        <v>135998.09856422196</v>
      </c>
      <c r="I278" s="139">
        <v>2016</v>
      </c>
      <c r="J278" s="146">
        <v>42370</v>
      </c>
      <c r="K278" s="130">
        <v>3504671</v>
      </c>
      <c r="L278" s="130">
        <v>4261009</v>
      </c>
      <c r="M278" s="130">
        <v>1389914</v>
      </c>
      <c r="N278" s="130">
        <v>9290801</v>
      </c>
      <c r="O278" s="130">
        <v>3595536</v>
      </c>
      <c r="P278" s="130">
        <v>1967056</v>
      </c>
      <c r="Q278" s="130">
        <v>759728</v>
      </c>
      <c r="R278" s="130">
        <v>60840</v>
      </c>
    </row>
    <row r="279" spans="1:18">
      <c r="A279" s="139">
        <v>2016</v>
      </c>
      <c r="B279" s="129" t="s">
        <v>6</v>
      </c>
      <c r="C279" s="129" t="s">
        <v>51</v>
      </c>
      <c r="D279" s="130">
        <v>3722549</v>
      </c>
      <c r="E279" s="82">
        <v>154719.40980881132</v>
      </c>
      <c r="I279" s="139">
        <v>2016</v>
      </c>
      <c r="J279" s="146">
        <v>42401</v>
      </c>
      <c r="K279" s="130">
        <v>3722549</v>
      </c>
      <c r="L279" s="130">
        <v>4286181</v>
      </c>
      <c r="M279" s="130">
        <v>1453970</v>
      </c>
      <c r="N279" s="130">
        <v>8852987</v>
      </c>
      <c r="O279" s="130">
        <v>3402352</v>
      </c>
      <c r="P279" s="130">
        <v>1799792</v>
      </c>
      <c r="Q279" s="130">
        <v>690758</v>
      </c>
      <c r="R279" s="130">
        <v>51893</v>
      </c>
    </row>
    <row r="280" spans="1:18">
      <c r="A280" s="139">
        <v>2016</v>
      </c>
      <c r="B280" s="129" t="s">
        <v>7</v>
      </c>
      <c r="C280" s="129" t="s">
        <v>51</v>
      </c>
      <c r="D280" s="130">
        <v>4600427</v>
      </c>
      <c r="E280" s="82">
        <v>176532.11818879511</v>
      </c>
      <c r="I280" s="139">
        <v>2016</v>
      </c>
      <c r="J280" s="146">
        <v>42430</v>
      </c>
      <c r="K280" s="130">
        <v>4600427</v>
      </c>
      <c r="L280" s="130">
        <v>5405097</v>
      </c>
      <c r="M280" s="130">
        <v>1792097</v>
      </c>
      <c r="N280" s="130">
        <v>11359405</v>
      </c>
      <c r="O280" s="130">
        <v>4217624</v>
      </c>
      <c r="P280" s="130">
        <v>2260164</v>
      </c>
      <c r="Q280" s="130">
        <v>865426</v>
      </c>
      <c r="R280" s="130">
        <v>64285</v>
      </c>
    </row>
    <row r="281" spans="1:18">
      <c r="A281" s="139">
        <v>2016</v>
      </c>
      <c r="B281" s="129" t="s">
        <v>8</v>
      </c>
      <c r="C281" s="129" t="s">
        <v>51</v>
      </c>
      <c r="D281" s="130">
        <v>4569723</v>
      </c>
      <c r="E281" s="82">
        <v>177879.44725574151</v>
      </c>
      <c r="I281" s="139">
        <v>2016</v>
      </c>
      <c r="J281" s="146">
        <v>42461</v>
      </c>
      <c r="K281" s="130">
        <v>4569723</v>
      </c>
      <c r="L281" s="130">
        <v>5700310</v>
      </c>
      <c r="M281" s="130">
        <v>1804320</v>
      </c>
      <c r="N281" s="130">
        <v>11909398</v>
      </c>
      <c r="O281" s="130">
        <v>4337900</v>
      </c>
      <c r="P281" s="130">
        <v>2083917</v>
      </c>
      <c r="Q281" s="130">
        <v>801644</v>
      </c>
      <c r="R281" s="130">
        <v>46566</v>
      </c>
    </row>
    <row r="282" spans="1:18">
      <c r="A282" s="139">
        <v>2016</v>
      </c>
      <c r="B282" s="129" t="s">
        <v>9</v>
      </c>
      <c r="C282" s="129" t="s">
        <v>51</v>
      </c>
      <c r="D282" s="130">
        <v>4619007</v>
      </c>
      <c r="E282" s="82">
        <v>177245.08825786648</v>
      </c>
      <c r="I282" s="139">
        <v>2016</v>
      </c>
      <c r="J282" s="146">
        <v>42491</v>
      </c>
      <c r="K282" s="130">
        <v>4619007</v>
      </c>
      <c r="L282" s="130">
        <v>5405681</v>
      </c>
      <c r="M282" s="130">
        <v>1810833</v>
      </c>
      <c r="N282" s="130">
        <v>11842797</v>
      </c>
      <c r="O282" s="130">
        <v>4410734</v>
      </c>
      <c r="P282" s="130">
        <v>1992218</v>
      </c>
      <c r="Q282" s="130">
        <v>874857</v>
      </c>
      <c r="R282" s="130">
        <v>49911</v>
      </c>
    </row>
    <row r="283" spans="1:18">
      <c r="A283" s="139">
        <v>2016</v>
      </c>
      <c r="B283" s="129" t="s">
        <v>10</v>
      </c>
      <c r="C283" s="129" t="s">
        <v>51</v>
      </c>
      <c r="D283" s="130">
        <v>4293333</v>
      </c>
      <c r="E283" s="82">
        <v>167120.78629817048</v>
      </c>
      <c r="I283" s="139">
        <v>2016</v>
      </c>
      <c r="J283" s="146">
        <v>42522</v>
      </c>
      <c r="K283" s="130">
        <v>4293333</v>
      </c>
      <c r="L283" s="130">
        <v>4637364</v>
      </c>
      <c r="M283" s="130">
        <v>1678110</v>
      </c>
      <c r="N283" s="130">
        <v>11697675</v>
      </c>
      <c r="O283" s="130">
        <v>4168093</v>
      </c>
      <c r="P283" s="130">
        <v>1883665</v>
      </c>
      <c r="Q283" s="130">
        <v>783548</v>
      </c>
      <c r="R283" s="130">
        <v>49024</v>
      </c>
    </row>
    <row r="284" spans="1:18">
      <c r="A284" s="139">
        <v>2016</v>
      </c>
      <c r="B284" s="129" t="s">
        <v>11</v>
      </c>
      <c r="C284" s="129" t="s">
        <v>51</v>
      </c>
      <c r="D284" s="130">
        <v>4420388</v>
      </c>
      <c r="E284" s="82">
        <v>173825.71765631143</v>
      </c>
      <c r="I284" s="139">
        <v>2016</v>
      </c>
      <c r="J284" s="146">
        <v>42552</v>
      </c>
      <c r="K284" s="130">
        <v>4420388</v>
      </c>
      <c r="L284" s="130">
        <v>4255418</v>
      </c>
      <c r="M284" s="130">
        <v>1596386</v>
      </c>
      <c r="N284" s="130">
        <v>11517519</v>
      </c>
      <c r="O284" s="130">
        <v>4260854</v>
      </c>
      <c r="P284" s="130">
        <v>1922768</v>
      </c>
      <c r="Q284" s="130">
        <v>794507</v>
      </c>
      <c r="R284" s="130">
        <v>72324</v>
      </c>
    </row>
    <row r="285" spans="1:18">
      <c r="A285" s="139">
        <v>2016</v>
      </c>
      <c r="B285" s="129" t="s">
        <v>12</v>
      </c>
      <c r="C285" s="129" t="s">
        <v>51</v>
      </c>
      <c r="D285" s="130">
        <v>5015294</v>
      </c>
      <c r="E285" s="82">
        <v>187909.10453353316</v>
      </c>
      <c r="I285" s="139">
        <v>2016</v>
      </c>
      <c r="J285" s="146">
        <v>42583</v>
      </c>
      <c r="K285" s="130">
        <v>5015294</v>
      </c>
      <c r="L285" s="130">
        <v>4935878</v>
      </c>
      <c r="M285" s="130">
        <v>1886887</v>
      </c>
      <c r="N285" s="130">
        <v>12650327</v>
      </c>
      <c r="O285" s="130">
        <v>4644020</v>
      </c>
      <c r="P285" s="130">
        <v>2160568</v>
      </c>
      <c r="Q285" s="130">
        <v>883302</v>
      </c>
      <c r="R285" s="130">
        <v>70420</v>
      </c>
    </row>
    <row r="286" spans="1:18">
      <c r="A286" s="139">
        <v>2016</v>
      </c>
      <c r="B286" s="129" t="s">
        <v>13</v>
      </c>
      <c r="C286" s="129" t="s">
        <v>51</v>
      </c>
      <c r="D286" s="130">
        <v>5064868</v>
      </c>
      <c r="E286" s="82">
        <v>192434.19452887538</v>
      </c>
      <c r="I286" s="139">
        <v>2016</v>
      </c>
      <c r="J286" s="146">
        <v>42614</v>
      </c>
      <c r="K286" s="130">
        <v>5064868</v>
      </c>
      <c r="L286" s="130">
        <v>4794976</v>
      </c>
      <c r="M286" s="130">
        <v>1865333</v>
      </c>
      <c r="N286" s="130">
        <v>12539584</v>
      </c>
      <c r="O286" s="130">
        <v>4590433</v>
      </c>
      <c r="P286" s="130">
        <v>2426913</v>
      </c>
      <c r="Q286" s="130">
        <v>890797</v>
      </c>
      <c r="R286" s="130">
        <v>72453</v>
      </c>
    </row>
    <row r="287" spans="1:18">
      <c r="A287" s="139">
        <v>2016</v>
      </c>
      <c r="B287" s="129" t="s">
        <v>14</v>
      </c>
      <c r="C287" s="129" t="s">
        <v>51</v>
      </c>
      <c r="D287" s="130">
        <v>5011925</v>
      </c>
      <c r="E287" s="82">
        <v>194486.80636398913</v>
      </c>
      <c r="I287" s="139">
        <v>2016</v>
      </c>
      <c r="J287" s="146">
        <v>42644</v>
      </c>
      <c r="K287" s="130">
        <v>5011925</v>
      </c>
      <c r="L287" s="130">
        <v>4649134</v>
      </c>
      <c r="M287" s="130">
        <v>1770471</v>
      </c>
      <c r="N287" s="130">
        <v>12547398</v>
      </c>
      <c r="O287" s="130">
        <v>4462715</v>
      </c>
      <c r="P287" s="130">
        <v>2427778</v>
      </c>
      <c r="Q287" s="130">
        <v>807001</v>
      </c>
      <c r="R287" s="130">
        <v>75284</v>
      </c>
    </row>
    <row r="288" spans="1:18">
      <c r="A288" s="139">
        <v>2016</v>
      </c>
      <c r="B288" s="129" t="s">
        <v>15</v>
      </c>
      <c r="C288" s="129" t="s">
        <v>51</v>
      </c>
      <c r="D288" s="130">
        <v>5106232</v>
      </c>
      <c r="E288" s="82">
        <v>198763.40988711559</v>
      </c>
      <c r="I288" s="139">
        <v>2016</v>
      </c>
      <c r="J288" s="146">
        <v>42675</v>
      </c>
      <c r="K288" s="130">
        <v>5106232</v>
      </c>
      <c r="L288" s="130">
        <v>4728413</v>
      </c>
      <c r="M288" s="130">
        <v>1772060</v>
      </c>
      <c r="N288" s="130">
        <v>12726669</v>
      </c>
      <c r="O288" s="130">
        <v>4706295</v>
      </c>
      <c r="P288" s="130">
        <v>2556367</v>
      </c>
      <c r="Q288" s="130">
        <v>907280</v>
      </c>
      <c r="R288" s="130">
        <v>64764</v>
      </c>
    </row>
    <row r="289" spans="1:18">
      <c r="A289" s="139">
        <v>2016</v>
      </c>
      <c r="B289" s="129" t="s">
        <v>16</v>
      </c>
      <c r="C289" s="129" t="s">
        <v>51</v>
      </c>
      <c r="D289" s="130">
        <v>4731354</v>
      </c>
      <c r="E289" s="82">
        <v>186054.03067243414</v>
      </c>
      <c r="I289" s="139">
        <v>2016</v>
      </c>
      <c r="J289" s="146">
        <v>42705</v>
      </c>
      <c r="K289" s="130">
        <v>4731354</v>
      </c>
      <c r="L289" s="130">
        <v>4533149</v>
      </c>
      <c r="M289" s="130">
        <v>1620401</v>
      </c>
      <c r="N289" s="130">
        <v>11687267</v>
      </c>
      <c r="O289" s="130">
        <v>4298663</v>
      </c>
      <c r="P289" s="130">
        <v>2150036</v>
      </c>
      <c r="Q289" s="130">
        <v>860201</v>
      </c>
      <c r="R289" s="130">
        <v>55928</v>
      </c>
    </row>
    <row r="290" spans="1:18">
      <c r="A290" s="139">
        <v>2017</v>
      </c>
      <c r="B290" s="129" t="s">
        <v>5</v>
      </c>
      <c r="C290" s="129" t="s">
        <v>51</v>
      </c>
      <c r="D290" s="130">
        <v>4304000</v>
      </c>
      <c r="E290" s="82">
        <v>161258.89846384412</v>
      </c>
      <c r="I290" s="139">
        <v>2017</v>
      </c>
      <c r="J290" s="146">
        <v>42736</v>
      </c>
      <c r="K290" s="130">
        <v>4304000</v>
      </c>
      <c r="L290" s="130">
        <v>4209833</v>
      </c>
      <c r="M290" s="130">
        <v>1456205</v>
      </c>
      <c r="N290" s="130">
        <v>10308624</v>
      </c>
      <c r="O290" s="130">
        <v>3892635</v>
      </c>
      <c r="P290" s="130">
        <v>1968963</v>
      </c>
      <c r="Q290" s="130">
        <v>821281</v>
      </c>
      <c r="R290" s="130">
        <v>62513</v>
      </c>
    </row>
    <row r="291" spans="1:18">
      <c r="A291" s="139">
        <v>2017</v>
      </c>
      <c r="B291" s="129" t="s">
        <v>6</v>
      </c>
      <c r="C291" s="129" t="s">
        <v>51</v>
      </c>
      <c r="D291" s="130">
        <v>3939277</v>
      </c>
      <c r="E291" s="82">
        <v>170827.27666955767</v>
      </c>
      <c r="I291" s="139">
        <v>2017</v>
      </c>
      <c r="J291" s="146">
        <v>42767</v>
      </c>
      <c r="K291" s="130">
        <v>3939277</v>
      </c>
      <c r="L291" s="130">
        <v>3587770</v>
      </c>
      <c r="M291" s="130">
        <v>1314820</v>
      </c>
      <c r="N291" s="130">
        <v>9097315</v>
      </c>
      <c r="O291" s="130">
        <v>3501582</v>
      </c>
      <c r="P291" s="130">
        <v>1798236</v>
      </c>
      <c r="Q291" s="130">
        <v>754962</v>
      </c>
      <c r="R291" s="130">
        <v>69009</v>
      </c>
    </row>
    <row r="292" spans="1:18">
      <c r="A292" s="139">
        <v>2017</v>
      </c>
      <c r="B292" s="129" t="s">
        <v>7</v>
      </c>
      <c r="C292" s="129" t="s">
        <v>51</v>
      </c>
      <c r="D292" s="130">
        <v>5332409</v>
      </c>
      <c r="E292" s="82">
        <v>199790.52079430496</v>
      </c>
      <c r="I292" s="139">
        <v>2017</v>
      </c>
      <c r="J292" s="146">
        <v>42795</v>
      </c>
      <c r="K292" s="130">
        <v>5332409</v>
      </c>
      <c r="L292" s="130">
        <v>5212122</v>
      </c>
      <c r="M292" s="130">
        <v>1800407</v>
      </c>
      <c r="N292" s="130">
        <v>12680855</v>
      </c>
      <c r="O292" s="130">
        <v>4702549</v>
      </c>
      <c r="P292" s="130">
        <v>2228376</v>
      </c>
      <c r="Q292" s="130">
        <v>984480</v>
      </c>
      <c r="R292" s="130">
        <v>77941</v>
      </c>
    </row>
    <row r="293" spans="1:18">
      <c r="A293" s="139">
        <v>2017</v>
      </c>
      <c r="B293" s="129" t="s">
        <v>8</v>
      </c>
      <c r="C293" s="129" t="s">
        <v>51</v>
      </c>
      <c r="D293" s="130">
        <v>4660139</v>
      </c>
      <c r="E293" s="82">
        <v>193046.35459817731</v>
      </c>
      <c r="I293" s="139">
        <v>2017</v>
      </c>
      <c r="J293" s="146">
        <v>42826</v>
      </c>
      <c r="K293" s="130">
        <v>4660139</v>
      </c>
      <c r="L293" s="130">
        <v>4701750</v>
      </c>
      <c r="M293" s="130">
        <v>1626639</v>
      </c>
      <c r="N293" s="130">
        <v>11658752</v>
      </c>
      <c r="O293" s="130">
        <v>4215177</v>
      </c>
      <c r="P293" s="130">
        <v>2068250</v>
      </c>
      <c r="Q293" s="130">
        <v>1216529</v>
      </c>
      <c r="R293" s="130">
        <v>66223</v>
      </c>
    </row>
    <row r="294" spans="1:18">
      <c r="A294" s="139">
        <v>2017</v>
      </c>
      <c r="B294" s="129" t="s">
        <v>9</v>
      </c>
      <c r="C294" s="129" t="s">
        <v>51</v>
      </c>
      <c r="D294" s="130">
        <v>5190920</v>
      </c>
      <c r="E294" s="82">
        <v>199191.09746738296</v>
      </c>
      <c r="I294" s="139">
        <v>2017</v>
      </c>
      <c r="J294" s="146">
        <v>42856</v>
      </c>
      <c r="K294" s="130">
        <v>5190920</v>
      </c>
      <c r="L294" s="130">
        <v>4906113</v>
      </c>
      <c r="M294" s="130">
        <v>1891643</v>
      </c>
      <c r="N294" s="130">
        <v>12974732</v>
      </c>
      <c r="O294" s="130">
        <v>4636972</v>
      </c>
      <c r="P294" s="130">
        <v>2271480</v>
      </c>
      <c r="Q294" s="130">
        <v>1141722</v>
      </c>
      <c r="R294" s="130">
        <v>60413</v>
      </c>
    </row>
    <row r="295" spans="1:18">
      <c r="A295" s="139">
        <v>2017</v>
      </c>
      <c r="B295" s="129" t="s">
        <v>10</v>
      </c>
      <c r="C295" s="129" t="s">
        <v>51</v>
      </c>
      <c r="D295" s="130">
        <v>5131668</v>
      </c>
      <c r="E295" s="82">
        <v>207591.74757281554</v>
      </c>
      <c r="I295" s="139">
        <v>2017</v>
      </c>
      <c r="J295" s="146">
        <v>42887</v>
      </c>
      <c r="K295" s="130">
        <v>5131668</v>
      </c>
      <c r="L295" s="130">
        <v>4016252</v>
      </c>
      <c r="M295" s="130">
        <v>1806700</v>
      </c>
      <c r="N295" s="130">
        <v>12978942</v>
      </c>
      <c r="O295" s="130">
        <v>4675501</v>
      </c>
      <c r="P295" s="130">
        <v>2182852</v>
      </c>
      <c r="Q295" s="130">
        <v>1098824</v>
      </c>
      <c r="R295" s="130">
        <v>57878</v>
      </c>
    </row>
    <row r="296" spans="1:18">
      <c r="A296" s="139">
        <v>2017</v>
      </c>
      <c r="B296" s="129" t="s">
        <v>11</v>
      </c>
      <c r="C296" s="129" t="s">
        <v>51</v>
      </c>
      <c r="D296" s="130">
        <v>5116732</v>
      </c>
      <c r="E296" s="82">
        <v>193815.60606060605</v>
      </c>
      <c r="I296" s="139">
        <v>2017</v>
      </c>
      <c r="J296" s="146">
        <v>42917</v>
      </c>
      <c r="K296" s="130">
        <v>5116732</v>
      </c>
      <c r="L296" s="130">
        <v>4424530</v>
      </c>
      <c r="M296" s="130">
        <v>1907266</v>
      </c>
      <c r="N296" s="130">
        <v>13041096</v>
      </c>
      <c r="O296" s="130">
        <v>4598095</v>
      </c>
      <c r="P296" s="130">
        <v>2191805</v>
      </c>
      <c r="Q296" s="130">
        <v>1207453</v>
      </c>
      <c r="R296" s="130">
        <v>67790</v>
      </c>
    </row>
    <row r="297" spans="1:18">
      <c r="A297" s="139">
        <v>2017</v>
      </c>
      <c r="B297" s="129" t="s">
        <v>12</v>
      </c>
      <c r="C297" s="129" t="s">
        <v>51</v>
      </c>
      <c r="D297" s="130">
        <v>5582762</v>
      </c>
      <c r="E297" s="82">
        <v>209170.55076807793</v>
      </c>
      <c r="I297" s="139">
        <v>2017</v>
      </c>
      <c r="J297" s="146">
        <v>42948</v>
      </c>
      <c r="K297" s="130">
        <v>5582762</v>
      </c>
      <c r="L297" s="130">
        <v>5517682</v>
      </c>
      <c r="M297" s="130">
        <v>2123132</v>
      </c>
      <c r="N297" s="130">
        <v>13883854</v>
      </c>
      <c r="O297" s="130">
        <v>4526723</v>
      </c>
      <c r="P297" s="130">
        <v>2560407</v>
      </c>
      <c r="Q297" s="130">
        <v>1234901</v>
      </c>
      <c r="R297" s="130">
        <v>67574</v>
      </c>
    </row>
    <row r="298" spans="1:18">
      <c r="A298" s="139">
        <v>2017</v>
      </c>
      <c r="B298" s="129" t="s">
        <v>13</v>
      </c>
      <c r="C298" s="129" t="s">
        <v>51</v>
      </c>
      <c r="D298" s="130">
        <v>5320248</v>
      </c>
      <c r="E298" s="82">
        <v>204389.0895121014</v>
      </c>
      <c r="I298" s="139">
        <v>2017</v>
      </c>
      <c r="J298" s="146">
        <v>42979</v>
      </c>
      <c r="K298" s="130">
        <v>5320248</v>
      </c>
      <c r="L298" s="130">
        <v>5674745</v>
      </c>
      <c r="M298" s="130">
        <v>2152604</v>
      </c>
      <c r="N298" s="130">
        <v>13707788</v>
      </c>
      <c r="O298" s="130">
        <v>4423114</v>
      </c>
      <c r="P298" s="130">
        <v>2410657</v>
      </c>
      <c r="Q298" s="130">
        <v>1192652</v>
      </c>
      <c r="R298" s="130">
        <v>77250</v>
      </c>
    </row>
    <row r="299" spans="1:18">
      <c r="A299" s="139">
        <v>2017</v>
      </c>
      <c r="B299" s="129" t="s">
        <v>14</v>
      </c>
      <c r="C299" s="129" t="s">
        <v>51</v>
      </c>
      <c r="D299" s="130">
        <v>5673211</v>
      </c>
      <c r="E299" s="82">
        <v>217698.04297774367</v>
      </c>
      <c r="I299" s="139">
        <v>2017</v>
      </c>
      <c r="J299" s="146">
        <v>43009</v>
      </c>
      <c r="K299" s="130">
        <v>5673211</v>
      </c>
      <c r="L299" s="130">
        <v>6382764</v>
      </c>
      <c r="M299" s="130">
        <v>2205700</v>
      </c>
      <c r="N299" s="130">
        <v>14116447</v>
      </c>
      <c r="O299" s="130">
        <v>4369803</v>
      </c>
      <c r="P299" s="130">
        <v>2359310</v>
      </c>
      <c r="Q299" s="130">
        <v>1306355</v>
      </c>
      <c r="R299" s="130">
        <v>90059</v>
      </c>
    </row>
    <row r="300" spans="1:18">
      <c r="A300" s="139">
        <v>2017</v>
      </c>
      <c r="B300" s="129" t="s">
        <v>15</v>
      </c>
      <c r="C300" s="129" t="s">
        <v>51</v>
      </c>
      <c r="D300" s="130">
        <v>5648331</v>
      </c>
      <c r="E300" s="82">
        <v>219864.96691319579</v>
      </c>
      <c r="I300" s="139">
        <v>2017</v>
      </c>
      <c r="J300" s="146">
        <v>43040</v>
      </c>
      <c r="K300" s="130">
        <v>5648331</v>
      </c>
      <c r="L300" s="130">
        <v>6633523</v>
      </c>
      <c r="M300" s="130">
        <v>2275625</v>
      </c>
      <c r="N300" s="130">
        <v>14276858</v>
      </c>
      <c r="O300" s="130">
        <v>4830620</v>
      </c>
      <c r="P300" s="130">
        <v>2228855</v>
      </c>
      <c r="Q300" s="130">
        <v>1338515</v>
      </c>
      <c r="R300" s="130">
        <v>76480</v>
      </c>
    </row>
    <row r="301" spans="1:18">
      <c r="A301" s="139">
        <v>2017</v>
      </c>
      <c r="B301" s="129" t="s">
        <v>16</v>
      </c>
      <c r="C301" s="129" t="s">
        <v>51</v>
      </c>
      <c r="D301" s="130">
        <v>4909080</v>
      </c>
      <c r="E301" s="82">
        <v>195269.68973747015</v>
      </c>
      <c r="I301" s="139">
        <v>2017</v>
      </c>
      <c r="J301" s="146">
        <v>43070</v>
      </c>
      <c r="K301" s="130">
        <v>4909080</v>
      </c>
      <c r="L301" s="130">
        <v>5500522</v>
      </c>
      <c r="M301" s="130">
        <v>1912123</v>
      </c>
      <c r="N301" s="130">
        <v>12768334</v>
      </c>
      <c r="O301" s="130">
        <v>3745300</v>
      </c>
      <c r="P301" s="130">
        <v>1966612</v>
      </c>
      <c r="Q301" s="130">
        <v>1187102</v>
      </c>
      <c r="R301" s="130">
        <v>65697</v>
      </c>
    </row>
    <row r="302" spans="1:18">
      <c r="A302" s="139">
        <v>2018</v>
      </c>
      <c r="B302" s="129" t="s">
        <v>5</v>
      </c>
      <c r="C302" s="129" t="s">
        <v>51</v>
      </c>
      <c r="D302" s="130">
        <v>4686523</v>
      </c>
      <c r="E302" s="82">
        <v>175590.97040089921</v>
      </c>
      <c r="I302" s="139">
        <v>2018</v>
      </c>
      <c r="J302" s="146">
        <v>43101</v>
      </c>
      <c r="K302" s="130">
        <v>4686523</v>
      </c>
      <c r="L302" s="130">
        <v>5536399</v>
      </c>
      <c r="M302" s="130">
        <v>2054571</v>
      </c>
      <c r="N302" s="130">
        <v>12368707</v>
      </c>
      <c r="O302" s="130">
        <v>2730318</v>
      </c>
      <c r="P302" s="130">
        <v>2104353</v>
      </c>
      <c r="Q302" s="130">
        <v>1204299</v>
      </c>
      <c r="R302" s="130">
        <v>79714</v>
      </c>
    </row>
    <row r="303" spans="1:18">
      <c r="A303" s="139">
        <v>2018</v>
      </c>
      <c r="B303" s="129" t="s">
        <v>6</v>
      </c>
      <c r="C303" s="129" t="s">
        <v>51</v>
      </c>
      <c r="D303" s="130">
        <v>4603213</v>
      </c>
      <c r="E303" s="82">
        <v>199618.95056374677</v>
      </c>
      <c r="I303" s="139">
        <v>2018</v>
      </c>
      <c r="J303" s="146">
        <v>43132</v>
      </c>
      <c r="K303" s="130">
        <v>4603213</v>
      </c>
      <c r="L303" s="130">
        <v>5161230</v>
      </c>
      <c r="M303" s="130">
        <v>2035611</v>
      </c>
      <c r="N303" s="130">
        <v>11925626</v>
      </c>
      <c r="O303" s="130">
        <v>2085720</v>
      </c>
      <c r="P303" s="130">
        <v>2136160</v>
      </c>
      <c r="Q303" s="130">
        <v>1086591</v>
      </c>
      <c r="R303" s="130">
        <v>88471</v>
      </c>
    </row>
    <row r="304" spans="1:18">
      <c r="A304" s="139">
        <v>2018</v>
      </c>
      <c r="B304" s="129" t="s">
        <v>7</v>
      </c>
      <c r="C304" s="129" t="s">
        <v>51</v>
      </c>
      <c r="D304" s="130">
        <v>5546943</v>
      </c>
      <c r="E304" s="82">
        <v>218125.95359811248</v>
      </c>
      <c r="I304" s="139">
        <v>2018</v>
      </c>
      <c r="J304" s="146">
        <v>43160</v>
      </c>
      <c r="K304" s="130">
        <v>5546943</v>
      </c>
      <c r="L304" s="130">
        <v>6933867</v>
      </c>
      <c r="M304" s="130">
        <v>2401209</v>
      </c>
      <c r="N304" s="130">
        <v>15150076</v>
      </c>
      <c r="O304" s="130">
        <v>3302804</v>
      </c>
      <c r="P304" s="130">
        <v>2741351</v>
      </c>
      <c r="Q304" s="130">
        <v>1389381</v>
      </c>
      <c r="R304" s="130">
        <v>92481</v>
      </c>
    </row>
    <row r="305" spans="1:18">
      <c r="A305" s="139">
        <v>2018</v>
      </c>
      <c r="B305" s="129" t="s">
        <v>8</v>
      </c>
      <c r="C305" s="129" t="s">
        <v>51</v>
      </c>
      <c r="D305" s="130">
        <v>5168154</v>
      </c>
      <c r="E305" s="82">
        <v>211549.48833401556</v>
      </c>
      <c r="I305" s="139">
        <v>2018</v>
      </c>
      <c r="J305" s="146">
        <v>43191</v>
      </c>
      <c r="K305" s="130">
        <v>5168154</v>
      </c>
      <c r="L305" s="130">
        <v>6865893</v>
      </c>
      <c r="M305" s="130">
        <v>2293556</v>
      </c>
      <c r="N305" s="130">
        <v>14457232</v>
      </c>
      <c r="O305" s="130">
        <v>3178978</v>
      </c>
      <c r="P305" s="130">
        <v>2670222</v>
      </c>
      <c r="Q305" s="130">
        <v>1393386</v>
      </c>
      <c r="R305" s="130">
        <v>94546</v>
      </c>
    </row>
    <row r="306" spans="1:18">
      <c r="A306" s="139">
        <v>2018</v>
      </c>
      <c r="B306" s="129" t="s">
        <v>9</v>
      </c>
      <c r="C306" s="129" t="s">
        <v>51</v>
      </c>
      <c r="D306" s="130">
        <v>5629775</v>
      </c>
      <c r="E306" s="82">
        <v>216031.27398311588</v>
      </c>
      <c r="I306" s="139">
        <v>2018</v>
      </c>
      <c r="J306" s="146">
        <v>43221</v>
      </c>
      <c r="K306" s="130">
        <v>5629775</v>
      </c>
      <c r="L306" s="130">
        <v>7568406</v>
      </c>
      <c r="M306" s="130">
        <v>2417190</v>
      </c>
      <c r="N306" s="130">
        <v>14963071</v>
      </c>
      <c r="O306" s="130">
        <v>3130246</v>
      </c>
      <c r="P306" s="130">
        <v>2109500</v>
      </c>
      <c r="Q306" s="130">
        <v>1449880</v>
      </c>
      <c r="R306" s="130">
        <v>98825</v>
      </c>
    </row>
    <row r="307" spans="1:18">
      <c r="A307" s="139">
        <v>2018</v>
      </c>
      <c r="B307" s="129" t="s">
        <v>10</v>
      </c>
      <c r="C307" s="129" t="s">
        <v>51</v>
      </c>
      <c r="D307" s="130">
        <v>5174183</v>
      </c>
      <c r="E307" s="82">
        <v>208889.09971740009</v>
      </c>
      <c r="I307" s="139">
        <v>2018</v>
      </c>
      <c r="J307" s="146">
        <v>43252</v>
      </c>
      <c r="K307" s="130">
        <v>5174183</v>
      </c>
      <c r="L307" s="130">
        <v>7127635</v>
      </c>
      <c r="M307" s="130">
        <v>2594432</v>
      </c>
      <c r="N307" s="130">
        <v>14406964</v>
      </c>
      <c r="O307" s="130">
        <v>2303969</v>
      </c>
      <c r="P307" s="130">
        <v>456122</v>
      </c>
      <c r="Q307" s="130">
        <v>1317882</v>
      </c>
      <c r="R307" s="130">
        <v>83462</v>
      </c>
    </row>
    <row r="308" spans="1:18">
      <c r="A308" s="139">
        <v>2018</v>
      </c>
      <c r="B308" s="129" t="s">
        <v>11</v>
      </c>
      <c r="C308" s="129" t="s">
        <v>51</v>
      </c>
      <c r="D308" s="130">
        <v>5114478</v>
      </c>
      <c r="E308" s="82">
        <v>196257.78971603993</v>
      </c>
      <c r="I308" s="139">
        <v>2018</v>
      </c>
      <c r="J308" s="146">
        <v>43282</v>
      </c>
      <c r="K308" s="130">
        <v>5114478</v>
      </c>
      <c r="L308" s="130">
        <v>7180250</v>
      </c>
      <c r="M308" s="130">
        <v>2501359</v>
      </c>
      <c r="N308" s="130">
        <v>14514769</v>
      </c>
      <c r="O308" s="130">
        <v>2294784</v>
      </c>
      <c r="P308" s="130">
        <v>938161</v>
      </c>
      <c r="Q308" s="130">
        <v>1366610</v>
      </c>
      <c r="R308" s="130">
        <v>100375</v>
      </c>
    </row>
    <row r="309" spans="1:18">
      <c r="A309" s="139">
        <v>2018</v>
      </c>
      <c r="B309" s="129" t="s">
        <v>12</v>
      </c>
      <c r="C309" s="129" t="s">
        <v>51</v>
      </c>
      <c r="D309" s="130">
        <v>5826564</v>
      </c>
      <c r="E309" s="82">
        <v>218305.13300861744</v>
      </c>
      <c r="I309" s="139">
        <v>2018</v>
      </c>
      <c r="J309" s="146">
        <v>43313</v>
      </c>
      <c r="K309" s="130">
        <v>5826564</v>
      </c>
      <c r="L309" s="130">
        <v>7988534</v>
      </c>
      <c r="M309" s="130">
        <v>2748095</v>
      </c>
      <c r="N309" s="130">
        <v>15940603</v>
      </c>
      <c r="O309" s="130">
        <v>2545802</v>
      </c>
      <c r="P309" s="130">
        <v>2455839</v>
      </c>
      <c r="Q309" s="130">
        <v>1499688</v>
      </c>
      <c r="R309" s="130">
        <v>82827</v>
      </c>
    </row>
    <row r="310" spans="1:18">
      <c r="A310" s="139">
        <v>2018</v>
      </c>
      <c r="B310" s="129" t="s">
        <v>13</v>
      </c>
      <c r="C310" s="129" t="s">
        <v>51</v>
      </c>
      <c r="D310" s="130">
        <v>5206330</v>
      </c>
      <c r="E310" s="82">
        <v>204973.62204724408</v>
      </c>
      <c r="I310" s="139">
        <v>2018</v>
      </c>
      <c r="J310" s="146">
        <v>43344</v>
      </c>
      <c r="K310" s="130">
        <v>5206330</v>
      </c>
      <c r="L310" s="130">
        <v>8187412</v>
      </c>
      <c r="M310" s="130">
        <v>2489097</v>
      </c>
      <c r="N310" s="130">
        <v>14448929</v>
      </c>
      <c r="O310" s="130">
        <v>2383097</v>
      </c>
      <c r="P310" s="130">
        <v>2283011</v>
      </c>
      <c r="Q310" s="130">
        <v>1371758</v>
      </c>
      <c r="R310" s="130">
        <v>69376</v>
      </c>
    </row>
    <row r="311" spans="1:18">
      <c r="A311" s="139">
        <v>2018</v>
      </c>
      <c r="B311" s="129" t="s">
        <v>14</v>
      </c>
      <c r="C311" s="129" t="s">
        <v>51</v>
      </c>
      <c r="D311" s="130">
        <v>6206149</v>
      </c>
      <c r="E311" s="82">
        <v>232527.12626451853</v>
      </c>
      <c r="I311" s="139">
        <v>2018</v>
      </c>
      <c r="J311" s="146">
        <v>43374</v>
      </c>
      <c r="K311" s="130">
        <v>6206149</v>
      </c>
      <c r="L311" s="130">
        <v>8473588</v>
      </c>
      <c r="M311" s="130">
        <v>2745746</v>
      </c>
      <c r="N311" s="130">
        <v>16515707</v>
      </c>
      <c r="O311" s="130">
        <v>2655616</v>
      </c>
      <c r="P311" s="130">
        <v>2605722</v>
      </c>
      <c r="Q311" s="130">
        <v>1504415</v>
      </c>
      <c r="R311" s="130">
        <v>68468</v>
      </c>
    </row>
    <row r="312" spans="1:18">
      <c r="A312" s="139">
        <v>2018</v>
      </c>
      <c r="B312" s="129" t="s">
        <v>15</v>
      </c>
      <c r="C312" s="129" t="s">
        <v>51</v>
      </c>
      <c r="D312" s="130">
        <v>5401310</v>
      </c>
      <c r="E312" s="82">
        <v>210249.51342934993</v>
      </c>
      <c r="I312" s="139">
        <v>2018</v>
      </c>
      <c r="J312" s="146">
        <v>43405</v>
      </c>
      <c r="K312" s="130">
        <v>5401310</v>
      </c>
      <c r="L312" s="130">
        <v>7636196</v>
      </c>
      <c r="M312" s="130">
        <v>2497249</v>
      </c>
      <c r="N312" s="130">
        <v>14514610</v>
      </c>
      <c r="O312" s="130">
        <v>2321427</v>
      </c>
      <c r="P312" s="130">
        <v>2372312</v>
      </c>
      <c r="Q312" s="130">
        <v>1274760</v>
      </c>
      <c r="R312" s="130">
        <v>66018</v>
      </c>
    </row>
    <row r="313" spans="1:18">
      <c r="A313" s="139">
        <v>2018</v>
      </c>
      <c r="B313" s="129" t="s">
        <v>16</v>
      </c>
      <c r="C313" s="129" t="s">
        <v>51</v>
      </c>
      <c r="D313" s="130">
        <v>4780446</v>
      </c>
      <c r="E313" s="82">
        <v>197784.27803061646</v>
      </c>
      <c r="I313" s="139">
        <v>2018</v>
      </c>
      <c r="J313" s="146">
        <v>43435</v>
      </c>
      <c r="K313" s="130">
        <v>4780446</v>
      </c>
      <c r="L313" s="130">
        <v>7286902</v>
      </c>
      <c r="M313" s="130">
        <v>2162104</v>
      </c>
      <c r="N313" s="130">
        <v>13472509</v>
      </c>
      <c r="O313" s="130">
        <v>2172252</v>
      </c>
      <c r="P313" s="130">
        <v>2186342</v>
      </c>
      <c r="Q313" s="130">
        <v>1270362</v>
      </c>
      <c r="R313" s="130">
        <v>56447</v>
      </c>
    </row>
    <row r="314" spans="1:18">
      <c r="A314" s="139">
        <v>2019</v>
      </c>
      <c r="B314" s="129" t="s">
        <v>5</v>
      </c>
      <c r="C314" s="129" t="s">
        <v>51</v>
      </c>
      <c r="D314" s="130">
        <v>4711472</v>
      </c>
      <c r="E314" s="82">
        <v>176525.73997751967</v>
      </c>
      <c r="I314" s="139">
        <v>2019</v>
      </c>
      <c r="J314" s="146">
        <v>43466</v>
      </c>
      <c r="K314" s="130">
        <v>4711472</v>
      </c>
      <c r="L314" s="130">
        <v>7130684</v>
      </c>
      <c r="M314" s="130">
        <v>2090619</v>
      </c>
      <c r="N314" s="130">
        <v>13121908</v>
      </c>
      <c r="O314" s="130">
        <v>2045966</v>
      </c>
      <c r="P314" s="130">
        <v>2163818</v>
      </c>
      <c r="Q314" s="130">
        <v>1236773</v>
      </c>
      <c r="R314" s="130">
        <v>71382</v>
      </c>
    </row>
    <row r="315" spans="1:18">
      <c r="A315" s="139">
        <v>2019</v>
      </c>
      <c r="B315" s="129" t="s">
        <v>6</v>
      </c>
      <c r="C315" s="129" t="s">
        <v>51</v>
      </c>
      <c r="D315" s="130">
        <v>3818036</v>
      </c>
      <c r="E315" s="82">
        <v>156991.61184210525</v>
      </c>
      <c r="I315" s="139">
        <v>2019</v>
      </c>
      <c r="J315" s="146">
        <v>43497</v>
      </c>
      <c r="K315" s="130">
        <v>3818036</v>
      </c>
      <c r="L315" s="130">
        <v>7359204</v>
      </c>
      <c r="M315" s="130">
        <v>2077415</v>
      </c>
      <c r="N315" s="130">
        <v>13057736</v>
      </c>
      <c r="O315" s="130">
        <v>2024627</v>
      </c>
      <c r="P315" s="130">
        <v>2225066</v>
      </c>
      <c r="Q315" s="130">
        <v>1203387</v>
      </c>
      <c r="R315" s="130">
        <v>92035</v>
      </c>
    </row>
    <row r="316" spans="1:18">
      <c r="A316" s="139">
        <v>2019</v>
      </c>
      <c r="B316" s="129" t="s">
        <v>7</v>
      </c>
      <c r="C316" s="129" t="s">
        <v>51</v>
      </c>
      <c r="D316" s="130">
        <v>4084722</v>
      </c>
      <c r="E316" s="82">
        <v>164906.01534113847</v>
      </c>
      <c r="I316" s="139">
        <v>2019</v>
      </c>
      <c r="J316" s="146">
        <v>43525</v>
      </c>
      <c r="K316" s="130">
        <v>4084722</v>
      </c>
      <c r="L316" s="130">
        <v>7664932</v>
      </c>
      <c r="M316" s="130">
        <v>2378411</v>
      </c>
      <c r="N316" s="130">
        <v>14632710</v>
      </c>
      <c r="O316" s="130">
        <v>2359984</v>
      </c>
      <c r="P316" s="130">
        <v>2443434</v>
      </c>
      <c r="Q316" s="130">
        <v>1366108</v>
      </c>
      <c r="R316" s="130">
        <v>88641</v>
      </c>
    </row>
    <row r="317" spans="1:18">
      <c r="A317" s="139">
        <v>2019</v>
      </c>
      <c r="B317" s="129" t="s">
        <v>8</v>
      </c>
      <c r="C317" s="129" t="s">
        <v>51</v>
      </c>
      <c r="D317" s="130">
        <v>3706795</v>
      </c>
      <c r="E317" s="82">
        <v>151731.2730249693</v>
      </c>
      <c r="I317" s="139">
        <v>2019</v>
      </c>
      <c r="J317" s="146">
        <v>43556</v>
      </c>
      <c r="K317" s="130">
        <v>3706795</v>
      </c>
      <c r="L317" s="130">
        <v>7448420</v>
      </c>
      <c r="M317" s="130">
        <v>2368781</v>
      </c>
      <c r="N317" s="130">
        <v>14695536</v>
      </c>
      <c r="O317" s="130">
        <v>2320633</v>
      </c>
      <c r="P317" s="130">
        <v>2666155</v>
      </c>
      <c r="Q317" s="130">
        <v>1399311</v>
      </c>
      <c r="R317" s="130">
        <v>81532</v>
      </c>
    </row>
    <row r="318" spans="1:18">
      <c r="A318" s="139">
        <v>2019</v>
      </c>
      <c r="B318" s="129" t="s">
        <v>9</v>
      </c>
      <c r="C318" s="129" t="s">
        <v>51</v>
      </c>
      <c r="D318" s="130">
        <v>4883796</v>
      </c>
      <c r="E318" s="82">
        <v>185343.3017077799</v>
      </c>
      <c r="I318" s="139">
        <v>2019</v>
      </c>
      <c r="J318" s="146">
        <v>43586</v>
      </c>
      <c r="K318" s="130">
        <v>4883796</v>
      </c>
      <c r="L318" s="130">
        <v>8348596</v>
      </c>
      <c r="M318" s="130">
        <v>2528944</v>
      </c>
      <c r="N318" s="130">
        <v>15521796</v>
      </c>
      <c r="O318" s="130">
        <v>2420185</v>
      </c>
      <c r="P318" s="130">
        <v>2491643</v>
      </c>
      <c r="Q318" s="130">
        <v>1515744</v>
      </c>
      <c r="R318" s="130">
        <v>59229</v>
      </c>
    </row>
    <row r="319" spans="1:18">
      <c r="A319" s="139">
        <v>2019</v>
      </c>
      <c r="B319" s="129" t="s">
        <v>10</v>
      </c>
      <c r="C319" s="129" t="s">
        <v>51</v>
      </c>
      <c r="D319" s="130">
        <v>4627188</v>
      </c>
      <c r="E319" s="82">
        <v>186806.13645538958</v>
      </c>
      <c r="I319" s="139">
        <v>2019</v>
      </c>
      <c r="J319" s="146">
        <v>43617</v>
      </c>
      <c r="K319" s="130">
        <v>4627188</v>
      </c>
      <c r="L319" s="130">
        <v>7665700</v>
      </c>
      <c r="M319" s="130">
        <v>2214175</v>
      </c>
      <c r="N319" s="130">
        <v>13822355</v>
      </c>
      <c r="O319" s="130">
        <v>2163700</v>
      </c>
      <c r="P319" s="130">
        <v>2169875</v>
      </c>
      <c r="Q319" s="130">
        <v>1350835</v>
      </c>
      <c r="R319" s="130">
        <v>51178</v>
      </c>
    </row>
    <row r="320" spans="1:18">
      <c r="A320" s="139">
        <v>2019</v>
      </c>
      <c r="B320" s="129" t="s">
        <v>11</v>
      </c>
      <c r="C320" s="129" t="s">
        <v>51</v>
      </c>
      <c r="D320" s="130">
        <v>5285551</v>
      </c>
      <c r="E320" s="82">
        <v>198034.881978269</v>
      </c>
      <c r="I320" s="139">
        <v>2019</v>
      </c>
      <c r="J320" s="146">
        <v>43647</v>
      </c>
      <c r="K320" s="130">
        <v>5285551</v>
      </c>
      <c r="L320" s="130">
        <v>8293388</v>
      </c>
      <c r="M320" s="130">
        <v>2289735</v>
      </c>
      <c r="N320" s="130">
        <v>15344662</v>
      </c>
      <c r="O320" s="130">
        <v>2741672</v>
      </c>
      <c r="P320" s="130">
        <v>2343252</v>
      </c>
      <c r="Q320" s="130">
        <v>1524718</v>
      </c>
      <c r="R320" s="130">
        <v>65910</v>
      </c>
    </row>
    <row r="321" spans="1:18">
      <c r="A321" s="139">
        <v>2019</v>
      </c>
      <c r="B321" s="129" t="s">
        <v>12</v>
      </c>
      <c r="C321" s="129" t="s">
        <v>51</v>
      </c>
      <c r="D321" s="130">
        <v>5533780</v>
      </c>
      <c r="E321" s="82">
        <v>209612.87878787878</v>
      </c>
      <c r="I321" s="139">
        <v>2019</v>
      </c>
      <c r="J321" s="146">
        <v>43678</v>
      </c>
      <c r="K321" s="130">
        <v>5533780</v>
      </c>
      <c r="L321" s="130">
        <v>8774542</v>
      </c>
      <c r="M321" s="130">
        <v>2292290</v>
      </c>
      <c r="N321" s="130">
        <v>15743327</v>
      </c>
      <c r="O321" s="130">
        <v>3372997</v>
      </c>
      <c r="P321" s="130">
        <v>2427282</v>
      </c>
      <c r="Q321" s="130">
        <v>1588432</v>
      </c>
      <c r="R321" s="130">
        <v>66398</v>
      </c>
    </row>
    <row r="322" spans="1:18">
      <c r="A322" s="139">
        <v>1993</v>
      </c>
      <c r="B322" s="129" t="s">
        <v>5</v>
      </c>
      <c r="C322" s="142" t="s">
        <v>52</v>
      </c>
      <c r="D322" s="130">
        <v>4567000</v>
      </c>
      <c r="E322" s="82">
        <v>180513.83399209485</v>
      </c>
      <c r="I322" s="139">
        <v>2019</v>
      </c>
      <c r="J322" s="146">
        <v>43709</v>
      </c>
      <c r="K322" s="130">
        <v>5587739</v>
      </c>
      <c r="L322" s="130">
        <v>8619374</v>
      </c>
      <c r="M322" s="130">
        <v>2209634</v>
      </c>
      <c r="N322" s="130">
        <v>15573339</v>
      </c>
      <c r="O322" s="130">
        <v>3336545</v>
      </c>
      <c r="P322" s="130">
        <v>2379361</v>
      </c>
      <c r="Q322" s="130">
        <v>1585414</v>
      </c>
      <c r="R322" s="130">
        <v>60545</v>
      </c>
    </row>
    <row r="323" spans="1:18">
      <c r="A323" s="139">
        <v>1993</v>
      </c>
      <c r="B323" s="129" t="s">
        <v>6</v>
      </c>
      <c r="C323" s="142" t="s">
        <v>52</v>
      </c>
      <c r="D323" s="130">
        <v>4425000</v>
      </c>
      <c r="E323" s="82">
        <v>184375</v>
      </c>
      <c r="I323" s="139">
        <v>2019</v>
      </c>
      <c r="J323" s="146">
        <v>43739</v>
      </c>
      <c r="K323" s="130">
        <v>5696207</v>
      </c>
      <c r="L323" s="130">
        <v>8952390</v>
      </c>
      <c r="M323" s="130">
        <v>2252381</v>
      </c>
      <c r="N323" s="130">
        <v>15954207</v>
      </c>
      <c r="O323" s="130">
        <v>3375553</v>
      </c>
      <c r="P323" s="130">
        <v>2385962</v>
      </c>
      <c r="Q323" s="130">
        <v>1583876</v>
      </c>
      <c r="R323" s="130">
        <v>51318</v>
      </c>
    </row>
    <row r="324" spans="1:18">
      <c r="A324" s="139">
        <v>1993</v>
      </c>
      <c r="B324" s="129" t="s">
        <v>7</v>
      </c>
      <c r="C324" s="142" t="s">
        <v>52</v>
      </c>
      <c r="D324" s="130">
        <v>5399000</v>
      </c>
      <c r="E324" s="82">
        <v>207653.84615384616</v>
      </c>
      <c r="I324" s="139">
        <v>2019</v>
      </c>
      <c r="J324" s="146">
        <v>43770</v>
      </c>
      <c r="K324" s="130">
        <v>5446521</v>
      </c>
      <c r="L324" s="130">
        <v>8323499</v>
      </c>
      <c r="M324" s="130">
        <v>2044040</v>
      </c>
      <c r="N324" s="130">
        <v>14856740</v>
      </c>
      <c r="O324" s="130">
        <v>3179092</v>
      </c>
      <c r="P324" s="130">
        <v>2285120</v>
      </c>
      <c r="Q324" s="130">
        <v>1549230</v>
      </c>
      <c r="R324" s="130">
        <v>67173</v>
      </c>
    </row>
    <row r="325" spans="1:18">
      <c r="A325" s="139">
        <v>1993</v>
      </c>
      <c r="B325" s="129" t="s">
        <v>8</v>
      </c>
      <c r="C325" s="142" t="s">
        <v>52</v>
      </c>
      <c r="D325" s="130">
        <v>5181000</v>
      </c>
      <c r="E325" s="82">
        <v>199269.23076923078</v>
      </c>
      <c r="I325" s="139">
        <v>2019</v>
      </c>
      <c r="J325" s="146">
        <v>43800</v>
      </c>
      <c r="K325" s="130">
        <v>5138690</v>
      </c>
      <c r="L325" s="130">
        <v>7643003</v>
      </c>
      <c r="M325" s="130">
        <v>1888559</v>
      </c>
      <c r="N325" s="130">
        <v>13613279</v>
      </c>
      <c r="O325" s="130">
        <v>3049181</v>
      </c>
      <c r="P325" s="130">
        <v>2273096</v>
      </c>
      <c r="Q325" s="130">
        <v>1586416</v>
      </c>
      <c r="R325" s="130">
        <v>58927</v>
      </c>
    </row>
    <row r="326" spans="1:18">
      <c r="A326" s="139">
        <v>1993</v>
      </c>
      <c r="B326" s="129" t="s">
        <v>9</v>
      </c>
      <c r="C326" s="142" t="s">
        <v>52</v>
      </c>
      <c r="D326" s="130">
        <v>5329000</v>
      </c>
      <c r="E326" s="82">
        <v>208164.0625</v>
      </c>
      <c r="I326" s="139">
        <v>2020</v>
      </c>
      <c r="J326" s="147">
        <v>43831</v>
      </c>
      <c r="K326" s="130">
        <v>4823778</v>
      </c>
      <c r="L326" s="130">
        <v>7609929</v>
      </c>
      <c r="M326" s="130">
        <v>1804272</v>
      </c>
      <c r="N326" s="130">
        <v>12711976</v>
      </c>
      <c r="O326" s="130">
        <v>2812188</v>
      </c>
      <c r="P326" s="130">
        <v>2218203</v>
      </c>
      <c r="Q326" s="130">
        <v>1459734</v>
      </c>
      <c r="R326" s="130">
        <v>74195</v>
      </c>
    </row>
    <row r="327" spans="1:18">
      <c r="A327" s="139">
        <v>1993</v>
      </c>
      <c r="B327" s="129" t="s">
        <v>10</v>
      </c>
      <c r="C327" s="142" t="s">
        <v>52</v>
      </c>
      <c r="D327" s="130">
        <v>5091000</v>
      </c>
      <c r="E327" s="82">
        <v>201225.29644268774</v>
      </c>
      <c r="I327" s="139">
        <v>2020</v>
      </c>
      <c r="J327" s="146">
        <v>43862</v>
      </c>
      <c r="K327" s="130">
        <v>4675327</v>
      </c>
      <c r="L327" s="130">
        <v>6990771</v>
      </c>
      <c r="M327" s="130">
        <v>1698808</v>
      </c>
      <c r="N327" s="130">
        <v>12495087</v>
      </c>
      <c r="O327" s="130">
        <v>2571531</v>
      </c>
      <c r="P327" s="130">
        <v>2103192</v>
      </c>
      <c r="Q327" s="130">
        <v>1375528</v>
      </c>
      <c r="R327" s="130">
        <v>91378</v>
      </c>
    </row>
    <row r="328" spans="1:18">
      <c r="A328" s="139">
        <v>1993</v>
      </c>
      <c r="B328" s="129" t="s">
        <v>11</v>
      </c>
      <c r="C328" s="142" t="s">
        <v>52</v>
      </c>
      <c r="D328" s="130">
        <v>5151000</v>
      </c>
      <c r="E328" s="82">
        <v>198115.38461538462</v>
      </c>
      <c r="I328" s="139">
        <v>2020</v>
      </c>
      <c r="J328" s="147">
        <v>43891</v>
      </c>
      <c r="K328" s="130">
        <v>2710730</v>
      </c>
      <c r="L328" s="130">
        <v>4240871</v>
      </c>
      <c r="M328" s="130">
        <v>1148346</v>
      </c>
      <c r="N328" s="130">
        <v>7811790</v>
      </c>
      <c r="O328" s="130">
        <v>1578239</v>
      </c>
      <c r="P328" s="130">
        <v>1499790</v>
      </c>
      <c r="Q328" s="130">
        <v>928642</v>
      </c>
      <c r="R328" s="130">
        <v>26414</v>
      </c>
    </row>
    <row r="329" spans="1:18">
      <c r="A329" s="139">
        <v>1993</v>
      </c>
      <c r="B329" s="129" t="s">
        <v>12</v>
      </c>
      <c r="C329" s="142" t="s">
        <v>52</v>
      </c>
      <c r="D329" s="130">
        <v>4989000</v>
      </c>
      <c r="E329" s="82">
        <v>189695.81749049429</v>
      </c>
      <c r="I329" s="139">
        <v>2020</v>
      </c>
      <c r="J329" s="146">
        <v>43922</v>
      </c>
      <c r="K329" s="130">
        <v>105646</v>
      </c>
      <c r="L329" s="130">
        <v>70827</v>
      </c>
      <c r="M329" s="130">
        <v>183826</v>
      </c>
      <c r="N329" s="130">
        <v>1391984</v>
      </c>
      <c r="O329" s="130">
        <v>89746</v>
      </c>
      <c r="P329" s="130">
        <v>309163</v>
      </c>
      <c r="Q329" s="130">
        <v>238134</v>
      </c>
      <c r="R329" s="130">
        <v>381</v>
      </c>
    </row>
    <row r="330" spans="1:18">
      <c r="A330" s="139">
        <v>1993</v>
      </c>
      <c r="B330" s="129" t="s">
        <v>13</v>
      </c>
      <c r="C330" s="142" t="s">
        <v>52</v>
      </c>
      <c r="D330" s="130">
        <v>5230000</v>
      </c>
      <c r="E330" s="82">
        <v>201153.84615384616</v>
      </c>
      <c r="I330" s="139">
        <v>2020</v>
      </c>
      <c r="J330" s="147">
        <v>43952</v>
      </c>
      <c r="K330" s="130">
        <v>124353</v>
      </c>
      <c r="L330" s="130">
        <v>91754</v>
      </c>
      <c r="M330" s="193">
        <v>311052</v>
      </c>
      <c r="N330" s="193">
        <v>2123265</v>
      </c>
      <c r="O330" s="193">
        <v>126401</v>
      </c>
      <c r="P330" s="193">
        <v>476855</v>
      </c>
      <c r="Q330" s="193">
        <v>305303</v>
      </c>
      <c r="R330" s="193">
        <v>570</v>
      </c>
    </row>
    <row r="331" spans="1:18">
      <c r="A331" s="139">
        <v>1993</v>
      </c>
      <c r="B331" s="129" t="s">
        <v>14</v>
      </c>
      <c r="C331" s="142" t="s">
        <v>52</v>
      </c>
      <c r="D331" s="130">
        <v>5144000</v>
      </c>
      <c r="E331" s="82">
        <v>200155.6420233463</v>
      </c>
      <c r="I331" s="139">
        <v>2020</v>
      </c>
      <c r="J331" s="146">
        <v>43983</v>
      </c>
      <c r="K331" s="130">
        <v>129649</v>
      </c>
      <c r="L331" s="130">
        <v>94513</v>
      </c>
      <c r="M331" s="130">
        <v>335667</v>
      </c>
      <c r="N331" s="130">
        <v>2343206</v>
      </c>
      <c r="O331" s="130">
        <v>189084</v>
      </c>
      <c r="P331" s="130">
        <v>469026</v>
      </c>
      <c r="Q331" s="130">
        <v>431207</v>
      </c>
      <c r="R331" s="130">
        <v>718</v>
      </c>
    </row>
    <row r="332" spans="1:18">
      <c r="A332" s="139">
        <v>1993</v>
      </c>
      <c r="B332" s="129" t="s">
        <v>15</v>
      </c>
      <c r="C332" s="142" t="s">
        <v>52</v>
      </c>
      <c r="D332" s="130">
        <v>5033000</v>
      </c>
      <c r="E332" s="82">
        <v>193576.92307692306</v>
      </c>
      <c r="I332" s="139">
        <v>2020</v>
      </c>
      <c r="J332" s="146">
        <v>44013</v>
      </c>
      <c r="K332" s="130">
        <v>106610</v>
      </c>
      <c r="L332" s="130">
        <v>514409</v>
      </c>
      <c r="M332" s="193">
        <v>312452</v>
      </c>
      <c r="N332" s="193">
        <v>2050743</v>
      </c>
      <c r="O332" s="193">
        <v>295418</v>
      </c>
      <c r="P332" s="193">
        <v>403766</v>
      </c>
      <c r="Q332" s="193">
        <v>294185</v>
      </c>
      <c r="R332" s="193">
        <v>326</v>
      </c>
    </row>
    <row r="333" spans="1:18">
      <c r="A333" s="139">
        <v>1993</v>
      </c>
      <c r="B333" s="129" t="s">
        <v>16</v>
      </c>
      <c r="C333" s="142" t="s">
        <v>52</v>
      </c>
      <c r="D333" s="130">
        <v>4929000</v>
      </c>
      <c r="E333" s="82">
        <v>194822.13438735178</v>
      </c>
      <c r="I333" s="139">
        <v>2020</v>
      </c>
      <c r="J333" s="147">
        <v>44044</v>
      </c>
      <c r="K333" s="130">
        <v>128349</v>
      </c>
      <c r="L333" s="130">
        <v>657190</v>
      </c>
      <c r="M333" s="130">
        <v>374798</v>
      </c>
      <c r="N333" s="130">
        <v>2402944</v>
      </c>
      <c r="O333" s="130">
        <v>388951</v>
      </c>
      <c r="P333" s="130">
        <v>483367</v>
      </c>
      <c r="Q333" s="130">
        <v>341351</v>
      </c>
      <c r="R333" s="130">
        <v>938</v>
      </c>
    </row>
    <row r="334" spans="1:18">
      <c r="A334" s="139">
        <v>1994</v>
      </c>
      <c r="B334" s="129" t="s">
        <v>5</v>
      </c>
      <c r="C334" s="142" t="s">
        <v>52</v>
      </c>
      <c r="D334" s="130">
        <v>4409000</v>
      </c>
      <c r="E334" s="82">
        <v>172496.0876369327</v>
      </c>
      <c r="I334" s="139">
        <v>2020</v>
      </c>
      <c r="J334" s="147">
        <v>44075</v>
      </c>
      <c r="K334" s="130">
        <v>138563</v>
      </c>
      <c r="L334" s="130">
        <v>889016</v>
      </c>
      <c r="M334" s="193">
        <v>451539</v>
      </c>
      <c r="N334" s="193">
        <v>2848301</v>
      </c>
      <c r="O334" s="193">
        <v>492400</v>
      </c>
      <c r="P334" s="193">
        <v>628738</v>
      </c>
      <c r="Q334" s="193">
        <v>383166</v>
      </c>
      <c r="R334" s="193">
        <v>2262</v>
      </c>
    </row>
    <row r="335" spans="1:18">
      <c r="A335" s="139">
        <v>1994</v>
      </c>
      <c r="B335" s="129" t="s">
        <v>6</v>
      </c>
      <c r="C335" s="142" t="s">
        <v>52</v>
      </c>
      <c r="D335" s="130">
        <v>4175000</v>
      </c>
      <c r="E335" s="82">
        <v>169991.85667752443</v>
      </c>
      <c r="I335" s="139">
        <v>2020</v>
      </c>
      <c r="J335" s="146">
        <v>44105</v>
      </c>
      <c r="K335" s="130">
        <v>386875</v>
      </c>
      <c r="L335" s="130">
        <v>1159638</v>
      </c>
      <c r="M335" s="130">
        <v>550851</v>
      </c>
      <c r="N335" s="130">
        <v>3632445</v>
      </c>
      <c r="O335" s="130">
        <v>633186</v>
      </c>
      <c r="P335" s="130">
        <v>772700</v>
      </c>
      <c r="Q335" s="130">
        <v>476343</v>
      </c>
      <c r="R335" s="130">
        <v>2653</v>
      </c>
    </row>
    <row r="336" spans="1:18">
      <c r="A336" s="139">
        <v>1994</v>
      </c>
      <c r="B336" s="129" t="s">
        <v>7</v>
      </c>
      <c r="C336" s="142" t="s">
        <v>52</v>
      </c>
      <c r="D336" s="130">
        <v>4911000</v>
      </c>
      <c r="E336" s="82">
        <v>179758.41874084919</v>
      </c>
      <c r="I336" s="139">
        <v>2020</v>
      </c>
      <c r="J336" s="146">
        <v>44136</v>
      </c>
      <c r="K336" s="130">
        <v>681922</v>
      </c>
      <c r="L336" s="130">
        <v>2423853</v>
      </c>
      <c r="M336" s="193">
        <v>640126</v>
      </c>
      <c r="N336" s="193">
        <v>5106723</v>
      </c>
      <c r="O336" s="193">
        <v>779424</v>
      </c>
      <c r="P336" s="193">
        <v>933440</v>
      </c>
      <c r="Q336" s="193">
        <v>530157</v>
      </c>
      <c r="R336" s="193">
        <v>5148</v>
      </c>
    </row>
    <row r="337" spans="1:18">
      <c r="A337" s="139">
        <v>1994</v>
      </c>
      <c r="B337" s="129" t="s">
        <v>8</v>
      </c>
      <c r="C337" s="142" t="s">
        <v>52</v>
      </c>
      <c r="D337" s="130">
        <v>4312000</v>
      </c>
      <c r="E337" s="82">
        <v>167782.10116731518</v>
      </c>
      <c r="I337" s="139">
        <v>2020</v>
      </c>
      <c r="J337" s="147">
        <v>44166</v>
      </c>
      <c r="K337" s="130">
        <v>903741</v>
      </c>
      <c r="L337" s="130">
        <v>2832000</v>
      </c>
      <c r="M337" s="130">
        <v>714580</v>
      </c>
      <c r="N337" s="130">
        <v>5866834</v>
      </c>
      <c r="O337" s="130">
        <v>804671</v>
      </c>
      <c r="P337" s="130">
        <v>1054469</v>
      </c>
      <c r="Q337" s="130">
        <v>587468</v>
      </c>
      <c r="R337" s="130">
        <v>6225</v>
      </c>
    </row>
    <row r="338" spans="1:18">
      <c r="A338" s="139">
        <v>1994</v>
      </c>
      <c r="B338" s="129" t="s">
        <v>9</v>
      </c>
      <c r="C338" s="142" t="s">
        <v>52</v>
      </c>
      <c r="D338" s="130">
        <v>4962000</v>
      </c>
      <c r="E338" s="82">
        <v>188525.83586626139</v>
      </c>
      <c r="I338" s="139">
        <v>2021</v>
      </c>
      <c r="J338" s="147">
        <v>44197</v>
      </c>
      <c r="K338" s="193">
        <v>981156</v>
      </c>
      <c r="L338" s="193">
        <v>2654377</v>
      </c>
      <c r="M338" s="193">
        <v>699131</v>
      </c>
      <c r="N338" s="193">
        <v>5701534</v>
      </c>
      <c r="O338" s="193">
        <v>896351</v>
      </c>
      <c r="P338" s="193">
        <v>990414</v>
      </c>
      <c r="Q338" s="193">
        <v>593261</v>
      </c>
      <c r="R338" s="193">
        <v>6281</v>
      </c>
    </row>
    <row r="339" spans="1:18">
      <c r="A339" s="139">
        <v>1994</v>
      </c>
      <c r="B339" s="129" t="s">
        <v>10</v>
      </c>
      <c r="C339" s="142" t="s">
        <v>52</v>
      </c>
      <c r="D339" s="130">
        <v>5015000</v>
      </c>
      <c r="E339" s="82">
        <v>198064.77093206951</v>
      </c>
    </row>
    <row r="340" spans="1:18">
      <c r="A340" s="139">
        <v>1994</v>
      </c>
      <c r="B340" s="129" t="s">
        <v>11</v>
      </c>
      <c r="C340" s="142" t="s">
        <v>52</v>
      </c>
      <c r="D340" s="130">
        <v>5380000</v>
      </c>
      <c r="E340" s="82">
        <v>204407.29483282674</v>
      </c>
    </row>
    <row r="341" spans="1:18">
      <c r="A341" s="139">
        <v>1994</v>
      </c>
      <c r="B341" s="129" t="s">
        <v>12</v>
      </c>
      <c r="C341" s="142" t="s">
        <v>52</v>
      </c>
      <c r="D341" s="130">
        <v>5646000</v>
      </c>
      <c r="E341" s="82">
        <v>209576.83741648105</v>
      </c>
    </row>
    <row r="342" spans="1:18">
      <c r="A342" s="139">
        <v>1994</v>
      </c>
      <c r="B342" s="129" t="s">
        <v>13</v>
      </c>
      <c r="C342" s="142" t="s">
        <v>52</v>
      </c>
      <c r="D342" s="130">
        <v>5703000</v>
      </c>
      <c r="E342" s="82">
        <v>214721.38554216869</v>
      </c>
    </row>
    <row r="343" spans="1:18">
      <c r="A343" s="139">
        <v>1994</v>
      </c>
      <c r="B343" s="129" t="s">
        <v>14</v>
      </c>
      <c r="C343" s="142" t="s">
        <v>52</v>
      </c>
      <c r="D343" s="130">
        <v>5565000</v>
      </c>
      <c r="E343" s="82">
        <v>208426.96629213484</v>
      </c>
    </row>
    <row r="344" spans="1:18">
      <c r="A344" s="139">
        <v>1994</v>
      </c>
      <c r="B344" s="129" t="s">
        <v>15</v>
      </c>
      <c r="C344" s="142" t="s">
        <v>52</v>
      </c>
      <c r="D344" s="130">
        <v>5765000</v>
      </c>
      <c r="E344" s="82">
        <v>217055.72289156629</v>
      </c>
    </row>
    <row r="345" spans="1:18">
      <c r="A345" s="139">
        <v>1994</v>
      </c>
      <c r="B345" s="129" t="s">
        <v>16</v>
      </c>
      <c r="C345" s="142" t="s">
        <v>52</v>
      </c>
      <c r="D345" s="130">
        <v>5428518</v>
      </c>
      <c r="E345" s="82">
        <v>198701.24450951684</v>
      </c>
    </row>
    <row r="346" spans="1:18">
      <c r="A346" s="139">
        <v>1995</v>
      </c>
      <c r="B346" s="129" t="s">
        <v>5</v>
      </c>
      <c r="C346" s="142" t="s">
        <v>52</v>
      </c>
      <c r="D346" s="130">
        <v>4967303</v>
      </c>
      <c r="E346" s="82">
        <v>184383.92724573123</v>
      </c>
    </row>
    <row r="347" spans="1:18">
      <c r="A347" s="139">
        <v>1995</v>
      </c>
      <c r="B347" s="129" t="s">
        <v>6</v>
      </c>
      <c r="C347" s="142" t="s">
        <v>52</v>
      </c>
      <c r="D347" s="130">
        <v>5001000</v>
      </c>
      <c r="E347" s="82">
        <v>203623.77850162867</v>
      </c>
    </row>
    <row r="348" spans="1:18">
      <c r="A348" s="139">
        <v>1995</v>
      </c>
      <c r="B348" s="129" t="s">
        <v>7</v>
      </c>
      <c r="C348" s="142" t="s">
        <v>52</v>
      </c>
      <c r="D348" s="130">
        <v>6172000</v>
      </c>
      <c r="E348" s="82">
        <v>223947.7503628447</v>
      </c>
    </row>
    <row r="349" spans="1:18">
      <c r="A349" s="139">
        <v>1995</v>
      </c>
      <c r="B349" s="129" t="s">
        <v>8</v>
      </c>
      <c r="C349" s="142" t="s">
        <v>52</v>
      </c>
      <c r="D349" s="130">
        <v>5617700</v>
      </c>
      <c r="E349" s="82">
        <v>226155.39452495973</v>
      </c>
    </row>
    <row r="350" spans="1:18">
      <c r="A350" s="139">
        <v>1995</v>
      </c>
      <c r="B350" s="129" t="s">
        <v>9</v>
      </c>
      <c r="C350" s="142" t="s">
        <v>52</v>
      </c>
      <c r="D350" s="130">
        <v>5678288</v>
      </c>
      <c r="E350" s="82">
        <v>215740.42553191489</v>
      </c>
    </row>
    <row r="351" spans="1:18">
      <c r="A351" s="139">
        <v>1995</v>
      </c>
      <c r="B351" s="129" t="s">
        <v>10</v>
      </c>
      <c r="C351" s="142" t="s">
        <v>52</v>
      </c>
      <c r="D351" s="130">
        <v>6993125</v>
      </c>
      <c r="E351" s="82">
        <v>269588.47340015421</v>
      </c>
    </row>
    <row r="352" spans="1:18">
      <c r="A352" s="139">
        <v>1995</v>
      </c>
      <c r="B352" s="129" t="s">
        <v>11</v>
      </c>
      <c r="C352" s="142" t="s">
        <v>52</v>
      </c>
      <c r="D352" s="130">
        <v>7430675</v>
      </c>
      <c r="E352" s="82">
        <v>278302.43445692887</v>
      </c>
    </row>
    <row r="353" spans="1:5">
      <c r="A353" s="139">
        <v>1995</v>
      </c>
      <c r="B353" s="129" t="s">
        <v>12</v>
      </c>
      <c r="C353" s="142" t="s">
        <v>52</v>
      </c>
      <c r="D353" s="130">
        <v>7956325</v>
      </c>
      <c r="E353" s="82">
        <v>295335.00371195248</v>
      </c>
    </row>
    <row r="354" spans="1:5">
      <c r="A354" s="139">
        <v>1995</v>
      </c>
      <c r="B354" s="129" t="s">
        <v>13</v>
      </c>
      <c r="C354" s="142" t="s">
        <v>52</v>
      </c>
      <c r="D354" s="130">
        <v>7842006</v>
      </c>
      <c r="E354" s="82">
        <v>297948.55623100302</v>
      </c>
    </row>
    <row r="355" spans="1:5">
      <c r="A355" s="139">
        <v>1995</v>
      </c>
      <c r="B355" s="129" t="s">
        <v>14</v>
      </c>
      <c r="C355" s="142" t="s">
        <v>52</v>
      </c>
      <c r="D355" s="130">
        <v>8138861</v>
      </c>
      <c r="E355" s="82">
        <v>309227.2416413374</v>
      </c>
    </row>
    <row r="356" spans="1:5">
      <c r="A356" s="139">
        <v>1995</v>
      </c>
      <c r="B356" s="129" t="s">
        <v>15</v>
      </c>
      <c r="C356" s="142" t="s">
        <v>52</v>
      </c>
      <c r="D356" s="130">
        <v>8126440</v>
      </c>
      <c r="E356" s="82">
        <v>305965.36144578317</v>
      </c>
    </row>
    <row r="357" spans="1:5">
      <c r="A357" s="139">
        <v>1995</v>
      </c>
      <c r="B357" s="129" t="s">
        <v>16</v>
      </c>
      <c r="C357" s="142" t="s">
        <v>52</v>
      </c>
      <c r="D357" s="130">
        <v>7953831</v>
      </c>
      <c r="E357" s="82">
        <v>312404.98821681069</v>
      </c>
    </row>
    <row r="358" spans="1:5">
      <c r="A358" s="139">
        <v>1996</v>
      </c>
      <c r="B358" s="129" t="s">
        <v>5</v>
      </c>
      <c r="C358" s="142" t="s">
        <v>52</v>
      </c>
      <c r="D358" s="130">
        <v>7249137</v>
      </c>
      <c r="E358" s="82">
        <v>269084.52115812915</v>
      </c>
    </row>
    <row r="359" spans="1:5">
      <c r="A359" s="139">
        <v>1996</v>
      </c>
      <c r="B359" s="129" t="s">
        <v>6</v>
      </c>
      <c r="C359" s="142" t="s">
        <v>52</v>
      </c>
      <c r="D359" s="130">
        <v>7109808</v>
      </c>
      <c r="E359" s="82">
        <v>278161.50234741787</v>
      </c>
    </row>
    <row r="360" spans="1:5">
      <c r="A360" s="139">
        <v>1996</v>
      </c>
      <c r="B360" s="129" t="s">
        <v>7</v>
      </c>
      <c r="C360" s="142" t="s">
        <v>52</v>
      </c>
      <c r="D360" s="130">
        <v>8261614</v>
      </c>
      <c r="E360" s="82">
        <v>309423.74531835207</v>
      </c>
    </row>
    <row r="361" spans="1:5">
      <c r="A361" s="139">
        <v>1996</v>
      </c>
      <c r="B361" s="129" t="s">
        <v>8</v>
      </c>
      <c r="C361" s="142" t="s">
        <v>52</v>
      </c>
      <c r="D361" s="130">
        <v>8266297</v>
      </c>
      <c r="E361" s="82">
        <v>321645.79766536964</v>
      </c>
    </row>
    <row r="362" spans="1:5">
      <c r="A362" s="139">
        <v>1996</v>
      </c>
      <c r="B362" s="129" t="s">
        <v>9</v>
      </c>
      <c r="C362" s="142" t="s">
        <v>52</v>
      </c>
      <c r="D362" s="130">
        <v>8702096</v>
      </c>
      <c r="E362" s="82">
        <v>327639.15662650607</v>
      </c>
    </row>
    <row r="363" spans="1:5">
      <c r="A363" s="139">
        <v>1996</v>
      </c>
      <c r="B363" s="129" t="s">
        <v>10</v>
      </c>
      <c r="C363" s="142" t="s">
        <v>52</v>
      </c>
      <c r="D363" s="130">
        <v>7838259</v>
      </c>
      <c r="E363" s="82">
        <v>320452.12591986917</v>
      </c>
    </row>
    <row r="364" spans="1:5">
      <c r="A364" s="139">
        <v>1996</v>
      </c>
      <c r="B364" s="129" t="s">
        <v>11</v>
      </c>
      <c r="C364" s="142" t="s">
        <v>52</v>
      </c>
      <c r="D364" s="130">
        <v>8530745</v>
      </c>
      <c r="E364" s="82">
        <v>316657.20118782477</v>
      </c>
    </row>
    <row r="365" spans="1:5">
      <c r="A365" s="139">
        <v>1996</v>
      </c>
      <c r="B365" s="129" t="s">
        <v>12</v>
      </c>
      <c r="C365" s="142" t="s">
        <v>52</v>
      </c>
      <c r="D365" s="130">
        <v>8388748</v>
      </c>
      <c r="E365" s="82">
        <v>314185.31835205993</v>
      </c>
    </row>
    <row r="366" spans="1:5">
      <c r="A366" s="139">
        <v>1996</v>
      </c>
      <c r="B366" s="129" t="s">
        <v>13</v>
      </c>
      <c r="C366" s="142" t="s">
        <v>52</v>
      </c>
      <c r="D366" s="130">
        <v>8047327</v>
      </c>
      <c r="E366" s="82">
        <v>317824.92101105844</v>
      </c>
    </row>
    <row r="367" spans="1:5">
      <c r="A367" s="139">
        <v>1996</v>
      </c>
      <c r="B367" s="129" t="s">
        <v>14</v>
      </c>
      <c r="C367" s="142" t="s">
        <v>52</v>
      </c>
      <c r="D367" s="130">
        <v>9355185</v>
      </c>
      <c r="E367" s="82">
        <v>344193.7086092715</v>
      </c>
    </row>
    <row r="368" spans="1:5">
      <c r="A368" s="139">
        <v>1996</v>
      </c>
      <c r="B368" s="129" t="s">
        <v>15</v>
      </c>
      <c r="C368" s="142" t="s">
        <v>52</v>
      </c>
      <c r="D368" s="130">
        <v>8935611</v>
      </c>
      <c r="E368" s="82">
        <v>339498.89817629178</v>
      </c>
    </row>
    <row r="369" spans="1:5">
      <c r="A369" s="139">
        <v>1996</v>
      </c>
      <c r="B369" s="129" t="s">
        <v>16</v>
      </c>
      <c r="C369" s="142" t="s">
        <v>52</v>
      </c>
      <c r="D369" s="130">
        <v>8652145</v>
      </c>
      <c r="E369" s="82">
        <v>334835.33281733748</v>
      </c>
    </row>
    <row r="370" spans="1:5">
      <c r="A370" s="139">
        <v>1997</v>
      </c>
      <c r="B370" s="129" t="s">
        <v>5</v>
      </c>
      <c r="C370" s="142" t="s">
        <v>52</v>
      </c>
      <c r="D370" s="130">
        <v>7828854</v>
      </c>
      <c r="E370" s="82">
        <v>290603.34075723827</v>
      </c>
    </row>
    <row r="371" spans="1:5">
      <c r="A371" s="139">
        <v>1997</v>
      </c>
      <c r="B371" s="129" t="s">
        <v>6</v>
      </c>
      <c r="C371" s="142" t="s">
        <v>52</v>
      </c>
      <c r="D371" s="130">
        <v>7598417</v>
      </c>
      <c r="E371" s="82">
        <v>309381.79967426712</v>
      </c>
    </row>
    <row r="372" spans="1:5">
      <c r="A372" s="139">
        <v>1997</v>
      </c>
      <c r="B372" s="129" t="s">
        <v>7</v>
      </c>
      <c r="C372" s="142" t="s">
        <v>52</v>
      </c>
      <c r="D372" s="130">
        <v>9018187</v>
      </c>
      <c r="E372" s="82">
        <v>349001.04489164089</v>
      </c>
    </row>
    <row r="373" spans="1:5">
      <c r="A373" s="139">
        <v>1997</v>
      </c>
      <c r="B373" s="129" t="s">
        <v>8</v>
      </c>
      <c r="C373" s="142" t="s">
        <v>52</v>
      </c>
      <c r="D373" s="130">
        <v>9694064</v>
      </c>
      <c r="E373" s="82">
        <v>364987.34939759038</v>
      </c>
    </row>
    <row r="374" spans="1:5">
      <c r="A374" s="139">
        <v>1997</v>
      </c>
      <c r="B374" s="129" t="s">
        <v>9</v>
      </c>
      <c r="C374" s="142" t="s">
        <v>52</v>
      </c>
      <c r="D374" s="130">
        <v>9664144</v>
      </c>
      <c r="E374" s="82">
        <v>361952.95880149811</v>
      </c>
    </row>
    <row r="375" spans="1:5">
      <c r="A375" s="139">
        <v>1997</v>
      </c>
      <c r="B375" s="129" t="s">
        <v>10</v>
      </c>
      <c r="C375" s="142" t="s">
        <v>52</v>
      </c>
      <c r="D375" s="130">
        <v>8859038</v>
      </c>
      <c r="E375" s="82">
        <v>358665.50607287453</v>
      </c>
    </row>
    <row r="376" spans="1:5">
      <c r="A376" s="139">
        <v>1997</v>
      </c>
      <c r="B376" s="129" t="s">
        <v>11</v>
      </c>
      <c r="C376" s="142" t="s">
        <v>52</v>
      </c>
      <c r="D376" s="130">
        <v>9805819</v>
      </c>
      <c r="E376" s="82">
        <v>363987.34224201931</v>
      </c>
    </row>
    <row r="377" spans="1:5">
      <c r="A377" s="139">
        <v>1997</v>
      </c>
      <c r="B377" s="129" t="s">
        <v>12</v>
      </c>
      <c r="C377" s="142" t="s">
        <v>52</v>
      </c>
      <c r="D377" s="130">
        <v>9376971</v>
      </c>
      <c r="E377" s="82">
        <v>359546.43404907978</v>
      </c>
    </row>
    <row r="378" spans="1:5">
      <c r="A378" s="139">
        <v>1997</v>
      </c>
      <c r="B378" s="129" t="s">
        <v>13</v>
      </c>
      <c r="C378" s="142" t="s">
        <v>52</v>
      </c>
      <c r="D378" s="130">
        <v>9998059</v>
      </c>
      <c r="E378" s="82">
        <v>376432.94427710847</v>
      </c>
    </row>
    <row r="379" spans="1:5">
      <c r="A379" s="139">
        <v>1997</v>
      </c>
      <c r="B379" s="129" t="s">
        <v>14</v>
      </c>
      <c r="C379" s="142" t="s">
        <v>52</v>
      </c>
      <c r="D379" s="130">
        <v>10487254</v>
      </c>
      <c r="E379" s="82">
        <v>380524.45573294634</v>
      </c>
    </row>
    <row r="380" spans="1:5">
      <c r="A380" s="139">
        <v>1997</v>
      </c>
      <c r="B380" s="129" t="s">
        <v>15</v>
      </c>
      <c r="C380" s="142" t="s">
        <v>52</v>
      </c>
      <c r="D380" s="130">
        <v>9575842</v>
      </c>
      <c r="E380" s="82">
        <v>372600.85603112844</v>
      </c>
    </row>
    <row r="381" spans="1:5">
      <c r="A381" s="139">
        <v>1997</v>
      </c>
      <c r="B381" s="129" t="s">
        <v>16</v>
      </c>
      <c r="C381" s="142" t="s">
        <v>52</v>
      </c>
      <c r="D381" s="130">
        <v>9631264</v>
      </c>
      <c r="E381" s="82">
        <v>369296.93251533742</v>
      </c>
    </row>
    <row r="382" spans="1:5">
      <c r="A382" s="139">
        <v>1998</v>
      </c>
      <c r="B382" s="129" t="s">
        <v>5</v>
      </c>
      <c r="C382" s="142" t="s">
        <v>52</v>
      </c>
      <c r="D382" s="130">
        <v>8620726</v>
      </c>
      <c r="E382" s="82">
        <v>322873.63295880152</v>
      </c>
    </row>
    <row r="383" spans="1:5">
      <c r="A383" s="139">
        <v>1998</v>
      </c>
      <c r="B383" s="129" t="s">
        <v>6</v>
      </c>
      <c r="C383" s="142" t="s">
        <v>52</v>
      </c>
      <c r="D383" s="130">
        <v>7846709</v>
      </c>
      <c r="E383" s="82">
        <v>319491.40879478829</v>
      </c>
    </row>
    <row r="384" spans="1:5">
      <c r="A384" s="139">
        <v>1998</v>
      </c>
      <c r="B384" s="129" t="s">
        <v>7</v>
      </c>
      <c r="C384" s="142" t="s">
        <v>52</v>
      </c>
      <c r="D384" s="130">
        <v>9551083</v>
      </c>
      <c r="E384" s="82">
        <v>354531.66295471415</v>
      </c>
    </row>
    <row r="385" spans="1:5">
      <c r="A385" s="139">
        <v>1998</v>
      </c>
      <c r="B385" s="129" t="s">
        <v>8</v>
      </c>
      <c r="C385" s="142" t="s">
        <v>52</v>
      </c>
      <c r="D385" s="130">
        <v>9626243</v>
      </c>
      <c r="E385" s="82">
        <v>380183.37282780412</v>
      </c>
    </row>
    <row r="386" spans="1:5">
      <c r="A386" s="139">
        <v>1998</v>
      </c>
      <c r="B386" s="129" t="s">
        <v>9</v>
      </c>
      <c r="C386" s="142" t="s">
        <v>52</v>
      </c>
      <c r="D386" s="130">
        <v>9839801</v>
      </c>
      <c r="E386" s="82">
        <v>386480.79340141395</v>
      </c>
    </row>
    <row r="387" spans="1:5">
      <c r="A387" s="139">
        <v>1998</v>
      </c>
      <c r="B387" s="129" t="s">
        <v>10</v>
      </c>
      <c r="C387" s="142" t="s">
        <v>52</v>
      </c>
      <c r="D387" s="130">
        <v>9561893</v>
      </c>
      <c r="E387" s="82">
        <v>377641.90363349131</v>
      </c>
    </row>
    <row r="388" spans="1:5">
      <c r="A388" s="139">
        <v>1998</v>
      </c>
      <c r="B388" s="129" t="s">
        <v>11</v>
      </c>
      <c r="C388" s="142" t="s">
        <v>52</v>
      </c>
      <c r="D388" s="130">
        <v>10036119</v>
      </c>
      <c r="E388" s="82">
        <v>372535.96881959907</v>
      </c>
    </row>
    <row r="389" spans="1:5">
      <c r="A389" s="139">
        <v>1998</v>
      </c>
      <c r="B389" s="129" t="s">
        <v>12</v>
      </c>
      <c r="C389" s="142" t="s">
        <v>52</v>
      </c>
      <c r="D389" s="130">
        <v>9957742</v>
      </c>
      <c r="E389" s="82">
        <v>381815.26073619636</v>
      </c>
    </row>
    <row r="390" spans="1:5">
      <c r="A390" s="139">
        <v>1998</v>
      </c>
      <c r="B390" s="129" t="s">
        <v>13</v>
      </c>
      <c r="C390" s="142" t="s">
        <v>52</v>
      </c>
      <c r="D390" s="130">
        <v>9668064</v>
      </c>
      <c r="E390" s="82">
        <v>364008.43373493978</v>
      </c>
    </row>
    <row r="391" spans="1:5">
      <c r="A391" s="139">
        <v>1998</v>
      </c>
      <c r="B391" s="129" t="s">
        <v>14</v>
      </c>
      <c r="C391" s="142" t="s">
        <v>52</v>
      </c>
      <c r="D391" s="130">
        <v>9982165</v>
      </c>
      <c r="E391" s="82">
        <v>373863.85767790262</v>
      </c>
    </row>
    <row r="392" spans="1:5">
      <c r="A392" s="139">
        <v>1998</v>
      </c>
      <c r="B392" s="129" t="s">
        <v>15</v>
      </c>
      <c r="C392" s="142" t="s">
        <v>52</v>
      </c>
      <c r="D392" s="130">
        <v>9399498</v>
      </c>
      <c r="E392" s="82">
        <v>362355.35851966072</v>
      </c>
    </row>
    <row r="393" spans="1:5">
      <c r="A393" s="139">
        <v>1998</v>
      </c>
      <c r="B393" s="129" t="s">
        <v>16</v>
      </c>
      <c r="C393" s="142" t="s">
        <v>52</v>
      </c>
      <c r="D393" s="130">
        <v>9128776</v>
      </c>
      <c r="E393" s="82">
        <v>353280.80495356035</v>
      </c>
    </row>
    <row r="394" spans="1:5">
      <c r="A394" s="139">
        <v>1999</v>
      </c>
      <c r="B394" s="129" t="s">
        <v>5</v>
      </c>
      <c r="C394" s="142" t="s">
        <v>52</v>
      </c>
      <c r="D394" s="130">
        <v>7891446</v>
      </c>
      <c r="E394" s="82">
        <v>295559.7752808989</v>
      </c>
    </row>
    <row r="395" spans="1:5">
      <c r="A395" s="139">
        <v>1999</v>
      </c>
      <c r="B395" s="129" t="s">
        <v>6</v>
      </c>
      <c r="C395" s="142" t="s">
        <v>52</v>
      </c>
      <c r="D395" s="130">
        <v>7682019</v>
      </c>
      <c r="E395" s="82">
        <v>312785.78990228014</v>
      </c>
    </row>
    <row r="396" spans="1:5">
      <c r="A396" s="139">
        <v>1999</v>
      </c>
      <c r="B396" s="129" t="s">
        <v>7</v>
      </c>
      <c r="C396" s="142" t="s">
        <v>52</v>
      </c>
      <c r="D396" s="130">
        <v>9517757</v>
      </c>
      <c r="E396" s="82">
        <v>353294.61766889383</v>
      </c>
    </row>
    <row r="397" spans="1:5">
      <c r="A397" s="139">
        <v>1999</v>
      </c>
      <c r="B397" s="129" t="s">
        <v>8</v>
      </c>
      <c r="C397" s="142" t="s">
        <v>52</v>
      </c>
      <c r="D397" s="130">
        <v>9451952</v>
      </c>
      <c r="E397" s="82">
        <v>373299.84202211688</v>
      </c>
    </row>
    <row r="398" spans="1:5">
      <c r="A398" s="139">
        <v>1999</v>
      </c>
      <c r="B398" s="129" t="s">
        <v>9</v>
      </c>
      <c r="C398" s="142" t="s">
        <v>52</v>
      </c>
      <c r="D398" s="130">
        <v>9644492</v>
      </c>
      <c r="E398" s="82">
        <v>378809.58366064413</v>
      </c>
    </row>
    <row r="399" spans="1:5">
      <c r="A399" s="139">
        <v>1999</v>
      </c>
      <c r="B399" s="129" t="s">
        <v>10</v>
      </c>
      <c r="C399" s="142" t="s">
        <v>52</v>
      </c>
      <c r="D399" s="130">
        <v>9291261</v>
      </c>
      <c r="E399" s="82">
        <v>366953.43601895735</v>
      </c>
    </row>
    <row r="400" spans="1:5">
      <c r="A400" s="139">
        <v>1999</v>
      </c>
      <c r="B400" s="129" t="s">
        <v>11</v>
      </c>
      <c r="C400" s="142" t="s">
        <v>52</v>
      </c>
      <c r="D400" s="130">
        <v>9572639</v>
      </c>
      <c r="E400" s="82">
        <v>355331.81143281364</v>
      </c>
    </row>
    <row r="401" spans="1:5">
      <c r="A401" s="139">
        <v>1999</v>
      </c>
      <c r="B401" s="129" t="s">
        <v>12</v>
      </c>
      <c r="C401" s="142" t="s">
        <v>52</v>
      </c>
      <c r="D401" s="130">
        <v>9607562</v>
      </c>
      <c r="E401" s="82">
        <v>368388.11349693255</v>
      </c>
    </row>
    <row r="402" spans="1:5">
      <c r="A402" s="139">
        <v>1999</v>
      </c>
      <c r="B402" s="129" t="s">
        <v>13</v>
      </c>
      <c r="C402" s="142" t="s">
        <v>52</v>
      </c>
      <c r="D402" s="130">
        <v>9763839</v>
      </c>
      <c r="E402" s="82">
        <v>367614.4201807229</v>
      </c>
    </row>
    <row r="403" spans="1:5">
      <c r="A403" s="139">
        <v>1999</v>
      </c>
      <c r="B403" s="129" t="s">
        <v>14</v>
      </c>
      <c r="C403" s="142" t="s">
        <v>52</v>
      </c>
      <c r="D403" s="130">
        <v>9940421</v>
      </c>
      <c r="E403" s="82">
        <v>372300.41198501876</v>
      </c>
    </row>
    <row r="404" spans="1:5">
      <c r="A404" s="139">
        <v>1999</v>
      </c>
      <c r="B404" s="129" t="s">
        <v>15</v>
      </c>
      <c r="C404" s="142" t="s">
        <v>52</v>
      </c>
      <c r="D404" s="130">
        <v>9889156</v>
      </c>
      <c r="E404" s="82">
        <v>381231.9198149576</v>
      </c>
    </row>
    <row r="405" spans="1:5">
      <c r="A405" s="139">
        <v>1999</v>
      </c>
      <c r="B405" s="129" t="s">
        <v>16</v>
      </c>
      <c r="C405" s="142" t="s">
        <v>52</v>
      </c>
      <c r="D405" s="130">
        <v>9420254</v>
      </c>
      <c r="E405" s="82">
        <v>364560.91331269348</v>
      </c>
    </row>
    <row r="406" spans="1:5">
      <c r="A406" s="139">
        <v>2000</v>
      </c>
      <c r="B406" s="129" t="s">
        <v>5</v>
      </c>
      <c r="C406" s="142" t="s">
        <v>52</v>
      </c>
      <c r="D406" s="130">
        <v>8127879</v>
      </c>
      <c r="E406" s="82">
        <v>308809.99240121583</v>
      </c>
    </row>
    <row r="407" spans="1:5">
      <c r="A407" s="139">
        <v>2000</v>
      </c>
      <c r="B407" s="129" t="s">
        <v>6</v>
      </c>
      <c r="C407" s="142" t="s">
        <v>52</v>
      </c>
      <c r="D407" s="130">
        <v>8282177</v>
      </c>
      <c r="E407" s="82">
        <v>324028.83411580598</v>
      </c>
    </row>
    <row r="408" spans="1:5">
      <c r="A408" s="139">
        <v>2000</v>
      </c>
      <c r="B408" s="129" t="s">
        <v>7</v>
      </c>
      <c r="C408" s="142" t="s">
        <v>52</v>
      </c>
      <c r="D408" s="130">
        <v>9964135</v>
      </c>
      <c r="E408" s="82">
        <v>361543.35994194489</v>
      </c>
    </row>
    <row r="409" spans="1:5">
      <c r="A409" s="139">
        <v>2000</v>
      </c>
      <c r="B409" s="129" t="s">
        <v>8</v>
      </c>
      <c r="C409" s="142" t="s">
        <v>52</v>
      </c>
      <c r="D409" s="130">
        <v>9231826</v>
      </c>
      <c r="E409" s="82">
        <v>371651.61030595814</v>
      </c>
    </row>
    <row r="410" spans="1:5">
      <c r="A410" s="139">
        <v>2000</v>
      </c>
      <c r="B410" s="129" t="s">
        <v>9</v>
      </c>
      <c r="C410" s="142" t="s">
        <v>52</v>
      </c>
      <c r="D410" s="130">
        <v>9446815</v>
      </c>
      <c r="E410" s="82">
        <v>358921.54255319148</v>
      </c>
    </row>
    <row r="411" spans="1:5">
      <c r="A411" s="139">
        <v>2000</v>
      </c>
      <c r="B411" s="129" t="s">
        <v>10</v>
      </c>
      <c r="C411" s="142" t="s">
        <v>52</v>
      </c>
      <c r="D411" s="130">
        <v>9150847</v>
      </c>
      <c r="E411" s="82">
        <v>358014.35837245698</v>
      </c>
    </row>
    <row r="412" spans="1:5">
      <c r="A412" s="139">
        <v>2000</v>
      </c>
      <c r="B412" s="129" t="s">
        <v>11</v>
      </c>
      <c r="C412" s="142" t="s">
        <v>52</v>
      </c>
      <c r="D412" s="130">
        <v>9532307</v>
      </c>
      <c r="E412" s="82">
        <v>357015.24344569287</v>
      </c>
    </row>
    <row r="413" spans="1:5">
      <c r="A413" s="139">
        <v>2000</v>
      </c>
      <c r="B413" s="129" t="s">
        <v>12</v>
      </c>
      <c r="C413" s="142" t="s">
        <v>52</v>
      </c>
      <c r="D413" s="130">
        <v>9937337</v>
      </c>
      <c r="E413" s="82">
        <v>368869.2279138827</v>
      </c>
    </row>
    <row r="414" spans="1:5">
      <c r="A414" s="139">
        <v>2000</v>
      </c>
      <c r="B414" s="129" t="s">
        <v>13</v>
      </c>
      <c r="C414" s="142" t="s">
        <v>52</v>
      </c>
      <c r="D414" s="130">
        <v>9827414</v>
      </c>
      <c r="E414" s="82">
        <v>373381.99088145897</v>
      </c>
    </row>
    <row r="415" spans="1:5">
      <c r="A415" s="139">
        <v>2000</v>
      </c>
      <c r="B415" s="129" t="s">
        <v>14</v>
      </c>
      <c r="C415" s="142" t="s">
        <v>52</v>
      </c>
      <c r="D415" s="130">
        <v>9809469</v>
      </c>
      <c r="E415" s="82">
        <v>372700.18996960483</v>
      </c>
    </row>
    <row r="416" spans="1:5">
      <c r="A416" s="139">
        <v>2000</v>
      </c>
      <c r="B416" s="129" t="s">
        <v>15</v>
      </c>
      <c r="C416" s="142" t="s">
        <v>52</v>
      </c>
      <c r="D416" s="130">
        <v>9296472</v>
      </c>
      <c r="E416" s="82">
        <v>350017.77108433738</v>
      </c>
    </row>
    <row r="417" spans="1:5">
      <c r="A417" s="139">
        <v>2000</v>
      </c>
      <c r="B417" s="129" t="s">
        <v>16</v>
      </c>
      <c r="C417" s="142" t="s">
        <v>52</v>
      </c>
      <c r="D417" s="130">
        <v>8911451</v>
      </c>
      <c r="E417" s="82">
        <v>350017.71406127256</v>
      </c>
    </row>
    <row r="418" spans="1:5">
      <c r="A418" s="139">
        <v>2001</v>
      </c>
      <c r="B418" s="129" t="s">
        <v>5</v>
      </c>
      <c r="C418" s="142" t="s">
        <v>52</v>
      </c>
      <c r="D418" s="130">
        <v>7969889</v>
      </c>
      <c r="E418" s="82">
        <v>295838.49294729024</v>
      </c>
    </row>
    <row r="419" spans="1:5">
      <c r="A419" s="139">
        <v>2001</v>
      </c>
      <c r="B419" s="129" t="s">
        <v>6</v>
      </c>
      <c r="C419" s="142" t="s">
        <v>52</v>
      </c>
      <c r="D419" s="130">
        <v>7673281</v>
      </c>
      <c r="E419" s="82">
        <v>312430.00814332248</v>
      </c>
    </row>
    <row r="420" spans="1:5">
      <c r="A420" s="139">
        <v>2001</v>
      </c>
      <c r="B420" s="129" t="s">
        <v>7</v>
      </c>
      <c r="C420" s="142" t="s">
        <v>52</v>
      </c>
      <c r="D420" s="130">
        <v>9045461</v>
      </c>
      <c r="E420" s="82">
        <v>331093.00878477306</v>
      </c>
    </row>
    <row r="421" spans="1:5">
      <c r="A421" s="139">
        <v>2001</v>
      </c>
      <c r="B421" s="129" t="s">
        <v>8</v>
      </c>
      <c r="C421" s="142" t="s">
        <v>52</v>
      </c>
      <c r="D421" s="130">
        <v>8474631</v>
      </c>
      <c r="E421" s="82">
        <v>337903.94736842107</v>
      </c>
    </row>
    <row r="422" spans="1:5">
      <c r="A422" s="139">
        <v>2001</v>
      </c>
      <c r="B422" s="129" t="s">
        <v>9</v>
      </c>
      <c r="C422" s="142" t="s">
        <v>52</v>
      </c>
      <c r="D422" s="130">
        <v>9095061</v>
      </c>
      <c r="E422" s="82">
        <v>345557.02887537994</v>
      </c>
    </row>
    <row r="423" spans="1:5">
      <c r="A423" s="139">
        <v>2001</v>
      </c>
      <c r="B423" s="129" t="s">
        <v>10</v>
      </c>
      <c r="C423" s="142" t="s">
        <v>52</v>
      </c>
      <c r="D423" s="130">
        <v>8619857</v>
      </c>
      <c r="E423" s="82">
        <v>335402.99610894942</v>
      </c>
    </row>
    <row r="424" spans="1:5">
      <c r="A424" s="139">
        <v>2001</v>
      </c>
      <c r="B424" s="129" t="s">
        <v>11</v>
      </c>
      <c r="C424" s="142" t="s">
        <v>52</v>
      </c>
      <c r="D424" s="130">
        <v>8385952</v>
      </c>
      <c r="E424" s="82">
        <v>318615.19756838906</v>
      </c>
    </row>
    <row r="425" spans="1:5">
      <c r="A425" s="139">
        <v>2001</v>
      </c>
      <c r="B425" s="129" t="s">
        <v>12</v>
      </c>
      <c r="C425" s="142" t="s">
        <v>52</v>
      </c>
      <c r="D425" s="130">
        <v>8886717</v>
      </c>
      <c r="E425" s="82">
        <v>329870.71269487747</v>
      </c>
    </row>
    <row r="426" spans="1:5">
      <c r="A426" s="139">
        <v>2001</v>
      </c>
      <c r="B426" s="129" t="s">
        <v>13</v>
      </c>
      <c r="C426" s="142" t="s">
        <v>52</v>
      </c>
      <c r="D426" s="130">
        <v>8497310</v>
      </c>
      <c r="E426" s="82">
        <v>330634.63035019458</v>
      </c>
    </row>
    <row r="427" spans="1:5">
      <c r="A427" s="139">
        <v>2001</v>
      </c>
      <c r="B427" s="129" t="s">
        <v>14</v>
      </c>
      <c r="C427" s="142" t="s">
        <v>52</v>
      </c>
      <c r="D427" s="130">
        <v>8786549</v>
      </c>
      <c r="E427" s="82">
        <v>326152.52412769117</v>
      </c>
    </row>
    <row r="428" spans="1:5">
      <c r="A428" s="139">
        <v>2001</v>
      </c>
      <c r="B428" s="129" t="s">
        <v>15</v>
      </c>
      <c r="C428" s="142" t="s">
        <v>52</v>
      </c>
      <c r="D428" s="130">
        <v>8430941</v>
      </c>
      <c r="E428" s="82">
        <v>317430.00753012049</v>
      </c>
    </row>
    <row r="429" spans="1:5">
      <c r="A429" s="139">
        <v>2001</v>
      </c>
      <c r="B429" s="129" t="s">
        <v>16</v>
      </c>
      <c r="C429" s="142" t="s">
        <v>52</v>
      </c>
      <c r="D429" s="130">
        <v>6473373</v>
      </c>
      <c r="E429" s="82">
        <v>256676.16970658209</v>
      </c>
    </row>
    <row r="430" spans="1:5">
      <c r="A430" s="139">
        <v>2002</v>
      </c>
      <c r="B430" s="129" t="s">
        <v>5</v>
      </c>
      <c r="C430" s="142" t="s">
        <v>52</v>
      </c>
      <c r="D430" s="130">
        <v>6295427</v>
      </c>
      <c r="E430" s="82">
        <v>233683.2590942836</v>
      </c>
    </row>
    <row r="431" spans="1:5">
      <c r="A431" s="139">
        <v>2002</v>
      </c>
      <c r="B431" s="129" t="s">
        <v>6</v>
      </c>
      <c r="C431" s="142" t="s">
        <v>52</v>
      </c>
      <c r="D431" s="130">
        <v>5965281</v>
      </c>
      <c r="E431" s="82">
        <v>242886.0342019544</v>
      </c>
    </row>
    <row r="432" spans="1:5">
      <c r="A432" s="139">
        <v>2002</v>
      </c>
      <c r="B432" s="129" t="s">
        <v>7</v>
      </c>
      <c r="C432" s="142" t="s">
        <v>52</v>
      </c>
      <c r="D432" s="130">
        <v>6756098</v>
      </c>
      <c r="E432" s="82">
        <v>259052.83742331291</v>
      </c>
    </row>
    <row r="433" spans="1:5">
      <c r="A433" s="139">
        <v>2002</v>
      </c>
      <c r="B433" s="129" t="s">
        <v>8</v>
      </c>
      <c r="C433" s="142" t="s">
        <v>52</v>
      </c>
      <c r="D433" s="130">
        <v>6899868</v>
      </c>
      <c r="E433" s="82">
        <v>262153.03951367782</v>
      </c>
    </row>
    <row r="434" spans="1:5">
      <c r="A434" s="139">
        <v>2002</v>
      </c>
      <c r="B434" s="129" t="s">
        <v>9</v>
      </c>
      <c r="C434" s="142" t="s">
        <v>52</v>
      </c>
      <c r="D434" s="130">
        <v>7431614</v>
      </c>
      <c r="E434" s="82">
        <v>279804.74397590361</v>
      </c>
    </row>
    <row r="435" spans="1:5">
      <c r="A435" s="139">
        <v>2002</v>
      </c>
      <c r="B435" s="129" t="s">
        <v>10</v>
      </c>
      <c r="C435" s="142" t="s">
        <v>52</v>
      </c>
      <c r="D435" s="130">
        <v>7125236</v>
      </c>
      <c r="E435" s="82">
        <v>284100.31897926639</v>
      </c>
    </row>
    <row r="436" spans="1:5">
      <c r="A436" s="139">
        <v>2002</v>
      </c>
      <c r="B436" s="129" t="s">
        <v>11</v>
      </c>
      <c r="C436" s="142" t="s">
        <v>52</v>
      </c>
      <c r="D436" s="130">
        <v>7693289</v>
      </c>
      <c r="E436" s="82">
        <v>285571.2323682257</v>
      </c>
    </row>
    <row r="437" spans="1:5">
      <c r="A437" s="139">
        <v>2002</v>
      </c>
      <c r="B437" s="129" t="s">
        <v>12</v>
      </c>
      <c r="C437" s="142" t="s">
        <v>52</v>
      </c>
      <c r="D437" s="130">
        <v>7892984</v>
      </c>
      <c r="E437" s="82">
        <v>295617.37827715359</v>
      </c>
    </row>
    <row r="438" spans="1:5">
      <c r="A438" s="139">
        <v>2002</v>
      </c>
      <c r="B438" s="129" t="s">
        <v>13</v>
      </c>
      <c r="C438" s="142" t="s">
        <v>52</v>
      </c>
      <c r="D438" s="130">
        <v>7946806</v>
      </c>
      <c r="E438" s="82">
        <v>306353.35389360058</v>
      </c>
    </row>
    <row r="439" spans="1:5">
      <c r="A439" s="139">
        <v>2002</v>
      </c>
      <c r="B439" s="129" t="s">
        <v>14</v>
      </c>
      <c r="C439" s="142" t="s">
        <v>52</v>
      </c>
      <c r="D439" s="130">
        <v>8389941</v>
      </c>
      <c r="E439" s="82">
        <v>311430.62360801781</v>
      </c>
    </row>
    <row r="440" spans="1:5">
      <c r="A440" s="139">
        <v>2002</v>
      </c>
      <c r="B440" s="129" t="s">
        <v>15</v>
      </c>
      <c r="C440" s="142" t="s">
        <v>52</v>
      </c>
      <c r="D440" s="130">
        <v>7977408</v>
      </c>
      <c r="E440" s="82">
        <v>303093.00911854103</v>
      </c>
    </row>
    <row r="441" spans="1:5">
      <c r="A441" s="139">
        <v>2002</v>
      </c>
      <c r="B441" s="129" t="s">
        <v>16</v>
      </c>
      <c r="C441" s="142" t="s">
        <v>52</v>
      </c>
      <c r="D441" s="130">
        <v>7840825</v>
      </c>
      <c r="E441" s="82">
        <v>303437.5</v>
      </c>
    </row>
    <row r="442" spans="1:5">
      <c r="A442" s="139">
        <v>2003</v>
      </c>
      <c r="B442" s="129" t="s">
        <v>5</v>
      </c>
      <c r="C442" s="142" t="s">
        <v>52</v>
      </c>
      <c r="D442" s="130">
        <v>6763729</v>
      </c>
      <c r="E442" s="82">
        <v>251066.40682999257</v>
      </c>
    </row>
    <row r="443" spans="1:5">
      <c r="A443" s="139">
        <v>2003</v>
      </c>
      <c r="B443" s="129" t="s">
        <v>6</v>
      </c>
      <c r="C443" s="142" t="s">
        <v>52</v>
      </c>
      <c r="D443" s="130">
        <v>6536149</v>
      </c>
      <c r="E443" s="82">
        <v>266129.84527687298</v>
      </c>
    </row>
    <row r="444" spans="1:5">
      <c r="A444" s="139">
        <v>2003</v>
      </c>
      <c r="B444" s="129" t="s">
        <v>7</v>
      </c>
      <c r="C444" s="142" t="s">
        <v>52</v>
      </c>
      <c r="D444" s="130">
        <v>7536991</v>
      </c>
      <c r="E444" s="82">
        <v>288995.05368098163</v>
      </c>
    </row>
    <row r="445" spans="1:5">
      <c r="A445" s="139">
        <v>2003</v>
      </c>
      <c r="B445" s="129" t="s">
        <v>8</v>
      </c>
      <c r="C445" s="142" t="s">
        <v>52</v>
      </c>
      <c r="D445" s="130">
        <v>8314109</v>
      </c>
      <c r="E445" s="82">
        <v>315885.60030395136</v>
      </c>
    </row>
    <row r="446" spans="1:5">
      <c r="A446" s="139">
        <v>2003</v>
      </c>
      <c r="B446" s="129" t="s">
        <v>9</v>
      </c>
      <c r="C446" s="142" t="s">
        <v>52</v>
      </c>
      <c r="D446" s="130">
        <v>8516986</v>
      </c>
      <c r="E446" s="82">
        <v>320669.65361445787</v>
      </c>
    </row>
    <row r="447" spans="1:5">
      <c r="A447" s="139">
        <v>2003</v>
      </c>
      <c r="B447" s="129" t="s">
        <v>10</v>
      </c>
      <c r="C447" s="142" t="s">
        <v>52</v>
      </c>
      <c r="D447" s="130">
        <v>8165532</v>
      </c>
      <c r="E447" s="82">
        <v>325579.42583732062</v>
      </c>
    </row>
    <row r="448" spans="1:5">
      <c r="A448" s="139">
        <v>2003</v>
      </c>
      <c r="B448" s="129" t="s">
        <v>11</v>
      </c>
      <c r="C448" s="142" t="s">
        <v>52</v>
      </c>
      <c r="D448" s="130">
        <v>8286685</v>
      </c>
      <c r="E448" s="82">
        <v>307597.80994803266</v>
      </c>
    </row>
    <row r="449" spans="1:5">
      <c r="A449" s="139">
        <v>2003</v>
      </c>
      <c r="B449" s="129" t="s">
        <v>12</v>
      </c>
      <c r="C449" s="142" t="s">
        <v>52</v>
      </c>
      <c r="D449" s="130">
        <v>8132412</v>
      </c>
      <c r="E449" s="82">
        <v>304584.71910112363</v>
      </c>
    </row>
    <row r="450" spans="1:5">
      <c r="A450" s="139">
        <v>2003</v>
      </c>
      <c r="B450" s="129" t="s">
        <v>13</v>
      </c>
      <c r="C450" s="142" t="s">
        <v>52</v>
      </c>
      <c r="D450" s="130">
        <v>8765868</v>
      </c>
      <c r="E450" s="82">
        <v>337928.60447185813</v>
      </c>
    </row>
    <row r="451" spans="1:5">
      <c r="A451" s="139">
        <v>2003</v>
      </c>
      <c r="B451" s="129" t="s">
        <v>14</v>
      </c>
      <c r="C451" s="142" t="s">
        <v>52</v>
      </c>
      <c r="D451" s="130">
        <v>9081309</v>
      </c>
      <c r="E451" s="82">
        <v>337093.87527839642</v>
      </c>
    </row>
    <row r="452" spans="1:5">
      <c r="A452" s="139">
        <v>2003</v>
      </c>
      <c r="B452" s="129" t="s">
        <v>15</v>
      </c>
      <c r="C452" s="142" t="s">
        <v>52</v>
      </c>
      <c r="D452" s="130">
        <v>8472660</v>
      </c>
      <c r="E452" s="82">
        <v>321909.57446808508</v>
      </c>
    </row>
    <row r="453" spans="1:5">
      <c r="A453" s="139">
        <v>2003</v>
      </c>
      <c r="B453" s="129" t="s">
        <v>16</v>
      </c>
      <c r="C453" s="142" t="s">
        <v>52</v>
      </c>
      <c r="D453" s="130">
        <v>8673949</v>
      </c>
      <c r="E453" s="82">
        <v>335679.14086687309</v>
      </c>
    </row>
    <row r="454" spans="1:5">
      <c r="A454" s="139">
        <v>2004</v>
      </c>
      <c r="B454" s="129" t="s">
        <v>5</v>
      </c>
      <c r="C454" s="142" t="s">
        <v>52</v>
      </c>
      <c r="D454" s="130">
        <v>7411228</v>
      </c>
      <c r="E454" s="82">
        <v>275101.26206384558</v>
      </c>
    </row>
    <row r="455" spans="1:5">
      <c r="A455" s="139">
        <v>2004</v>
      </c>
      <c r="B455" s="129" t="s">
        <v>6</v>
      </c>
      <c r="C455" s="142" t="s">
        <v>52</v>
      </c>
      <c r="D455" s="130">
        <v>7536812</v>
      </c>
      <c r="E455" s="82">
        <v>306873.45276872965</v>
      </c>
    </row>
    <row r="456" spans="1:5">
      <c r="A456" s="139">
        <v>2004</v>
      </c>
      <c r="B456" s="129" t="s">
        <v>7</v>
      </c>
      <c r="C456" s="142" t="s">
        <v>52</v>
      </c>
      <c r="D456" s="130">
        <v>9108708</v>
      </c>
      <c r="E456" s="82">
        <v>349260.27607361967</v>
      </c>
    </row>
    <row r="457" spans="1:5">
      <c r="A457" s="139">
        <v>2004</v>
      </c>
      <c r="B457" s="129" t="s">
        <v>8</v>
      </c>
      <c r="C457" s="142" t="s">
        <v>52</v>
      </c>
      <c r="D457" s="130">
        <v>8501436</v>
      </c>
      <c r="E457" s="82">
        <v>323002.8875379939</v>
      </c>
    </row>
    <row r="458" spans="1:5">
      <c r="A458" s="139">
        <v>2004</v>
      </c>
      <c r="B458" s="129" t="s">
        <v>9</v>
      </c>
      <c r="C458" s="142" t="s">
        <v>52</v>
      </c>
      <c r="D458" s="130">
        <v>8835873</v>
      </c>
      <c r="E458" s="82">
        <v>332675.94126506028</v>
      </c>
    </row>
    <row r="459" spans="1:5">
      <c r="A459" s="139">
        <v>2004</v>
      </c>
      <c r="B459" s="129" t="s">
        <v>10</v>
      </c>
      <c r="C459" s="142" t="s">
        <v>52</v>
      </c>
      <c r="D459" s="130">
        <v>8875186</v>
      </c>
      <c r="E459" s="82">
        <v>353875.03987240832</v>
      </c>
    </row>
    <row r="460" spans="1:5">
      <c r="A460" s="139">
        <v>2004</v>
      </c>
      <c r="B460" s="129" t="s">
        <v>11</v>
      </c>
      <c r="C460" s="142" t="s">
        <v>52</v>
      </c>
      <c r="D460" s="130">
        <v>8898477</v>
      </c>
      <c r="E460" s="82">
        <v>330307.23830734967</v>
      </c>
    </row>
    <row r="461" spans="1:5">
      <c r="A461" s="139">
        <v>2004</v>
      </c>
      <c r="B461" s="129" t="s">
        <v>12</v>
      </c>
      <c r="C461" s="142" t="s">
        <v>52</v>
      </c>
      <c r="D461" s="130">
        <v>9072883</v>
      </c>
      <c r="E461" s="82">
        <v>339808.35205992509</v>
      </c>
    </row>
    <row r="462" spans="1:5">
      <c r="A462" s="139">
        <v>2004</v>
      </c>
      <c r="B462" s="129" t="s">
        <v>13</v>
      </c>
      <c r="C462" s="142" t="s">
        <v>52</v>
      </c>
      <c r="D462" s="130">
        <v>9196866.9999999981</v>
      </c>
      <c r="E462" s="82">
        <v>354543.83191981487</v>
      </c>
    </row>
    <row r="463" spans="1:5">
      <c r="A463" s="139">
        <v>2004</v>
      </c>
      <c r="B463" s="129" t="s">
        <v>14</v>
      </c>
      <c r="C463" s="142" t="s">
        <v>52</v>
      </c>
      <c r="D463" s="130">
        <v>9363744</v>
      </c>
      <c r="E463" s="82">
        <v>347577.72828507796</v>
      </c>
    </row>
    <row r="464" spans="1:5">
      <c r="A464" s="139">
        <v>2004</v>
      </c>
      <c r="B464" s="129" t="s">
        <v>15</v>
      </c>
      <c r="C464" s="142" t="s">
        <v>52</v>
      </c>
      <c r="D464" s="130">
        <v>9169134.0000000019</v>
      </c>
      <c r="E464" s="82">
        <v>348371.3525835867</v>
      </c>
    </row>
    <row r="465" spans="1:5">
      <c r="A465" s="139">
        <v>2004</v>
      </c>
      <c r="B465" s="129" t="s">
        <v>16</v>
      </c>
      <c r="C465" s="142" t="s">
        <v>52</v>
      </c>
      <c r="D465" s="130">
        <v>9093280</v>
      </c>
      <c r="E465" s="82">
        <v>351907.12074303406</v>
      </c>
    </row>
    <row r="466" spans="1:5">
      <c r="A466" s="139">
        <v>2005</v>
      </c>
      <c r="B466" s="129" t="s">
        <v>5</v>
      </c>
      <c r="C466" s="142" t="s">
        <v>52</v>
      </c>
      <c r="D466" s="130">
        <v>7570081</v>
      </c>
      <c r="E466" s="82">
        <v>280997.80994803266</v>
      </c>
    </row>
    <row r="467" spans="1:5">
      <c r="A467" s="139">
        <v>2005</v>
      </c>
      <c r="B467" s="129" t="s">
        <v>6</v>
      </c>
      <c r="C467" s="142" t="s">
        <v>52</v>
      </c>
      <c r="D467" s="130">
        <v>7803765</v>
      </c>
      <c r="E467" s="82">
        <v>317742.87459283392</v>
      </c>
    </row>
    <row r="468" spans="1:5">
      <c r="A468" s="139">
        <v>2005</v>
      </c>
      <c r="B468" s="129" t="s">
        <v>7</v>
      </c>
      <c r="C468" s="142" t="s">
        <v>52</v>
      </c>
      <c r="D468" s="130">
        <v>9206776</v>
      </c>
      <c r="E468" s="82">
        <v>353020.55214723927</v>
      </c>
    </row>
    <row r="469" spans="1:5">
      <c r="A469" s="139">
        <v>2005</v>
      </c>
      <c r="B469" s="129" t="s">
        <v>8</v>
      </c>
      <c r="C469" s="142" t="s">
        <v>52</v>
      </c>
      <c r="D469" s="130">
        <v>9490187</v>
      </c>
      <c r="E469" s="82">
        <v>360569.41489361704</v>
      </c>
    </row>
    <row r="470" spans="1:5">
      <c r="A470" s="139">
        <v>2005</v>
      </c>
      <c r="B470" s="129" t="s">
        <v>9</v>
      </c>
      <c r="C470" s="142" t="s">
        <v>52</v>
      </c>
      <c r="D470" s="130">
        <v>9443526</v>
      </c>
      <c r="E470" s="82">
        <v>355554.44277108437</v>
      </c>
    </row>
    <row r="471" spans="1:5">
      <c r="A471" s="139">
        <v>2005</v>
      </c>
      <c r="B471" s="129" t="s">
        <v>10</v>
      </c>
      <c r="C471" s="142" t="s">
        <v>52</v>
      </c>
      <c r="D471" s="130">
        <v>9198428</v>
      </c>
      <c r="E471" s="82">
        <v>366763.47687400319</v>
      </c>
    </row>
    <row r="472" spans="1:5">
      <c r="A472" s="139">
        <v>2005</v>
      </c>
      <c r="B472" s="129" t="s">
        <v>11</v>
      </c>
      <c r="C472" s="142" t="s">
        <v>52</v>
      </c>
      <c r="D472" s="130">
        <v>9128732</v>
      </c>
      <c r="E472" s="82">
        <v>338854.19450631028</v>
      </c>
    </row>
    <row r="473" spans="1:5">
      <c r="A473" s="139">
        <v>2005</v>
      </c>
      <c r="B473" s="129" t="s">
        <v>12</v>
      </c>
      <c r="C473" s="142" t="s">
        <v>52</v>
      </c>
      <c r="D473" s="130">
        <v>9226791.9999999981</v>
      </c>
      <c r="E473" s="82">
        <v>345572.73408239696</v>
      </c>
    </row>
    <row r="474" spans="1:5">
      <c r="A474" s="139">
        <v>2005</v>
      </c>
      <c r="B474" s="129" t="s">
        <v>13</v>
      </c>
      <c r="C474" s="142" t="s">
        <v>52</v>
      </c>
      <c r="D474" s="130">
        <v>9729132.9999999981</v>
      </c>
      <c r="E474" s="82">
        <v>375062.9529683885</v>
      </c>
    </row>
    <row r="475" spans="1:5">
      <c r="A475" s="139">
        <v>2005</v>
      </c>
      <c r="B475" s="129" t="s">
        <v>14</v>
      </c>
      <c r="C475" s="142" t="s">
        <v>52</v>
      </c>
      <c r="D475" s="130">
        <v>9663218.9999999981</v>
      </c>
      <c r="E475" s="82">
        <v>358694.0979955456</v>
      </c>
    </row>
    <row r="476" spans="1:5">
      <c r="A476" s="139">
        <v>2005</v>
      </c>
      <c r="B476" s="129" t="s">
        <v>15</v>
      </c>
      <c r="C476" s="142" t="s">
        <v>52</v>
      </c>
      <c r="D476" s="130">
        <v>9251864</v>
      </c>
      <c r="E476" s="82">
        <v>351514.58966565348</v>
      </c>
    </row>
    <row r="477" spans="1:5">
      <c r="A477" s="139">
        <v>2005</v>
      </c>
      <c r="B477" s="129" t="s">
        <v>16</v>
      </c>
      <c r="C477" s="142" t="s">
        <v>52</v>
      </c>
      <c r="D477" s="130">
        <v>9596620</v>
      </c>
      <c r="E477" s="82">
        <v>371386.22291021672</v>
      </c>
    </row>
    <row r="478" spans="1:5">
      <c r="A478" s="139">
        <v>2006</v>
      </c>
      <c r="B478" s="129" t="s">
        <v>5</v>
      </c>
      <c r="C478" s="142" t="s">
        <v>52</v>
      </c>
      <c r="D478" s="130">
        <v>8251419</v>
      </c>
      <c r="E478" s="82">
        <v>306288.75278396433</v>
      </c>
    </row>
    <row r="479" spans="1:5">
      <c r="A479" s="139">
        <v>2006</v>
      </c>
      <c r="B479" s="129" t="s">
        <v>6</v>
      </c>
      <c r="C479" s="142" t="s">
        <v>52</v>
      </c>
      <c r="D479" s="130">
        <v>8045490</v>
      </c>
      <c r="E479" s="82">
        <v>327585.09771986975</v>
      </c>
    </row>
    <row r="480" spans="1:5">
      <c r="A480" s="139">
        <v>2006</v>
      </c>
      <c r="B480" s="129" t="s">
        <v>7</v>
      </c>
      <c r="C480" s="142" t="s">
        <v>52</v>
      </c>
      <c r="D480" s="130">
        <v>9625357</v>
      </c>
      <c r="E480" s="82">
        <v>369070.43711656443</v>
      </c>
    </row>
    <row r="481" spans="1:5">
      <c r="A481" s="139">
        <v>2006</v>
      </c>
      <c r="B481" s="129" t="s">
        <v>8</v>
      </c>
      <c r="C481" s="142" t="s">
        <v>52</v>
      </c>
      <c r="D481" s="130">
        <v>9358203</v>
      </c>
      <c r="E481" s="82">
        <v>355554.82522796351</v>
      </c>
    </row>
    <row r="482" spans="1:5">
      <c r="A482" s="139">
        <v>2006</v>
      </c>
      <c r="B482" s="129" t="s">
        <v>9</v>
      </c>
      <c r="C482" s="142" t="s">
        <v>52</v>
      </c>
      <c r="D482" s="130">
        <v>9927889</v>
      </c>
      <c r="E482" s="82">
        <v>373791.0015060241</v>
      </c>
    </row>
    <row r="483" spans="1:5">
      <c r="A483" s="139">
        <v>2006</v>
      </c>
      <c r="B483" s="129" t="s">
        <v>10</v>
      </c>
      <c r="C483" s="142" t="s">
        <v>52</v>
      </c>
      <c r="D483" s="130">
        <v>9383175</v>
      </c>
      <c r="E483" s="82">
        <v>374129.78468899522</v>
      </c>
    </row>
    <row r="484" spans="1:5">
      <c r="A484" s="139">
        <v>2006</v>
      </c>
      <c r="B484" s="129" t="s">
        <v>11</v>
      </c>
      <c r="C484" s="142" t="s">
        <v>52</v>
      </c>
      <c r="D484" s="130">
        <v>9891196</v>
      </c>
      <c r="E484" s="82">
        <v>367156.49591685226</v>
      </c>
    </row>
    <row r="485" spans="1:5">
      <c r="A485" s="139">
        <v>2006</v>
      </c>
      <c r="B485" s="129" t="s">
        <v>12</v>
      </c>
      <c r="C485" s="142" t="s">
        <v>52</v>
      </c>
      <c r="D485" s="130">
        <v>10177689.000000004</v>
      </c>
      <c r="E485" s="82">
        <v>381186.8539325844</v>
      </c>
    </row>
    <row r="486" spans="1:5">
      <c r="A486" s="139">
        <v>2006</v>
      </c>
      <c r="B486" s="129" t="s">
        <v>13</v>
      </c>
      <c r="C486" s="142" t="s">
        <v>52</v>
      </c>
      <c r="D486" s="130">
        <v>10233409</v>
      </c>
      <c r="E486" s="82">
        <v>394503.04548959137</v>
      </c>
    </row>
    <row r="487" spans="1:5">
      <c r="A487" s="139">
        <v>2006</v>
      </c>
      <c r="B487" s="129" t="s">
        <v>14</v>
      </c>
      <c r="C487" s="142" t="s">
        <v>52</v>
      </c>
      <c r="D487" s="130">
        <v>10113605</v>
      </c>
      <c r="E487" s="82">
        <v>375412.21232368227</v>
      </c>
    </row>
    <row r="488" spans="1:5">
      <c r="A488" s="139">
        <v>2006</v>
      </c>
      <c r="B488" s="129" t="s">
        <v>15</v>
      </c>
      <c r="C488" s="142" t="s">
        <v>52</v>
      </c>
      <c r="D488" s="130">
        <v>10183778.000000002</v>
      </c>
      <c r="E488" s="82">
        <v>386921.6565349545</v>
      </c>
    </row>
    <row r="489" spans="1:5">
      <c r="A489" s="139">
        <v>2006</v>
      </c>
      <c r="B489" s="129" t="s">
        <v>16</v>
      </c>
      <c r="C489" s="142" t="s">
        <v>52</v>
      </c>
      <c r="D489" s="130">
        <v>9360485</v>
      </c>
      <c r="E489" s="82">
        <v>362247.87151702784</v>
      </c>
    </row>
    <row r="490" spans="1:5">
      <c r="A490" s="139">
        <v>2007</v>
      </c>
      <c r="B490" s="129" t="s">
        <v>5</v>
      </c>
      <c r="C490" s="142" t="s">
        <v>52</v>
      </c>
      <c r="D490" s="130">
        <v>8687592</v>
      </c>
      <c r="E490" s="82">
        <v>322479.28730512247</v>
      </c>
    </row>
    <row r="491" spans="1:5">
      <c r="A491" s="139">
        <v>2007</v>
      </c>
      <c r="B491" s="129" t="s">
        <v>6</v>
      </c>
      <c r="C491" s="142" t="s">
        <v>52</v>
      </c>
      <c r="D491" s="130">
        <v>9306650</v>
      </c>
      <c r="E491" s="82">
        <v>378935.26058631926</v>
      </c>
    </row>
    <row r="492" spans="1:5">
      <c r="A492" s="139">
        <v>2007</v>
      </c>
      <c r="B492" s="129" t="s">
        <v>7</v>
      </c>
      <c r="C492" s="142" t="s">
        <v>52</v>
      </c>
      <c r="D492" s="130">
        <v>8213069</v>
      </c>
      <c r="E492" s="82">
        <v>314918.28987730062</v>
      </c>
    </row>
    <row r="493" spans="1:5">
      <c r="A493" s="139">
        <v>2007</v>
      </c>
      <c r="B493" s="129" t="s">
        <v>8</v>
      </c>
      <c r="C493" s="142" t="s">
        <v>52</v>
      </c>
      <c r="D493" s="130">
        <v>8973874</v>
      </c>
      <c r="E493" s="82">
        <v>340952.6595744681</v>
      </c>
    </row>
    <row r="494" spans="1:5">
      <c r="A494" s="139">
        <v>2007</v>
      </c>
      <c r="B494" s="129" t="s">
        <v>9</v>
      </c>
      <c r="C494" s="142" t="s">
        <v>52</v>
      </c>
      <c r="D494" s="130">
        <v>9794248</v>
      </c>
      <c r="E494" s="82">
        <v>368759.3373493976</v>
      </c>
    </row>
    <row r="495" spans="1:5">
      <c r="A495" s="139">
        <v>2007</v>
      </c>
      <c r="B495" s="129" t="s">
        <v>10</v>
      </c>
      <c r="C495" s="142" t="s">
        <v>52</v>
      </c>
      <c r="D495" s="130">
        <v>9712253</v>
      </c>
      <c r="E495" s="82">
        <v>387250.91706539079</v>
      </c>
    </row>
    <row r="496" spans="1:5">
      <c r="A496" s="139">
        <v>2007</v>
      </c>
      <c r="B496" s="129" t="s">
        <v>11</v>
      </c>
      <c r="C496" s="142" t="s">
        <v>52</v>
      </c>
      <c r="D496" s="130">
        <v>9907508.9999999963</v>
      </c>
      <c r="E496" s="82">
        <v>367762.02672605775</v>
      </c>
    </row>
    <row r="497" spans="1:5">
      <c r="A497" s="139">
        <v>2007</v>
      </c>
      <c r="B497" s="129" t="s">
        <v>12</v>
      </c>
      <c r="C497" s="142" t="s">
        <v>52</v>
      </c>
      <c r="D497" s="130">
        <v>10303911</v>
      </c>
      <c r="E497" s="82">
        <v>385914.26966292138</v>
      </c>
    </row>
    <row r="498" spans="1:5">
      <c r="A498" s="139">
        <v>2007</v>
      </c>
      <c r="B498" s="129" t="s">
        <v>13</v>
      </c>
      <c r="C498" s="142" t="s">
        <v>52</v>
      </c>
      <c r="D498" s="130">
        <v>10133392</v>
      </c>
      <c r="E498" s="82">
        <v>390647.34001542017</v>
      </c>
    </row>
    <row r="499" spans="1:5">
      <c r="A499" s="139">
        <v>2007</v>
      </c>
      <c r="B499" s="129" t="s">
        <v>14</v>
      </c>
      <c r="C499" s="142" t="s">
        <v>52</v>
      </c>
      <c r="D499" s="130">
        <v>10574297.999999994</v>
      </c>
      <c r="E499" s="82">
        <v>392512.91759465454</v>
      </c>
    </row>
    <row r="500" spans="1:5">
      <c r="A500" s="139">
        <v>2007</v>
      </c>
      <c r="B500" s="129" t="s">
        <v>15</v>
      </c>
      <c r="C500" s="142" t="s">
        <v>52</v>
      </c>
      <c r="D500" s="130">
        <v>10515755.000000004</v>
      </c>
      <c r="E500" s="82">
        <v>399534.76443769009</v>
      </c>
    </row>
    <row r="501" spans="1:5">
      <c r="A501" s="139">
        <v>2007</v>
      </c>
      <c r="B501" s="129" t="s">
        <v>16</v>
      </c>
      <c r="C501" s="142" t="s">
        <v>52</v>
      </c>
      <c r="D501" s="130">
        <v>9844898</v>
      </c>
      <c r="E501" s="82">
        <v>380994.50464396283</v>
      </c>
    </row>
    <row r="502" spans="1:5">
      <c r="A502" s="139">
        <v>2008</v>
      </c>
      <c r="B502" s="129" t="s">
        <v>5</v>
      </c>
      <c r="C502" s="142" t="s">
        <v>52</v>
      </c>
      <c r="D502" s="130">
        <v>8935596</v>
      </c>
      <c r="E502" s="82">
        <v>334666.51685393258</v>
      </c>
    </row>
    <row r="503" spans="1:5">
      <c r="A503" s="139">
        <v>2008</v>
      </c>
      <c r="B503" s="129" t="s">
        <v>6</v>
      </c>
      <c r="C503" s="142" t="s">
        <v>52</v>
      </c>
      <c r="D503" s="130">
        <v>8752125</v>
      </c>
      <c r="E503" s="82">
        <v>356356.88110749185</v>
      </c>
    </row>
    <row r="504" spans="1:5">
      <c r="A504" s="139">
        <v>2008</v>
      </c>
      <c r="B504" s="129" t="s">
        <v>7</v>
      </c>
      <c r="C504" s="142" t="s">
        <v>52</v>
      </c>
      <c r="D504" s="130">
        <v>9404127</v>
      </c>
      <c r="E504" s="82">
        <v>357299.65805471124</v>
      </c>
    </row>
    <row r="505" spans="1:5">
      <c r="A505" s="139">
        <v>2008</v>
      </c>
      <c r="B505" s="129" t="s">
        <v>8</v>
      </c>
      <c r="C505" s="142" t="s">
        <v>52</v>
      </c>
      <c r="D505" s="130">
        <v>10196405</v>
      </c>
      <c r="E505" s="82">
        <v>412809.91902834008</v>
      </c>
    </row>
    <row r="506" spans="1:5">
      <c r="A506" s="139">
        <v>2008</v>
      </c>
      <c r="B506" s="129" t="s">
        <v>9</v>
      </c>
      <c r="C506" s="142" t="s">
        <v>52</v>
      </c>
      <c r="D506" s="130">
        <v>10319218</v>
      </c>
      <c r="E506" s="82">
        <v>405310.99764336215</v>
      </c>
    </row>
    <row r="507" spans="1:5">
      <c r="A507" s="139">
        <v>2008</v>
      </c>
      <c r="B507" s="129" t="s">
        <v>10</v>
      </c>
      <c r="C507" s="142" t="s">
        <v>52</v>
      </c>
      <c r="D507" s="130">
        <v>9573648</v>
      </c>
      <c r="E507" s="82">
        <v>365685.56149732618</v>
      </c>
    </row>
    <row r="508" spans="1:5">
      <c r="A508" s="139">
        <v>2008</v>
      </c>
      <c r="B508" s="129" t="s">
        <v>11</v>
      </c>
      <c r="C508" s="142" t="s">
        <v>52</v>
      </c>
      <c r="D508" s="130">
        <v>10276864</v>
      </c>
      <c r="E508" s="82">
        <v>381472.30883444694</v>
      </c>
    </row>
    <row r="509" spans="1:5">
      <c r="A509" s="139">
        <v>2008</v>
      </c>
      <c r="B509" s="129" t="s">
        <v>12</v>
      </c>
      <c r="C509" s="142" t="s">
        <v>52</v>
      </c>
      <c r="D509" s="130">
        <v>10282917</v>
      </c>
      <c r="E509" s="82">
        <v>394283.6116713126</v>
      </c>
    </row>
    <row r="510" spans="1:5">
      <c r="A510" s="139">
        <v>2008</v>
      </c>
      <c r="B510" s="129" t="s">
        <v>13</v>
      </c>
      <c r="C510" s="142" t="s">
        <v>52</v>
      </c>
      <c r="D510" s="130">
        <v>10050844</v>
      </c>
      <c r="E510" s="82">
        <v>378420.3313253012</v>
      </c>
    </row>
    <row r="511" spans="1:5">
      <c r="A511" s="139">
        <v>2008</v>
      </c>
      <c r="B511" s="129" t="s">
        <v>14</v>
      </c>
      <c r="C511" s="142" t="s">
        <v>52</v>
      </c>
      <c r="D511" s="130">
        <v>10632323</v>
      </c>
      <c r="E511" s="82">
        <v>398214.34456928843</v>
      </c>
    </row>
    <row r="512" spans="1:5">
      <c r="A512" s="139">
        <v>2008</v>
      </c>
      <c r="B512" s="129" t="s">
        <v>15</v>
      </c>
      <c r="C512" s="142" t="s">
        <v>52</v>
      </c>
      <c r="D512" s="130">
        <v>9887457</v>
      </c>
      <c r="E512" s="82">
        <v>381166.4225134927</v>
      </c>
    </row>
    <row r="513" spans="1:5">
      <c r="A513" s="139">
        <v>2008</v>
      </c>
      <c r="B513" s="129" t="s">
        <v>16</v>
      </c>
      <c r="C513" s="142" t="s">
        <v>52</v>
      </c>
      <c r="D513" s="130">
        <v>9852453</v>
      </c>
      <c r="E513" s="82">
        <v>392841.02679425821</v>
      </c>
    </row>
    <row r="514" spans="1:5">
      <c r="A514" s="139">
        <v>2009</v>
      </c>
      <c r="B514" s="129" t="s">
        <v>5</v>
      </c>
      <c r="C514" s="142" t="s">
        <v>52</v>
      </c>
      <c r="D514" s="130">
        <v>8515131</v>
      </c>
      <c r="E514" s="82">
        <v>318918.78052434447</v>
      </c>
    </row>
    <row r="515" spans="1:5">
      <c r="A515" s="139">
        <v>2009</v>
      </c>
      <c r="B515" s="129" t="s">
        <v>6</v>
      </c>
      <c r="C515" s="142" t="s">
        <v>52</v>
      </c>
      <c r="D515" s="130">
        <v>8109670.0000000009</v>
      </c>
      <c r="E515" s="82">
        <v>330198.2899022802</v>
      </c>
    </row>
    <row r="516" spans="1:5">
      <c r="A516" s="139">
        <v>2009</v>
      </c>
      <c r="B516" s="129" t="s">
        <v>7</v>
      </c>
      <c r="C516" s="142" t="s">
        <v>52</v>
      </c>
      <c r="D516" s="130">
        <v>9442877</v>
      </c>
      <c r="E516" s="82">
        <v>358771.92249240121</v>
      </c>
    </row>
    <row r="517" spans="1:5">
      <c r="A517" s="139">
        <v>2009</v>
      </c>
      <c r="B517" s="129" t="s">
        <v>8</v>
      </c>
      <c r="C517" s="142" t="s">
        <v>52</v>
      </c>
      <c r="D517" s="130">
        <v>9292705</v>
      </c>
      <c r="E517" s="82">
        <v>367010.46603475511</v>
      </c>
    </row>
    <row r="518" spans="1:5">
      <c r="A518" s="139">
        <v>2009</v>
      </c>
      <c r="B518" s="129" t="s">
        <v>9</v>
      </c>
      <c r="C518" s="142" t="s">
        <v>52</v>
      </c>
      <c r="D518" s="130">
        <v>9314560</v>
      </c>
      <c r="E518" s="82">
        <v>365850.74626865669</v>
      </c>
    </row>
    <row r="519" spans="1:5">
      <c r="A519" s="139">
        <v>2009</v>
      </c>
      <c r="B519" s="129" t="s">
        <v>10</v>
      </c>
      <c r="C519" s="142" t="s">
        <v>52</v>
      </c>
      <c r="D519" s="130">
        <v>8860516</v>
      </c>
      <c r="E519" s="82">
        <v>338445.98930481286</v>
      </c>
    </row>
    <row r="520" spans="1:5">
      <c r="A520" s="139">
        <v>2009</v>
      </c>
      <c r="B520" s="129" t="s">
        <v>11</v>
      </c>
      <c r="C520" s="142" t="s">
        <v>52</v>
      </c>
      <c r="D520" s="130">
        <v>8454527.0000000019</v>
      </c>
      <c r="E520" s="82">
        <v>313828.02524127701</v>
      </c>
    </row>
    <row r="521" spans="1:5">
      <c r="A521" s="139">
        <v>2009</v>
      </c>
      <c r="B521" s="129" t="s">
        <v>12</v>
      </c>
      <c r="C521" s="142" t="s">
        <v>52</v>
      </c>
      <c r="D521" s="130">
        <v>9035384</v>
      </c>
      <c r="E521" s="82">
        <v>346448.77300613496</v>
      </c>
    </row>
    <row r="522" spans="1:5">
      <c r="A522" s="139">
        <v>2009</v>
      </c>
      <c r="B522" s="129" t="s">
        <v>13</v>
      </c>
      <c r="C522" s="142" t="s">
        <v>52</v>
      </c>
      <c r="D522" s="130">
        <v>9193374</v>
      </c>
      <c r="E522" s="82">
        <v>346136.06927710847</v>
      </c>
    </row>
    <row r="523" spans="1:5">
      <c r="A523" s="139">
        <v>2009</v>
      </c>
      <c r="B523" s="129" t="s">
        <v>14</v>
      </c>
      <c r="C523" s="142" t="s">
        <v>52</v>
      </c>
      <c r="D523" s="130">
        <v>9578645.0000000019</v>
      </c>
      <c r="E523" s="82">
        <v>358750.74906367052</v>
      </c>
    </row>
    <row r="524" spans="1:5">
      <c r="A524" s="139">
        <v>2009</v>
      </c>
      <c r="B524" s="129" t="s">
        <v>15</v>
      </c>
      <c r="C524" s="142" t="s">
        <v>52</v>
      </c>
      <c r="D524" s="130">
        <v>9357038</v>
      </c>
      <c r="E524" s="82">
        <v>360718.50424055516</v>
      </c>
    </row>
    <row r="525" spans="1:5">
      <c r="A525" s="139">
        <v>2009</v>
      </c>
      <c r="B525" s="129" t="s">
        <v>16</v>
      </c>
      <c r="C525" s="142" t="s">
        <v>52</v>
      </c>
      <c r="D525" s="130">
        <v>9079424</v>
      </c>
      <c r="E525" s="82">
        <v>351370.89783281728</v>
      </c>
    </row>
    <row r="526" spans="1:5">
      <c r="A526" s="139">
        <v>2010</v>
      </c>
      <c r="B526" s="129" t="s">
        <v>5</v>
      </c>
      <c r="C526" s="142" t="s">
        <v>52</v>
      </c>
      <c r="D526" s="130">
        <v>7806726</v>
      </c>
      <c r="E526" s="82">
        <v>299337.65337423311</v>
      </c>
    </row>
    <row r="527" spans="1:5">
      <c r="A527" s="139">
        <v>2010</v>
      </c>
      <c r="B527" s="129" t="s">
        <v>6</v>
      </c>
      <c r="C527" s="142" t="s">
        <v>52</v>
      </c>
      <c r="D527" s="130">
        <v>7660482.0000000028</v>
      </c>
      <c r="E527" s="82">
        <v>311908.87622149847</v>
      </c>
    </row>
    <row r="528" spans="1:5">
      <c r="A528" s="139">
        <v>2010</v>
      </c>
      <c r="B528" s="129" t="s">
        <v>7</v>
      </c>
      <c r="C528" s="142" t="s">
        <v>52</v>
      </c>
      <c r="D528" s="130">
        <v>9288969.0000000019</v>
      </c>
      <c r="E528" s="82">
        <v>344802.11581291771</v>
      </c>
    </row>
    <row r="529" spans="1:5">
      <c r="A529" s="139">
        <v>2010</v>
      </c>
      <c r="B529" s="129" t="s">
        <v>8</v>
      </c>
      <c r="C529" s="142" t="s">
        <v>52</v>
      </c>
      <c r="D529" s="130">
        <v>8784227</v>
      </c>
      <c r="E529" s="82">
        <v>338636.35312259063</v>
      </c>
    </row>
    <row r="530" spans="1:5">
      <c r="A530" s="139">
        <v>2010</v>
      </c>
      <c r="B530" s="129" t="s">
        <v>9</v>
      </c>
      <c r="C530" s="142" t="s">
        <v>52</v>
      </c>
      <c r="D530" s="130">
        <v>7038357</v>
      </c>
      <c r="E530" s="82">
        <v>273866.03112840466</v>
      </c>
    </row>
    <row r="531" spans="1:5">
      <c r="A531" s="139">
        <v>2010</v>
      </c>
      <c r="B531" s="129" t="s">
        <v>10</v>
      </c>
      <c r="C531" s="142" t="s">
        <v>52</v>
      </c>
      <c r="D531" s="130">
        <v>8415756.9999999981</v>
      </c>
      <c r="E531" s="82">
        <v>316858.32078313245</v>
      </c>
    </row>
    <row r="532" spans="1:5">
      <c r="A532" s="139">
        <v>2010</v>
      </c>
      <c r="B532" s="129" t="s">
        <v>11</v>
      </c>
      <c r="C532" s="142" t="s">
        <v>52</v>
      </c>
      <c r="D532" s="130">
        <v>8419106.9999999981</v>
      </c>
      <c r="E532" s="82">
        <v>315322.35955056176</v>
      </c>
    </row>
    <row r="533" spans="1:5">
      <c r="A533" s="139">
        <v>2010</v>
      </c>
      <c r="B533" s="129" t="s">
        <v>12</v>
      </c>
      <c r="C533" s="142" t="s">
        <v>52</v>
      </c>
      <c r="D533" s="130">
        <v>8957835.9999999963</v>
      </c>
      <c r="E533" s="82">
        <v>340343.31306990865</v>
      </c>
    </row>
    <row r="534" spans="1:5">
      <c r="A534" s="139">
        <v>2010</v>
      </c>
      <c r="B534" s="129" t="s">
        <v>13</v>
      </c>
      <c r="C534" s="142" t="s">
        <v>52</v>
      </c>
      <c r="D534" s="130">
        <v>9122752</v>
      </c>
      <c r="E534" s="82">
        <v>343477.11951551615</v>
      </c>
    </row>
    <row r="535" spans="1:5">
      <c r="A535" s="139">
        <v>2010</v>
      </c>
      <c r="B535" s="129" t="s">
        <v>14</v>
      </c>
      <c r="C535" s="142" t="s">
        <v>52</v>
      </c>
      <c r="D535" s="130">
        <v>8450702</v>
      </c>
      <c r="E535" s="82">
        <v>331920.73841319716</v>
      </c>
    </row>
    <row r="536" spans="1:5">
      <c r="A536" s="139">
        <v>2010</v>
      </c>
      <c r="B536" s="129" t="s">
        <v>15</v>
      </c>
      <c r="C536" s="142" t="s">
        <v>52</v>
      </c>
      <c r="D536" s="130">
        <v>8378577.0000000009</v>
      </c>
      <c r="E536" s="82">
        <v>322998.34232845035</v>
      </c>
    </row>
    <row r="537" spans="1:5">
      <c r="A537" s="139">
        <v>2010</v>
      </c>
      <c r="B537" s="129" t="s">
        <v>16</v>
      </c>
      <c r="C537" s="142" t="s">
        <v>52</v>
      </c>
      <c r="D537" s="130">
        <v>7182524</v>
      </c>
      <c r="E537" s="82">
        <v>275403.52760736196</v>
      </c>
    </row>
    <row r="538" spans="1:5">
      <c r="A538" s="139">
        <v>2011</v>
      </c>
      <c r="B538" s="129" t="s">
        <v>5</v>
      </c>
      <c r="C538" s="142" t="s">
        <v>52</v>
      </c>
      <c r="D538" s="130">
        <v>6613937.0000000009</v>
      </c>
      <c r="E538" s="82">
        <v>251289.39969604867</v>
      </c>
    </row>
    <row r="539" spans="1:5">
      <c r="A539" s="139">
        <v>2011</v>
      </c>
      <c r="B539" s="129" t="s">
        <v>6</v>
      </c>
      <c r="C539" s="142" t="s">
        <v>52</v>
      </c>
      <c r="D539" s="130">
        <v>5829598.9999999981</v>
      </c>
      <c r="E539" s="82">
        <v>230236.9273301737</v>
      </c>
    </row>
    <row r="540" spans="1:5">
      <c r="A540" s="139">
        <v>2011</v>
      </c>
      <c r="B540" s="129" t="s">
        <v>7</v>
      </c>
      <c r="C540" s="142" t="s">
        <v>52</v>
      </c>
      <c r="D540" s="130">
        <v>7491867</v>
      </c>
      <c r="E540" s="82">
        <v>298718.77990430623</v>
      </c>
    </row>
    <row r="541" spans="1:5">
      <c r="A541" s="139">
        <v>2011</v>
      </c>
      <c r="B541" s="129" t="s">
        <v>8</v>
      </c>
      <c r="C541" s="142" t="s">
        <v>52</v>
      </c>
      <c r="D541" s="130">
        <v>7402162.9999999991</v>
      </c>
      <c r="E541" s="82">
        <v>299682.71255060728</v>
      </c>
    </row>
    <row r="542" spans="1:5">
      <c r="A542" s="139">
        <v>2011</v>
      </c>
      <c r="B542" s="129" t="s">
        <v>9</v>
      </c>
      <c r="C542" s="142" t="s">
        <v>52</v>
      </c>
      <c r="D542" s="130">
        <v>7516643.9999999991</v>
      </c>
      <c r="E542" s="82">
        <v>285586.77811550145</v>
      </c>
    </row>
    <row r="543" spans="1:5">
      <c r="A543" s="139">
        <v>2011</v>
      </c>
      <c r="B543" s="129" t="s">
        <v>10</v>
      </c>
      <c r="C543" s="142" t="s">
        <v>52</v>
      </c>
      <c r="D543" s="130">
        <v>7945952.0000000028</v>
      </c>
      <c r="E543" s="82">
        <v>306320.43176561309</v>
      </c>
    </row>
    <row r="544" spans="1:5">
      <c r="A544" s="139">
        <v>2011</v>
      </c>
      <c r="B544" s="129" t="s">
        <v>11</v>
      </c>
      <c r="C544" s="142" t="s">
        <v>52</v>
      </c>
      <c r="D544" s="130">
        <v>7896686.0000000009</v>
      </c>
      <c r="E544" s="82">
        <v>300026.06382978725</v>
      </c>
    </row>
    <row r="545" spans="1:5">
      <c r="A545" s="139">
        <v>2011</v>
      </c>
      <c r="B545" s="129" t="s">
        <v>12</v>
      </c>
      <c r="C545" s="142" t="s">
        <v>52</v>
      </c>
      <c r="D545" s="130">
        <v>8123383.0000000028</v>
      </c>
      <c r="E545" s="82">
        <v>301536.11729769874</v>
      </c>
    </row>
    <row r="546" spans="1:5">
      <c r="A546" s="139">
        <v>2011</v>
      </c>
      <c r="B546" s="129" t="s">
        <v>13</v>
      </c>
      <c r="C546" s="142" t="s">
        <v>52</v>
      </c>
      <c r="D546" s="130">
        <v>7573522.0000000009</v>
      </c>
      <c r="E546" s="82">
        <v>285147.66566265066</v>
      </c>
    </row>
    <row r="547" spans="1:5">
      <c r="A547" s="139">
        <v>2011</v>
      </c>
      <c r="B547" s="129" t="s">
        <v>14</v>
      </c>
      <c r="C547" s="142" t="s">
        <v>52</v>
      </c>
      <c r="D547" s="130">
        <v>7644913.0000000028</v>
      </c>
      <c r="E547" s="82">
        <v>293133.16717791418</v>
      </c>
    </row>
    <row r="548" spans="1:5">
      <c r="A548" s="139">
        <v>2011</v>
      </c>
      <c r="B548" s="129" t="s">
        <v>15</v>
      </c>
      <c r="C548" s="142" t="s">
        <v>52</v>
      </c>
      <c r="D548" s="130">
        <v>7450026.9999999991</v>
      </c>
      <c r="E548" s="82">
        <v>280498.0045180723</v>
      </c>
    </row>
    <row r="549" spans="1:5">
      <c r="A549" s="139">
        <v>2011</v>
      </c>
      <c r="B549" s="129" t="s">
        <v>16</v>
      </c>
      <c r="C549" s="142" t="s">
        <v>52</v>
      </c>
      <c r="D549" s="130">
        <v>7129616.0000000009</v>
      </c>
      <c r="E549" s="82">
        <v>281580.41074249608</v>
      </c>
    </row>
    <row r="550" spans="1:5">
      <c r="A550" s="139">
        <v>2012</v>
      </c>
      <c r="B550" s="129" t="s">
        <v>5</v>
      </c>
      <c r="C550" s="142" t="s">
        <v>52</v>
      </c>
      <c r="D550" s="130">
        <v>6220034.0000000009</v>
      </c>
      <c r="E550" s="82">
        <v>230884.70675575358</v>
      </c>
    </row>
    <row r="551" spans="1:5">
      <c r="A551" s="139">
        <v>2012</v>
      </c>
      <c r="B551" s="129" t="s">
        <v>6</v>
      </c>
      <c r="C551" s="142" t="s">
        <v>52</v>
      </c>
      <c r="D551" s="130">
        <v>5060359.9999999991</v>
      </c>
      <c r="E551" s="82">
        <v>213517.29957805903</v>
      </c>
    </row>
    <row r="552" spans="1:5">
      <c r="A552" s="139">
        <v>2012</v>
      </c>
      <c r="B552" s="129" t="s">
        <v>7</v>
      </c>
      <c r="C552" s="142" t="s">
        <v>52</v>
      </c>
      <c r="D552" s="130">
        <v>4500131</v>
      </c>
      <c r="E552" s="82">
        <v>167042.72457312548</v>
      </c>
    </row>
    <row r="553" spans="1:5">
      <c r="A553" s="139">
        <v>2012</v>
      </c>
      <c r="B553" s="129" t="s">
        <v>8</v>
      </c>
      <c r="C553" s="142" t="s">
        <v>52</v>
      </c>
      <c r="D553" s="130">
        <v>3568181</v>
      </c>
      <c r="E553" s="82">
        <v>152096.37681159421</v>
      </c>
    </row>
    <row r="554" spans="1:5">
      <c r="A554" s="139">
        <v>2012</v>
      </c>
      <c r="B554" s="129" t="s">
        <v>9</v>
      </c>
      <c r="C554" s="142" t="s">
        <v>52</v>
      </c>
      <c r="D554" s="130">
        <v>4101339</v>
      </c>
      <c r="E554" s="82">
        <v>155825.94984802432</v>
      </c>
    </row>
    <row r="555" spans="1:5">
      <c r="A555" s="139">
        <v>2012</v>
      </c>
      <c r="B555" s="129" t="s">
        <v>10</v>
      </c>
      <c r="C555" s="142" t="s">
        <v>52</v>
      </c>
      <c r="D555" s="130">
        <v>3680976.0000000009</v>
      </c>
      <c r="E555" s="82">
        <v>143228.63813229575</v>
      </c>
    </row>
    <row r="556" spans="1:5">
      <c r="A556" s="139">
        <v>2012</v>
      </c>
      <c r="B556" s="129" t="s">
        <v>11</v>
      </c>
      <c r="C556" s="142" t="s">
        <v>52</v>
      </c>
      <c r="D556" s="130">
        <v>3938049.0000000005</v>
      </c>
      <c r="E556" s="82">
        <v>149621.92249240124</v>
      </c>
    </row>
    <row r="557" spans="1:5">
      <c r="A557" s="139">
        <v>2012</v>
      </c>
      <c r="B557" s="129" t="s">
        <v>12</v>
      </c>
      <c r="C557" s="142" t="s">
        <v>52</v>
      </c>
      <c r="D557" s="130">
        <v>2443017.9999999995</v>
      </c>
      <c r="E557" s="82">
        <v>90683.667409057161</v>
      </c>
    </row>
    <row r="558" spans="1:5">
      <c r="A558" s="139">
        <v>2012</v>
      </c>
      <c r="B558" s="129" t="s">
        <v>13</v>
      </c>
      <c r="C558" s="142" t="s">
        <v>52</v>
      </c>
      <c r="D558" s="130">
        <v>1026846</v>
      </c>
      <c r="E558" s="82">
        <v>39955.097276264591</v>
      </c>
    </row>
    <row r="559" spans="1:5">
      <c r="A559" s="139">
        <v>2012</v>
      </c>
      <c r="B559" s="129" t="s">
        <v>14</v>
      </c>
      <c r="C559" s="142" t="s">
        <v>52</v>
      </c>
      <c r="D559" s="130">
        <v>1529954.0000000002</v>
      </c>
      <c r="E559" s="82">
        <v>56791.165553080937</v>
      </c>
    </row>
    <row r="560" spans="1:5">
      <c r="A560" s="139">
        <v>2012</v>
      </c>
      <c r="B560" s="129" t="s">
        <v>15</v>
      </c>
      <c r="C560" s="142" t="s">
        <v>52</v>
      </c>
      <c r="D560" s="130">
        <v>1546160.9999999995</v>
      </c>
      <c r="E560" s="82">
        <v>59605.281418658429</v>
      </c>
    </row>
    <row r="561" spans="1:5">
      <c r="A561" s="139">
        <v>2012</v>
      </c>
      <c r="B561" s="129" t="s">
        <v>16</v>
      </c>
      <c r="C561" s="142" t="s">
        <v>52</v>
      </c>
      <c r="D561" s="130">
        <v>1503910</v>
      </c>
      <c r="E561" s="82">
        <v>61484.467676413718</v>
      </c>
    </row>
    <row r="562" spans="1:5">
      <c r="A562" s="139">
        <v>2013</v>
      </c>
      <c r="B562" s="129" t="s">
        <v>5</v>
      </c>
      <c r="C562" s="142" t="s">
        <v>52</v>
      </c>
      <c r="D562" s="130">
        <v>1254209</v>
      </c>
      <c r="E562" s="82">
        <v>46555.642167780257</v>
      </c>
    </row>
    <row r="563" spans="1:5">
      <c r="A563" s="139">
        <v>2013</v>
      </c>
      <c r="B563" s="129" t="s">
        <v>6</v>
      </c>
      <c r="C563" s="142" t="s">
        <v>52</v>
      </c>
      <c r="D563" s="130">
        <v>951900</v>
      </c>
      <c r="E563" s="82">
        <v>40819.054128725518</v>
      </c>
    </row>
    <row r="564" spans="1:5">
      <c r="A564" s="139">
        <v>2013</v>
      </c>
      <c r="B564" s="129" t="s">
        <v>7</v>
      </c>
      <c r="C564" s="142" t="s">
        <v>52</v>
      </c>
      <c r="D564" s="130">
        <v>1166294</v>
      </c>
      <c r="E564" s="82">
        <v>45808.891656269727</v>
      </c>
    </row>
    <row r="565" spans="1:5">
      <c r="A565" s="139">
        <v>2013</v>
      </c>
      <c r="B565" s="129" t="s">
        <v>8</v>
      </c>
      <c r="C565" s="142" t="s">
        <v>52</v>
      </c>
      <c r="D565" s="130">
        <v>1100820</v>
      </c>
      <c r="E565" s="82">
        <v>43476.307164399586</v>
      </c>
    </row>
    <row r="566" spans="1:5">
      <c r="A566" s="139">
        <v>2013</v>
      </c>
      <c r="B566" s="129" t="s">
        <v>9</v>
      </c>
      <c r="C566" s="142" t="s">
        <v>52</v>
      </c>
      <c r="D566" s="130">
        <v>995736.00000000012</v>
      </c>
      <c r="E566" s="82">
        <v>37490.06024096386</v>
      </c>
    </row>
    <row r="567" spans="1:5">
      <c r="A567" s="139">
        <v>2013</v>
      </c>
      <c r="B567" s="129" t="s">
        <v>10</v>
      </c>
      <c r="C567" s="142" t="s">
        <v>52</v>
      </c>
      <c r="D567" s="130">
        <v>742199</v>
      </c>
      <c r="E567" s="82">
        <v>30343.376941946033</v>
      </c>
    </row>
    <row r="568" spans="1:5">
      <c r="A568" s="139">
        <v>2013</v>
      </c>
      <c r="B568" s="129" t="s">
        <v>11</v>
      </c>
      <c r="C568" s="142" t="s">
        <v>52</v>
      </c>
      <c r="D568" s="130">
        <v>654207.99999999988</v>
      </c>
      <c r="E568" s="82">
        <v>24283.890126206381</v>
      </c>
    </row>
    <row r="569" spans="1:5">
      <c r="A569" s="139">
        <v>2013</v>
      </c>
      <c r="B569" s="129" t="s">
        <v>12</v>
      </c>
      <c r="C569" s="142" t="s">
        <v>52</v>
      </c>
      <c r="D569" s="130">
        <v>656282</v>
      </c>
      <c r="E569" s="82">
        <v>24360.876020786935</v>
      </c>
    </row>
    <row r="570" spans="1:5">
      <c r="A570" s="139">
        <v>2013</v>
      </c>
      <c r="B570" s="129" t="s">
        <v>13</v>
      </c>
      <c r="C570" s="142" t="s">
        <v>52</v>
      </c>
      <c r="D570" s="130">
        <v>716401</v>
      </c>
      <c r="E570" s="82">
        <v>27617.617579028531</v>
      </c>
    </row>
    <row r="571" spans="1:5">
      <c r="A571" s="139">
        <v>2013</v>
      </c>
      <c r="B571" s="129" t="s">
        <v>14</v>
      </c>
      <c r="C571" s="142" t="s">
        <v>52</v>
      </c>
      <c r="D571" s="130">
        <v>1340953.9999999998</v>
      </c>
      <c r="E571" s="82">
        <v>49336.055923473134</v>
      </c>
    </row>
    <row r="572" spans="1:5">
      <c r="A572" s="139">
        <v>2013</v>
      </c>
      <c r="B572" s="129" t="s">
        <v>15</v>
      </c>
      <c r="C572" s="142" t="s">
        <v>52</v>
      </c>
      <c r="D572" s="130">
        <v>1019828</v>
      </c>
      <c r="E572" s="82">
        <v>39682.023346303504</v>
      </c>
    </row>
    <row r="573" spans="1:5">
      <c r="A573" s="139">
        <v>2013</v>
      </c>
      <c r="B573" s="129" t="s">
        <v>16</v>
      </c>
      <c r="C573" s="142" t="s">
        <v>52</v>
      </c>
      <c r="D573" s="130">
        <v>848588</v>
      </c>
      <c r="E573" s="82">
        <v>32241.185410334347</v>
      </c>
    </row>
    <row r="574" spans="1:5">
      <c r="A574" s="139">
        <v>2014</v>
      </c>
      <c r="B574" s="129" t="s">
        <v>5</v>
      </c>
      <c r="C574" s="142" t="s">
        <v>52</v>
      </c>
      <c r="D574" s="130">
        <v>1739952</v>
      </c>
      <c r="E574" s="82">
        <v>64586.191536748338</v>
      </c>
    </row>
    <row r="575" spans="1:5">
      <c r="A575" s="139">
        <v>2014</v>
      </c>
      <c r="B575" s="129" t="s">
        <v>6</v>
      </c>
      <c r="C575" s="142" t="s">
        <v>52</v>
      </c>
      <c r="D575" s="130">
        <v>2078494</v>
      </c>
      <c r="E575" s="82">
        <v>84629.234527687295</v>
      </c>
    </row>
    <row r="576" spans="1:5">
      <c r="A576" s="139">
        <v>2014</v>
      </c>
      <c r="B576" s="129" t="s">
        <v>7</v>
      </c>
      <c r="C576" s="142" t="s">
        <v>52</v>
      </c>
      <c r="D576" s="130">
        <v>2321270</v>
      </c>
      <c r="E576" s="82">
        <v>93448.872785829313</v>
      </c>
    </row>
    <row r="577" spans="1:5">
      <c r="A577" s="139">
        <v>2014</v>
      </c>
      <c r="B577" s="129" t="s">
        <v>8</v>
      </c>
      <c r="C577" s="142" t="s">
        <v>52</v>
      </c>
      <c r="D577" s="130">
        <v>2737879</v>
      </c>
      <c r="E577" s="82">
        <v>110845.30364372471</v>
      </c>
    </row>
    <row r="578" spans="1:5">
      <c r="A578" s="139">
        <v>2014</v>
      </c>
      <c r="B578" s="129" t="s">
        <v>9</v>
      </c>
      <c r="C578" s="142" t="s">
        <v>52</v>
      </c>
      <c r="D578" s="130">
        <v>1928239</v>
      </c>
      <c r="E578" s="82">
        <v>72218.689138576781</v>
      </c>
    </row>
    <row r="579" spans="1:5">
      <c r="A579" s="139">
        <v>2014</v>
      </c>
      <c r="B579" s="129" t="s">
        <v>10</v>
      </c>
      <c r="C579" s="142" t="s">
        <v>52</v>
      </c>
      <c r="D579" s="130">
        <v>2846411</v>
      </c>
      <c r="E579" s="82">
        <v>112417.49605055292</v>
      </c>
    </row>
    <row r="580" spans="1:5">
      <c r="A580" s="139">
        <v>2014</v>
      </c>
      <c r="B580" s="129" t="s">
        <v>11</v>
      </c>
      <c r="C580" s="142" t="s">
        <v>52</v>
      </c>
      <c r="D580" s="130">
        <v>3533644</v>
      </c>
      <c r="E580" s="82">
        <v>131167.18634001486</v>
      </c>
    </row>
    <row r="581" spans="1:5">
      <c r="A581" s="139">
        <v>2014</v>
      </c>
      <c r="B581" s="129" t="s">
        <v>12</v>
      </c>
      <c r="C581" s="142" t="s">
        <v>52</v>
      </c>
      <c r="D581" s="130">
        <v>4071303</v>
      </c>
      <c r="E581" s="82">
        <v>156108.24386503067</v>
      </c>
    </row>
    <row r="582" spans="1:5">
      <c r="A582" s="139">
        <v>2014</v>
      </c>
      <c r="B582" s="129" t="s">
        <v>13</v>
      </c>
      <c r="C582" s="142" t="s">
        <v>52</v>
      </c>
      <c r="D582" s="130">
        <v>4897692</v>
      </c>
      <c r="E582" s="82">
        <v>184401.05421686749</v>
      </c>
    </row>
    <row r="583" spans="1:5">
      <c r="A583" s="139">
        <v>2014</v>
      </c>
      <c r="B583" s="129" t="s">
        <v>14</v>
      </c>
      <c r="C583" s="142" t="s">
        <v>52</v>
      </c>
      <c r="D583" s="130">
        <v>5029250</v>
      </c>
      <c r="E583" s="82">
        <v>182483.67198838899</v>
      </c>
    </row>
    <row r="584" spans="1:5">
      <c r="A584" s="139">
        <v>2014</v>
      </c>
      <c r="B584" s="129" t="s">
        <v>15</v>
      </c>
      <c r="C584" s="142" t="s">
        <v>52</v>
      </c>
      <c r="D584" s="130">
        <v>4186022</v>
      </c>
      <c r="E584" s="82">
        <v>166906.77830940988</v>
      </c>
    </row>
    <row r="585" spans="1:5">
      <c r="A585" s="139">
        <v>2014</v>
      </c>
      <c r="B585" s="129" t="s">
        <v>16</v>
      </c>
      <c r="C585" s="142" t="s">
        <v>52</v>
      </c>
      <c r="D585" s="130">
        <v>4293691</v>
      </c>
      <c r="E585" s="82">
        <v>163134.15653495441</v>
      </c>
    </row>
    <row r="586" spans="1:5">
      <c r="A586" s="139">
        <v>2015</v>
      </c>
      <c r="B586" s="129" t="s">
        <v>5</v>
      </c>
      <c r="C586" s="142" t="s">
        <v>52</v>
      </c>
      <c r="D586" s="130">
        <v>3602824</v>
      </c>
      <c r="E586" s="82">
        <v>134937.22846441949</v>
      </c>
    </row>
    <row r="587" spans="1:5">
      <c r="A587" s="139">
        <v>2015</v>
      </c>
      <c r="B587" s="129" t="s">
        <v>6</v>
      </c>
      <c r="C587" s="142" t="s">
        <v>52</v>
      </c>
      <c r="D587" s="130">
        <v>3267224</v>
      </c>
      <c r="E587" s="82">
        <v>140103.94511149227</v>
      </c>
    </row>
    <row r="588" spans="1:5">
      <c r="A588" s="139">
        <v>2015</v>
      </c>
      <c r="B588" s="129" t="s">
        <v>7</v>
      </c>
      <c r="C588" s="142" t="s">
        <v>52</v>
      </c>
      <c r="D588" s="130">
        <v>4107597</v>
      </c>
      <c r="E588" s="82">
        <v>159828.67704280157</v>
      </c>
    </row>
    <row r="589" spans="1:5">
      <c r="A589" s="139">
        <v>2015</v>
      </c>
      <c r="B589" s="129" t="s">
        <v>8</v>
      </c>
      <c r="C589" s="142" t="s">
        <v>52</v>
      </c>
      <c r="D589" s="130">
        <v>5310379</v>
      </c>
      <c r="E589" s="82">
        <v>209730.60821484993</v>
      </c>
    </row>
    <row r="590" spans="1:5">
      <c r="A590" s="139">
        <v>2015</v>
      </c>
      <c r="B590" s="129" t="s">
        <v>9</v>
      </c>
      <c r="C590" s="142" t="s">
        <v>52</v>
      </c>
      <c r="D590" s="130">
        <v>4987574</v>
      </c>
      <c r="E590" s="82">
        <v>195898.42890809113</v>
      </c>
    </row>
    <row r="591" spans="1:5">
      <c r="A591" s="139">
        <v>2015</v>
      </c>
      <c r="B591" s="129" t="s">
        <v>10</v>
      </c>
      <c r="C591" s="142" t="s">
        <v>52</v>
      </c>
      <c r="D591" s="130">
        <v>4372929</v>
      </c>
      <c r="E591" s="82">
        <v>171084.85915492955</v>
      </c>
    </row>
    <row r="592" spans="1:5">
      <c r="A592" s="139">
        <v>2015</v>
      </c>
      <c r="B592" s="129" t="s">
        <v>11</v>
      </c>
      <c r="C592" s="142" t="s">
        <v>52</v>
      </c>
      <c r="D592" s="130">
        <v>4962554</v>
      </c>
      <c r="E592" s="82">
        <v>184207.64662212325</v>
      </c>
    </row>
    <row r="593" spans="1:5">
      <c r="A593" s="139">
        <v>2015</v>
      </c>
      <c r="B593" s="129" t="s">
        <v>12</v>
      </c>
      <c r="C593" s="142" t="s">
        <v>52</v>
      </c>
      <c r="D593" s="130">
        <v>4756097</v>
      </c>
      <c r="E593" s="82">
        <v>182365.68251533742</v>
      </c>
    </row>
    <row r="594" spans="1:5">
      <c r="A594" s="139">
        <v>2015</v>
      </c>
      <c r="B594" s="129" t="s">
        <v>13</v>
      </c>
      <c r="C594" s="142" t="s">
        <v>52</v>
      </c>
      <c r="D594" s="130">
        <v>5340581</v>
      </c>
      <c r="E594" s="82">
        <v>201076.09186746989</v>
      </c>
    </row>
    <row r="595" spans="1:5">
      <c r="A595" s="139">
        <v>2015</v>
      </c>
      <c r="B595" s="129" t="s">
        <v>14</v>
      </c>
      <c r="C595" s="142" t="s">
        <v>52</v>
      </c>
      <c r="D595" s="130">
        <v>5060026</v>
      </c>
      <c r="E595" s="82">
        <v>189514.08239700375</v>
      </c>
    </row>
    <row r="596" spans="1:5">
      <c r="A596" s="139">
        <v>2015</v>
      </c>
      <c r="B596" s="129" t="s">
        <v>15</v>
      </c>
      <c r="C596" s="142" t="s">
        <v>52</v>
      </c>
      <c r="D596" s="130">
        <v>4890531</v>
      </c>
      <c r="E596" s="82">
        <v>193148.9336492891</v>
      </c>
    </row>
    <row r="597" spans="1:5">
      <c r="A597" s="139">
        <v>2015</v>
      </c>
      <c r="B597" s="129" t="s">
        <v>16</v>
      </c>
      <c r="C597" s="142" t="s">
        <v>52</v>
      </c>
      <c r="D597" s="130">
        <v>4534536</v>
      </c>
      <c r="E597" s="82">
        <v>176441.08949416343</v>
      </c>
    </row>
    <row r="598" spans="1:5">
      <c r="A598" s="139">
        <v>2016</v>
      </c>
      <c r="B598" s="129" t="s">
        <v>5</v>
      </c>
      <c r="C598" s="142" t="s">
        <v>52</v>
      </c>
      <c r="D598" s="130">
        <v>4261009</v>
      </c>
      <c r="E598" s="82">
        <v>163382.24693251532</v>
      </c>
    </row>
    <row r="599" spans="1:5">
      <c r="A599" s="139">
        <v>2016</v>
      </c>
      <c r="B599" s="129" t="s">
        <v>6</v>
      </c>
      <c r="C599" s="142" t="s">
        <v>52</v>
      </c>
      <c r="D599" s="130">
        <v>4286181</v>
      </c>
      <c r="E599" s="82">
        <v>176240.99506578947</v>
      </c>
    </row>
    <row r="600" spans="1:5">
      <c r="A600" s="139">
        <v>2016</v>
      </c>
      <c r="B600" s="129" t="s">
        <v>7</v>
      </c>
      <c r="C600" s="142" t="s">
        <v>52</v>
      </c>
      <c r="D600" s="130">
        <v>5405097</v>
      </c>
      <c r="E600" s="82">
        <v>205360.82826747719</v>
      </c>
    </row>
    <row r="601" spans="1:5">
      <c r="A601" s="139">
        <v>2016</v>
      </c>
      <c r="B601" s="129" t="s">
        <v>8</v>
      </c>
      <c r="C601" s="142" t="s">
        <v>52</v>
      </c>
      <c r="D601" s="130">
        <v>5700310</v>
      </c>
      <c r="E601" s="82">
        <v>219749.80724749423</v>
      </c>
    </row>
    <row r="602" spans="1:5">
      <c r="A602" s="139">
        <v>2016</v>
      </c>
      <c r="B602" s="129" t="s">
        <v>9</v>
      </c>
      <c r="C602" s="142" t="s">
        <v>52</v>
      </c>
      <c r="D602" s="130">
        <v>5405681</v>
      </c>
      <c r="E602" s="82">
        <v>205383.01671732523</v>
      </c>
    </row>
    <row r="603" spans="1:5">
      <c r="A603" s="139">
        <v>2016</v>
      </c>
      <c r="B603" s="129" t="s">
        <v>10</v>
      </c>
      <c r="C603" s="142" t="s">
        <v>52</v>
      </c>
      <c r="D603" s="130">
        <v>4637364</v>
      </c>
      <c r="E603" s="82">
        <v>178772.70624518121</v>
      </c>
    </row>
    <row r="604" spans="1:5">
      <c r="A604" s="139">
        <v>2016</v>
      </c>
      <c r="B604" s="129" t="s">
        <v>11</v>
      </c>
      <c r="C604" s="142" t="s">
        <v>52</v>
      </c>
      <c r="D604" s="130">
        <v>4255418</v>
      </c>
      <c r="E604" s="82">
        <v>165580.46692607005</v>
      </c>
    </row>
    <row r="605" spans="1:5">
      <c r="A605" s="139">
        <v>2016</v>
      </c>
      <c r="B605" s="129" t="s">
        <v>12</v>
      </c>
      <c r="C605" s="142" t="s">
        <v>52</v>
      </c>
      <c r="D605" s="130">
        <v>4935878</v>
      </c>
      <c r="E605" s="82">
        <v>183217.44617668894</v>
      </c>
    </row>
    <row r="606" spans="1:5">
      <c r="A606" s="139">
        <v>2016</v>
      </c>
      <c r="B606" s="129" t="s">
        <v>13</v>
      </c>
      <c r="C606" s="142" t="s">
        <v>52</v>
      </c>
      <c r="D606" s="130">
        <v>4794976</v>
      </c>
      <c r="E606" s="82">
        <v>180533.73493975904</v>
      </c>
    </row>
    <row r="607" spans="1:5">
      <c r="A607" s="139">
        <v>2016</v>
      </c>
      <c r="B607" s="129" t="s">
        <v>14</v>
      </c>
      <c r="C607" s="142" t="s">
        <v>52</v>
      </c>
      <c r="D607" s="130">
        <v>4649134</v>
      </c>
      <c r="E607" s="82">
        <v>178264.34049079753</v>
      </c>
    </row>
    <row r="608" spans="1:5">
      <c r="A608" s="139">
        <v>2016</v>
      </c>
      <c r="B608" s="129" t="s">
        <v>15</v>
      </c>
      <c r="C608" s="142" t="s">
        <v>52</v>
      </c>
      <c r="D608" s="130">
        <v>4728413</v>
      </c>
      <c r="E608" s="82">
        <v>182282.69082498073</v>
      </c>
    </row>
    <row r="609" spans="1:5">
      <c r="A609" s="139">
        <v>2016</v>
      </c>
      <c r="B609" s="129" t="s">
        <v>16</v>
      </c>
      <c r="C609" s="142" t="s">
        <v>52</v>
      </c>
      <c r="D609" s="130">
        <v>4533149</v>
      </c>
      <c r="E609" s="82">
        <v>176387.12062256809</v>
      </c>
    </row>
    <row r="610" spans="1:5">
      <c r="A610" s="139">
        <v>2017</v>
      </c>
      <c r="B610" s="129" t="s">
        <v>5</v>
      </c>
      <c r="C610" s="142" t="s">
        <v>52</v>
      </c>
      <c r="D610" s="130">
        <v>4209833</v>
      </c>
      <c r="E610" s="82">
        <v>156267.00074239052</v>
      </c>
    </row>
    <row r="611" spans="1:5">
      <c r="A611" s="139">
        <v>2017</v>
      </c>
      <c r="B611" s="129" t="s">
        <v>6</v>
      </c>
      <c r="C611" s="142" t="s">
        <v>52</v>
      </c>
      <c r="D611" s="130">
        <v>3587770</v>
      </c>
      <c r="E611" s="82">
        <v>153849.48542024015</v>
      </c>
    </row>
    <row r="612" spans="1:5">
      <c r="A612" s="139">
        <v>2017</v>
      </c>
      <c r="B612" s="129" t="s">
        <v>7</v>
      </c>
      <c r="C612" s="142" t="s">
        <v>52</v>
      </c>
      <c r="D612" s="130">
        <v>5212122</v>
      </c>
      <c r="E612" s="82">
        <v>193471.49220489978</v>
      </c>
    </row>
    <row r="613" spans="1:5">
      <c r="A613" s="139">
        <v>2017</v>
      </c>
      <c r="B613" s="129" t="s">
        <v>8</v>
      </c>
      <c r="C613" s="142" t="s">
        <v>52</v>
      </c>
      <c r="D613" s="130">
        <v>4701750</v>
      </c>
      <c r="E613" s="82">
        <v>192221.99509403107</v>
      </c>
    </row>
    <row r="614" spans="1:5">
      <c r="A614" s="139">
        <v>2017</v>
      </c>
      <c r="B614" s="129" t="s">
        <v>9</v>
      </c>
      <c r="C614" s="142" t="s">
        <v>52</v>
      </c>
      <c r="D614" s="130">
        <v>4906113</v>
      </c>
      <c r="E614" s="82">
        <v>186402.46960486323</v>
      </c>
    </row>
    <row r="615" spans="1:5">
      <c r="A615" s="139">
        <v>2017</v>
      </c>
      <c r="B615" s="129" t="s">
        <v>10</v>
      </c>
      <c r="C615" s="142" t="s">
        <v>52</v>
      </c>
      <c r="D615" s="130">
        <v>4016252</v>
      </c>
      <c r="E615" s="82">
        <v>161036.56776263029</v>
      </c>
    </row>
    <row r="616" spans="1:5">
      <c r="A616" s="139">
        <v>2017</v>
      </c>
      <c r="B616" s="129" t="s">
        <v>11</v>
      </c>
      <c r="C616" s="142" t="s">
        <v>52</v>
      </c>
      <c r="D616" s="130">
        <v>4424530</v>
      </c>
      <c r="E616" s="82">
        <v>165712.73408239702</v>
      </c>
    </row>
    <row r="617" spans="1:5">
      <c r="A617" s="139">
        <v>2017</v>
      </c>
      <c r="B617" s="129" t="s">
        <v>12</v>
      </c>
      <c r="C617" s="142" t="s">
        <v>52</v>
      </c>
      <c r="D617" s="130">
        <v>5517682</v>
      </c>
      <c r="E617" s="82">
        <v>204813.73422420194</v>
      </c>
    </row>
    <row r="618" spans="1:5">
      <c r="A618" s="139">
        <v>2017</v>
      </c>
      <c r="B618" s="129" t="s">
        <v>13</v>
      </c>
      <c r="C618" s="142" t="s">
        <v>52</v>
      </c>
      <c r="D618" s="130">
        <v>5674745</v>
      </c>
      <c r="E618" s="82">
        <v>215605.81306990882</v>
      </c>
    </row>
    <row r="619" spans="1:5">
      <c r="A619" s="139">
        <v>2017</v>
      </c>
      <c r="B619" s="129" t="s">
        <v>14</v>
      </c>
      <c r="C619" s="142" t="s">
        <v>52</v>
      </c>
      <c r="D619" s="130">
        <v>6382764</v>
      </c>
      <c r="E619" s="82">
        <v>242506.23100303952</v>
      </c>
    </row>
    <row r="620" spans="1:5">
      <c r="A620" s="139">
        <v>2017</v>
      </c>
      <c r="B620" s="129" t="s">
        <v>15</v>
      </c>
      <c r="C620" s="142" t="s">
        <v>52</v>
      </c>
      <c r="D620" s="130">
        <v>6633523</v>
      </c>
      <c r="E620" s="82">
        <v>255725.63608326911</v>
      </c>
    </row>
    <row r="621" spans="1:5">
      <c r="A621" s="139">
        <v>2017</v>
      </c>
      <c r="B621" s="129" t="s">
        <v>16</v>
      </c>
      <c r="C621" s="142" t="s">
        <v>52</v>
      </c>
      <c r="D621" s="130">
        <v>5500522</v>
      </c>
      <c r="E621" s="82">
        <v>216045.64021995285</v>
      </c>
    </row>
    <row r="622" spans="1:5">
      <c r="A622" s="139">
        <v>2018</v>
      </c>
      <c r="B622" s="129" t="s">
        <v>5</v>
      </c>
      <c r="C622" s="142" t="s">
        <v>52</v>
      </c>
      <c r="D622" s="130">
        <v>5536399</v>
      </c>
      <c r="E622" s="82">
        <v>205508.50037119526</v>
      </c>
    </row>
    <row r="623" spans="1:5">
      <c r="A623" s="139">
        <v>2018</v>
      </c>
      <c r="B623" s="129" t="s">
        <v>6</v>
      </c>
      <c r="C623" s="142" t="s">
        <v>52</v>
      </c>
      <c r="D623" s="130">
        <v>5161230</v>
      </c>
      <c r="E623" s="82">
        <v>221322.04116638078</v>
      </c>
    </row>
    <row r="624" spans="1:5">
      <c r="A624" s="139">
        <v>2018</v>
      </c>
      <c r="B624" s="129" t="s">
        <v>7</v>
      </c>
      <c r="C624" s="142" t="s">
        <v>52</v>
      </c>
      <c r="D624" s="130">
        <v>6933867</v>
      </c>
      <c r="E624" s="82">
        <v>269800.27237354085</v>
      </c>
    </row>
    <row r="625" spans="1:5">
      <c r="A625" s="139">
        <v>2018</v>
      </c>
      <c r="B625" s="129" t="s">
        <v>8</v>
      </c>
      <c r="C625" s="142" t="s">
        <v>52</v>
      </c>
      <c r="D625" s="130">
        <v>6865893</v>
      </c>
      <c r="E625" s="82">
        <v>277971.3765182186</v>
      </c>
    </row>
    <row r="626" spans="1:5">
      <c r="A626" s="139">
        <v>2018</v>
      </c>
      <c r="B626" s="129" t="s">
        <v>9</v>
      </c>
      <c r="C626" s="142" t="s">
        <v>52</v>
      </c>
      <c r="D626" s="130">
        <v>7568406</v>
      </c>
      <c r="E626" s="82">
        <v>287553.41945288755</v>
      </c>
    </row>
    <row r="627" spans="1:5">
      <c r="A627" s="139">
        <v>2018</v>
      </c>
      <c r="B627" s="129" t="s">
        <v>10</v>
      </c>
      <c r="C627" s="142" t="s">
        <v>52</v>
      </c>
      <c r="D627" s="130">
        <v>7127635</v>
      </c>
      <c r="E627" s="82">
        <v>284195.97288676235</v>
      </c>
    </row>
    <row r="628" spans="1:5">
      <c r="A628" s="139">
        <v>2018</v>
      </c>
      <c r="B628" s="129" t="s">
        <v>11</v>
      </c>
      <c r="C628" s="142" t="s">
        <v>52</v>
      </c>
      <c r="D628" s="130">
        <v>7180250</v>
      </c>
      <c r="E628" s="82">
        <v>272805.85106382979</v>
      </c>
    </row>
    <row r="629" spans="1:5">
      <c r="A629" s="139">
        <v>2018</v>
      </c>
      <c r="B629" s="129" t="s">
        <v>12</v>
      </c>
      <c r="C629" s="142" t="s">
        <v>52</v>
      </c>
      <c r="D629" s="130">
        <v>7988534</v>
      </c>
      <c r="E629" s="82">
        <v>296530.58648849296</v>
      </c>
    </row>
    <row r="630" spans="1:5">
      <c r="A630" s="139">
        <v>2018</v>
      </c>
      <c r="B630" s="129" t="s">
        <v>13</v>
      </c>
      <c r="C630" s="142" t="s">
        <v>52</v>
      </c>
      <c r="D630" s="130">
        <v>8187412</v>
      </c>
      <c r="E630" s="82">
        <v>318576.3424124514</v>
      </c>
    </row>
    <row r="631" spans="1:5">
      <c r="A631" s="139">
        <v>2018</v>
      </c>
      <c r="B631" s="129" t="s">
        <v>14</v>
      </c>
      <c r="C631" s="142" t="s">
        <v>52</v>
      </c>
      <c r="D631" s="130">
        <v>8473588</v>
      </c>
      <c r="E631" s="82">
        <v>314535.56050482555</v>
      </c>
    </row>
    <row r="632" spans="1:5">
      <c r="A632" s="139">
        <v>2018</v>
      </c>
      <c r="B632" s="129" t="s">
        <v>15</v>
      </c>
      <c r="C632" s="142" t="s">
        <v>52</v>
      </c>
      <c r="D632" s="130">
        <v>7636196</v>
      </c>
      <c r="E632" s="82">
        <v>294379.18272937549</v>
      </c>
    </row>
    <row r="633" spans="1:5">
      <c r="A633" s="139">
        <v>2018</v>
      </c>
      <c r="B633" s="129" t="s">
        <v>16</v>
      </c>
      <c r="C633" s="142" t="s">
        <v>52</v>
      </c>
      <c r="D633" s="130">
        <v>7286902</v>
      </c>
      <c r="E633" s="82">
        <v>297910.95666394109</v>
      </c>
    </row>
    <row r="634" spans="1:5">
      <c r="A634" s="139">
        <v>2019</v>
      </c>
      <c r="B634" s="129" t="s">
        <v>5</v>
      </c>
      <c r="C634" s="142" t="s">
        <v>52</v>
      </c>
      <c r="D634" s="130">
        <v>7130684</v>
      </c>
      <c r="E634" s="82">
        <v>264687.6020786934</v>
      </c>
    </row>
    <row r="635" spans="1:5">
      <c r="A635" s="139">
        <v>2019</v>
      </c>
      <c r="B635" s="129" t="s">
        <v>6</v>
      </c>
      <c r="C635" s="142" t="s">
        <v>52</v>
      </c>
      <c r="D635" s="130">
        <v>7359204</v>
      </c>
      <c r="E635" s="82">
        <v>299641.85667752445</v>
      </c>
    </row>
    <row r="636" spans="1:5">
      <c r="A636" s="139">
        <v>2019</v>
      </c>
      <c r="B636" s="129" t="s">
        <v>7</v>
      </c>
      <c r="C636" s="142" t="s">
        <v>52</v>
      </c>
      <c r="D636" s="130">
        <v>7664932</v>
      </c>
      <c r="E636" s="82">
        <v>305619.29824561399</v>
      </c>
    </row>
    <row r="637" spans="1:5">
      <c r="A637" s="139">
        <v>2019</v>
      </c>
      <c r="B637" s="129" t="s">
        <v>8</v>
      </c>
      <c r="C637" s="142" t="s">
        <v>52</v>
      </c>
      <c r="D637" s="130">
        <v>7448420</v>
      </c>
      <c r="E637" s="82">
        <v>301555.46558704454</v>
      </c>
    </row>
    <row r="638" spans="1:5">
      <c r="A638" s="139">
        <v>2019</v>
      </c>
      <c r="B638" s="129" t="s">
        <v>9</v>
      </c>
      <c r="C638" s="142" t="s">
        <v>52</v>
      </c>
      <c r="D638" s="130">
        <v>8348596</v>
      </c>
      <c r="E638" s="82">
        <v>314329.66867469874</v>
      </c>
    </row>
    <row r="639" spans="1:5">
      <c r="A639" s="139">
        <v>2019</v>
      </c>
      <c r="B639" s="129" t="s">
        <v>10</v>
      </c>
      <c r="C639" s="142" t="s">
        <v>52</v>
      </c>
      <c r="D639" s="130">
        <v>7665700</v>
      </c>
      <c r="E639" s="82">
        <v>305649.92025518342</v>
      </c>
    </row>
    <row r="640" spans="1:5">
      <c r="A640" s="139">
        <v>2019</v>
      </c>
      <c r="B640" s="129" t="s">
        <v>11</v>
      </c>
      <c r="C640" s="142" t="s">
        <v>52</v>
      </c>
      <c r="D640" s="130">
        <v>8293388</v>
      </c>
      <c r="E640" s="82">
        <v>307846.62212323683</v>
      </c>
    </row>
    <row r="641" spans="1:5">
      <c r="A641" s="139">
        <v>2019</v>
      </c>
      <c r="B641" s="129" t="s">
        <v>12</v>
      </c>
      <c r="C641" s="142" t="s">
        <v>52</v>
      </c>
      <c r="D641" s="130">
        <v>8774542</v>
      </c>
      <c r="E641" s="82">
        <v>328634.53183520603</v>
      </c>
    </row>
    <row r="642" spans="1:5">
      <c r="A642" s="139">
        <v>1993</v>
      </c>
      <c r="B642" s="129" t="s">
        <v>5</v>
      </c>
      <c r="C642" s="142" t="s">
        <v>53</v>
      </c>
      <c r="D642" s="130">
        <v>1124305</v>
      </c>
      <c r="E642" s="82">
        <v>44438.932806324112</v>
      </c>
    </row>
    <row r="643" spans="1:5">
      <c r="A643" s="139">
        <v>1993</v>
      </c>
      <c r="B643" s="129" t="s">
        <v>6</v>
      </c>
      <c r="C643" s="142" t="s">
        <v>53</v>
      </c>
      <c r="D643" s="130">
        <v>1098852</v>
      </c>
      <c r="E643" s="82">
        <v>45785.5</v>
      </c>
    </row>
    <row r="644" spans="1:5">
      <c r="A644" s="139">
        <v>1993</v>
      </c>
      <c r="B644" s="129" t="s">
        <v>7</v>
      </c>
      <c r="C644" s="142" t="s">
        <v>53</v>
      </c>
      <c r="D644" s="130">
        <v>1394122</v>
      </c>
      <c r="E644" s="82">
        <v>53620.076923076922</v>
      </c>
    </row>
    <row r="645" spans="1:5">
      <c r="A645" s="139">
        <v>1993</v>
      </c>
      <c r="B645" s="129" t="s">
        <v>8</v>
      </c>
      <c r="C645" s="142" t="s">
        <v>53</v>
      </c>
      <c r="D645" s="130">
        <v>1342097</v>
      </c>
      <c r="E645" s="82">
        <v>51619.115384615383</v>
      </c>
    </row>
    <row r="646" spans="1:5">
      <c r="A646" s="139">
        <v>1993</v>
      </c>
      <c r="B646" s="129" t="s">
        <v>9</v>
      </c>
      <c r="C646" s="142" t="s">
        <v>53</v>
      </c>
      <c r="D646" s="130">
        <v>1469583</v>
      </c>
      <c r="E646" s="82">
        <v>57405.5859375</v>
      </c>
    </row>
    <row r="647" spans="1:5">
      <c r="A647" s="139">
        <v>1993</v>
      </c>
      <c r="B647" s="129" t="s">
        <v>10</v>
      </c>
      <c r="C647" s="142" t="s">
        <v>53</v>
      </c>
      <c r="D647" s="130">
        <v>1451832</v>
      </c>
      <c r="E647" s="82">
        <v>57384.664031620552</v>
      </c>
    </row>
    <row r="648" spans="1:5">
      <c r="A648" s="139">
        <v>1993</v>
      </c>
      <c r="B648" s="129" t="s">
        <v>11</v>
      </c>
      <c r="C648" s="142" t="s">
        <v>53</v>
      </c>
      <c r="D648" s="130">
        <v>1447037</v>
      </c>
      <c r="E648" s="82">
        <v>55655.269230769234</v>
      </c>
    </row>
    <row r="649" spans="1:5">
      <c r="A649" s="139">
        <v>1993</v>
      </c>
      <c r="B649" s="129" t="s">
        <v>12</v>
      </c>
      <c r="C649" s="142" t="s">
        <v>53</v>
      </c>
      <c r="D649" s="130">
        <v>1484606</v>
      </c>
      <c r="E649" s="82">
        <v>56448.89733840304</v>
      </c>
    </row>
    <row r="650" spans="1:5">
      <c r="A650" s="139">
        <v>1993</v>
      </c>
      <c r="B650" s="129" t="s">
        <v>13</v>
      </c>
      <c r="C650" s="142" t="s">
        <v>53</v>
      </c>
      <c r="D650" s="130">
        <v>1489358</v>
      </c>
      <c r="E650" s="82">
        <v>57283</v>
      </c>
    </row>
    <row r="651" spans="1:5">
      <c r="A651" s="139">
        <v>1993</v>
      </c>
      <c r="B651" s="129" t="s">
        <v>14</v>
      </c>
      <c r="C651" s="142" t="s">
        <v>53</v>
      </c>
      <c r="D651" s="130">
        <v>1472973</v>
      </c>
      <c r="E651" s="82">
        <v>57314.124513618677</v>
      </c>
    </row>
    <row r="652" spans="1:5">
      <c r="A652" s="139">
        <v>1993</v>
      </c>
      <c r="B652" s="129" t="s">
        <v>15</v>
      </c>
      <c r="C652" s="142" t="s">
        <v>53</v>
      </c>
      <c r="D652" s="130">
        <v>1545210</v>
      </c>
      <c r="E652" s="82">
        <v>59431.153846153844</v>
      </c>
    </row>
    <row r="653" spans="1:5">
      <c r="A653" s="139">
        <v>1993</v>
      </c>
      <c r="B653" s="129" t="s">
        <v>16</v>
      </c>
      <c r="C653" s="142" t="s">
        <v>53</v>
      </c>
      <c r="D653" s="130">
        <v>1467000</v>
      </c>
      <c r="E653" s="82">
        <v>57984.18972332016</v>
      </c>
    </row>
    <row r="654" spans="1:5">
      <c r="A654" s="139">
        <v>1994</v>
      </c>
      <c r="B654" s="129" t="s">
        <v>5</v>
      </c>
      <c r="C654" s="142" t="s">
        <v>53</v>
      </c>
      <c r="D654" s="130">
        <v>1421948</v>
      </c>
      <c r="E654" s="82">
        <v>56877.919999999998</v>
      </c>
    </row>
    <row r="655" spans="1:5">
      <c r="A655" s="139">
        <v>1994</v>
      </c>
      <c r="B655" s="129" t="s">
        <v>6</v>
      </c>
      <c r="C655" s="142" t="s">
        <v>53</v>
      </c>
      <c r="D655" s="130">
        <v>1410871</v>
      </c>
      <c r="E655" s="82">
        <v>58786.291666666664</v>
      </c>
    </row>
    <row r="656" spans="1:5">
      <c r="A656" s="139">
        <v>1994</v>
      </c>
      <c r="B656" s="129" t="s">
        <v>7</v>
      </c>
      <c r="C656" s="142" t="s">
        <v>53</v>
      </c>
      <c r="D656" s="130">
        <v>1860469</v>
      </c>
      <c r="E656" s="82">
        <v>69680.486891385764</v>
      </c>
    </row>
    <row r="657" spans="1:5">
      <c r="A657" s="139">
        <v>1994</v>
      </c>
      <c r="B657" s="129" t="s">
        <v>8</v>
      </c>
      <c r="C657" s="142" t="s">
        <v>53</v>
      </c>
      <c r="D657" s="130">
        <v>1855763</v>
      </c>
      <c r="E657" s="82">
        <v>74230.52</v>
      </c>
    </row>
    <row r="658" spans="1:5">
      <c r="A658" s="139">
        <v>1994</v>
      </c>
      <c r="B658" s="129" t="s">
        <v>9</v>
      </c>
      <c r="C658" s="142" t="s">
        <v>53</v>
      </c>
      <c r="D658" s="130">
        <v>2014071</v>
      </c>
      <c r="E658" s="82">
        <v>78674.6484375</v>
      </c>
    </row>
    <row r="659" spans="1:5">
      <c r="A659" s="139">
        <v>1994</v>
      </c>
      <c r="B659" s="129" t="s">
        <v>10</v>
      </c>
      <c r="C659" s="142" t="s">
        <v>53</v>
      </c>
      <c r="D659" s="130">
        <v>1860835</v>
      </c>
      <c r="E659" s="82">
        <v>75643.699186991871</v>
      </c>
    </row>
    <row r="660" spans="1:5">
      <c r="A660" s="139">
        <v>1994</v>
      </c>
      <c r="B660" s="129" t="s">
        <v>11</v>
      </c>
      <c r="C660" s="142" t="s">
        <v>53</v>
      </c>
      <c r="D660" s="130">
        <v>1905932</v>
      </c>
      <c r="E660" s="82">
        <v>74450.46875</v>
      </c>
    </row>
    <row r="661" spans="1:5">
      <c r="A661" s="139">
        <v>1994</v>
      </c>
      <c r="B661" s="129" t="s">
        <v>12</v>
      </c>
      <c r="C661" s="142" t="s">
        <v>53</v>
      </c>
      <c r="D661" s="130">
        <v>2020992</v>
      </c>
      <c r="E661" s="82">
        <v>76843.802281368815</v>
      </c>
    </row>
    <row r="662" spans="1:5">
      <c r="A662" s="139">
        <v>1994</v>
      </c>
      <c r="B662" s="129" t="s">
        <v>13</v>
      </c>
      <c r="C662" s="142" t="s">
        <v>53</v>
      </c>
      <c r="D662" s="130">
        <v>2062514</v>
      </c>
      <c r="E662" s="82">
        <v>79327.461538461532</v>
      </c>
    </row>
    <row r="663" spans="1:5">
      <c r="A663" s="139">
        <v>1994</v>
      </c>
      <c r="B663" s="129" t="s">
        <v>14</v>
      </c>
      <c r="C663" s="142" t="s">
        <v>53</v>
      </c>
      <c r="D663" s="130">
        <v>2025142</v>
      </c>
      <c r="E663" s="82">
        <v>77890.076923076922</v>
      </c>
    </row>
    <row r="664" spans="1:5">
      <c r="A664" s="139">
        <v>1994</v>
      </c>
      <c r="B664" s="129" t="s">
        <v>15</v>
      </c>
      <c r="C664" s="142" t="s">
        <v>53</v>
      </c>
      <c r="D664" s="130">
        <v>2053683</v>
      </c>
      <c r="E664" s="82">
        <v>78987.807692307688</v>
      </c>
    </row>
    <row r="665" spans="1:5">
      <c r="A665" s="139">
        <v>1994</v>
      </c>
      <c r="B665" s="129" t="s">
        <v>16</v>
      </c>
      <c r="C665" s="142" t="s">
        <v>53</v>
      </c>
      <c r="D665" s="130">
        <v>1950182</v>
      </c>
      <c r="E665" s="82">
        <v>73040.52434456929</v>
      </c>
    </row>
    <row r="666" spans="1:5">
      <c r="A666" s="139">
        <v>1995</v>
      </c>
      <c r="B666" s="129" t="s">
        <v>5</v>
      </c>
      <c r="C666" s="142" t="s">
        <v>53</v>
      </c>
      <c r="D666" s="130">
        <v>1674456</v>
      </c>
      <c r="E666" s="82">
        <v>63667.528517110266</v>
      </c>
    </row>
    <row r="667" spans="1:5">
      <c r="A667" s="139">
        <v>1995</v>
      </c>
      <c r="B667" s="129" t="s">
        <v>6</v>
      </c>
      <c r="C667" s="142" t="s">
        <v>53</v>
      </c>
      <c r="D667" s="130">
        <v>1585308</v>
      </c>
      <c r="E667" s="82">
        <v>66054.5</v>
      </c>
    </row>
    <row r="668" spans="1:5">
      <c r="A668" s="139">
        <v>1995</v>
      </c>
      <c r="B668" s="129" t="s">
        <v>7</v>
      </c>
      <c r="C668" s="142" t="s">
        <v>53</v>
      </c>
      <c r="D668" s="130">
        <v>2022825</v>
      </c>
      <c r="E668" s="82">
        <v>74919.444444444438</v>
      </c>
    </row>
    <row r="669" spans="1:5">
      <c r="A669" s="139">
        <v>1995</v>
      </c>
      <c r="B669" s="129" t="s">
        <v>8</v>
      </c>
      <c r="C669" s="142" t="s">
        <v>53</v>
      </c>
      <c r="D669" s="130">
        <v>1834075</v>
      </c>
      <c r="E669" s="82">
        <v>76419.791666666672</v>
      </c>
    </row>
    <row r="670" spans="1:5">
      <c r="A670" s="139">
        <v>1995</v>
      </c>
      <c r="B670" s="129" t="s">
        <v>9</v>
      </c>
      <c r="C670" s="142" t="s">
        <v>53</v>
      </c>
      <c r="D670" s="130">
        <v>1993905</v>
      </c>
      <c r="E670" s="82">
        <v>77886.9140625</v>
      </c>
    </row>
    <row r="671" spans="1:5">
      <c r="A671" s="139">
        <v>1995</v>
      </c>
      <c r="B671" s="129" t="s">
        <v>10</v>
      </c>
      <c r="C671" s="142" t="s">
        <v>53</v>
      </c>
      <c r="D671" s="130">
        <v>1909823</v>
      </c>
      <c r="E671" s="82">
        <v>75487.075098814224</v>
      </c>
    </row>
    <row r="672" spans="1:5">
      <c r="A672" s="139">
        <v>1995</v>
      </c>
      <c r="B672" s="129" t="s">
        <v>11</v>
      </c>
      <c r="C672" s="142" t="s">
        <v>53</v>
      </c>
      <c r="D672" s="130">
        <v>1975298</v>
      </c>
      <c r="E672" s="82">
        <v>75973</v>
      </c>
    </row>
    <row r="673" spans="1:5">
      <c r="A673" s="139">
        <v>1995</v>
      </c>
      <c r="B673" s="129" t="s">
        <v>12</v>
      </c>
      <c r="C673" s="142" t="s">
        <v>53</v>
      </c>
      <c r="D673" s="130">
        <v>2058381</v>
      </c>
      <c r="E673" s="82">
        <v>78265.437262357416</v>
      </c>
    </row>
    <row r="674" spans="1:5">
      <c r="A674" s="139">
        <v>1995</v>
      </c>
      <c r="B674" s="129" t="s">
        <v>13</v>
      </c>
      <c r="C674" s="142" t="s">
        <v>53</v>
      </c>
      <c r="D674" s="130">
        <v>2020096</v>
      </c>
      <c r="E674" s="82">
        <v>78602.957198443575</v>
      </c>
    </row>
    <row r="675" spans="1:5">
      <c r="A675" s="139">
        <v>1995</v>
      </c>
      <c r="B675" s="129" t="s">
        <v>14</v>
      </c>
      <c r="C675" s="142" t="s">
        <v>53</v>
      </c>
      <c r="D675" s="130">
        <v>2056987</v>
      </c>
      <c r="E675" s="82">
        <v>80351.0546875</v>
      </c>
    </row>
    <row r="676" spans="1:5">
      <c r="A676" s="139">
        <v>1995</v>
      </c>
      <c r="B676" s="129" t="s">
        <v>15</v>
      </c>
      <c r="C676" s="142" t="s">
        <v>53</v>
      </c>
      <c r="D676" s="130">
        <v>2069713</v>
      </c>
      <c r="E676" s="82">
        <v>79604.346153846156</v>
      </c>
    </row>
    <row r="677" spans="1:5">
      <c r="A677" s="139">
        <v>1995</v>
      </c>
      <c r="B677" s="129" t="s">
        <v>16</v>
      </c>
      <c r="C677" s="142" t="s">
        <v>53</v>
      </c>
      <c r="D677" s="130">
        <v>1950065</v>
      </c>
      <c r="E677" s="82">
        <v>79270.934959349586</v>
      </c>
    </row>
    <row r="678" spans="1:5">
      <c r="A678" s="139">
        <v>1996</v>
      </c>
      <c r="B678" s="129" t="s">
        <v>5</v>
      </c>
      <c r="C678" s="142" t="s">
        <v>53</v>
      </c>
      <c r="D678" s="130">
        <v>1756451</v>
      </c>
      <c r="E678" s="82">
        <v>66785.209125475289</v>
      </c>
    </row>
    <row r="679" spans="1:5">
      <c r="A679" s="139">
        <v>1996</v>
      </c>
      <c r="B679" s="129" t="s">
        <v>6</v>
      </c>
      <c r="C679" s="142" t="s">
        <v>53</v>
      </c>
      <c r="D679" s="130">
        <v>1714310</v>
      </c>
      <c r="E679" s="82">
        <v>68572.399999999994</v>
      </c>
    </row>
    <row r="680" spans="1:5">
      <c r="A680" s="139">
        <v>1996</v>
      </c>
      <c r="B680" s="129" t="s">
        <v>7</v>
      </c>
      <c r="C680" s="142" t="s">
        <v>53</v>
      </c>
      <c r="D680" s="130">
        <v>2101703</v>
      </c>
      <c r="E680" s="82">
        <v>80834.730769230766</v>
      </c>
    </row>
    <row r="681" spans="1:5">
      <c r="A681" s="139">
        <v>1996</v>
      </c>
      <c r="B681" s="129" t="s">
        <v>8</v>
      </c>
      <c r="C681" s="142" t="s">
        <v>53</v>
      </c>
      <c r="D681" s="130">
        <v>2092622</v>
      </c>
      <c r="E681" s="82">
        <v>83704.88</v>
      </c>
    </row>
    <row r="682" spans="1:5">
      <c r="A682" s="139">
        <v>1996</v>
      </c>
      <c r="B682" s="129" t="s">
        <v>9</v>
      </c>
      <c r="C682" s="142" t="s">
        <v>53</v>
      </c>
      <c r="D682" s="130">
        <v>2238768</v>
      </c>
      <c r="E682" s="82">
        <v>86438.91891891892</v>
      </c>
    </row>
    <row r="683" spans="1:5">
      <c r="A683" s="139">
        <v>1996</v>
      </c>
      <c r="B683" s="129" t="s">
        <v>10</v>
      </c>
      <c r="C683" s="142" t="s">
        <v>53</v>
      </c>
      <c r="D683" s="130">
        <v>2015496</v>
      </c>
      <c r="E683" s="82">
        <v>85402.372881355928</v>
      </c>
    </row>
    <row r="684" spans="1:5">
      <c r="A684" s="139">
        <v>1996</v>
      </c>
      <c r="B684" s="129" t="s">
        <v>11</v>
      </c>
      <c r="C684" s="142" t="s">
        <v>53</v>
      </c>
      <c r="D684" s="130">
        <v>2138553</v>
      </c>
      <c r="E684" s="82">
        <v>81313.802281368815</v>
      </c>
    </row>
    <row r="685" spans="1:5">
      <c r="A685" s="139">
        <v>1996</v>
      </c>
      <c r="B685" s="129" t="s">
        <v>12</v>
      </c>
      <c r="C685" s="142" t="s">
        <v>53</v>
      </c>
      <c r="D685" s="130">
        <v>2135500</v>
      </c>
      <c r="E685" s="82">
        <v>82134.61538461539</v>
      </c>
    </row>
    <row r="686" spans="1:5">
      <c r="A686" s="139">
        <v>1996</v>
      </c>
      <c r="B686" s="129" t="s">
        <v>13</v>
      </c>
      <c r="C686" s="142" t="s">
        <v>53</v>
      </c>
      <c r="D686" s="130">
        <v>2067569</v>
      </c>
      <c r="E686" s="82">
        <v>84047.520325203252</v>
      </c>
    </row>
    <row r="687" spans="1:5">
      <c r="A687" s="139">
        <v>1996</v>
      </c>
      <c r="B687" s="129" t="s">
        <v>14</v>
      </c>
      <c r="C687" s="142" t="s">
        <v>53</v>
      </c>
      <c r="D687" s="130">
        <v>2285393</v>
      </c>
      <c r="E687" s="82">
        <v>85917.030075187969</v>
      </c>
    </row>
    <row r="688" spans="1:5">
      <c r="A688" s="139">
        <v>1996</v>
      </c>
      <c r="B688" s="129" t="s">
        <v>15</v>
      </c>
      <c r="C688" s="142" t="s">
        <v>53</v>
      </c>
      <c r="D688" s="130">
        <v>2150149</v>
      </c>
      <c r="E688" s="82">
        <v>83663.38521400778</v>
      </c>
    </row>
    <row r="689" spans="1:5">
      <c r="A689" s="139">
        <v>1996</v>
      </c>
      <c r="B689" s="129" t="s">
        <v>16</v>
      </c>
      <c r="C689" s="142" t="s">
        <v>53</v>
      </c>
      <c r="D689" s="130">
        <v>2025862</v>
      </c>
      <c r="E689" s="82">
        <v>81034.48</v>
      </c>
    </row>
    <row r="690" spans="1:5">
      <c r="A690" s="139">
        <v>1997</v>
      </c>
      <c r="B690" s="129" t="s">
        <v>5</v>
      </c>
      <c r="C690" s="142" t="s">
        <v>53</v>
      </c>
      <c r="D690" s="130">
        <v>1775382</v>
      </c>
      <c r="E690" s="82">
        <v>67505.019011406839</v>
      </c>
    </row>
    <row r="691" spans="1:5">
      <c r="A691" s="139">
        <v>1997</v>
      </c>
      <c r="B691" s="129" t="s">
        <v>6</v>
      </c>
      <c r="C691" s="142" t="s">
        <v>53</v>
      </c>
      <c r="D691" s="130">
        <v>1743659</v>
      </c>
      <c r="E691" s="82">
        <v>72652.458333333328</v>
      </c>
    </row>
    <row r="692" spans="1:5">
      <c r="A692" s="139">
        <v>1997</v>
      </c>
      <c r="B692" s="129" t="s">
        <v>7</v>
      </c>
      <c r="C692" s="142" t="s">
        <v>53</v>
      </c>
      <c r="D692" s="130">
        <v>2062718</v>
      </c>
      <c r="E692" s="82">
        <v>82508.72</v>
      </c>
    </row>
    <row r="693" spans="1:5">
      <c r="A693" s="139">
        <v>1997</v>
      </c>
      <c r="B693" s="129" t="s">
        <v>8</v>
      </c>
      <c r="C693" s="142" t="s">
        <v>53</v>
      </c>
      <c r="D693" s="130">
        <v>2225281</v>
      </c>
      <c r="E693" s="82">
        <v>85587.730769230766</v>
      </c>
    </row>
    <row r="694" spans="1:5">
      <c r="A694" s="139">
        <v>1997</v>
      </c>
      <c r="B694" s="129" t="s">
        <v>9</v>
      </c>
      <c r="C694" s="142" t="s">
        <v>53</v>
      </c>
      <c r="D694" s="130">
        <v>2206866</v>
      </c>
      <c r="E694" s="82">
        <v>84879.461538461532</v>
      </c>
    </row>
    <row r="695" spans="1:5">
      <c r="A695" s="139">
        <v>1997</v>
      </c>
      <c r="B695" s="129" t="s">
        <v>10</v>
      </c>
      <c r="C695" s="142" t="s">
        <v>53</v>
      </c>
      <c r="D695" s="130">
        <v>2030768</v>
      </c>
      <c r="E695" s="82">
        <v>84969.372384937247</v>
      </c>
    </row>
    <row r="696" spans="1:5">
      <c r="A696" s="139">
        <v>1997</v>
      </c>
      <c r="B696" s="129" t="s">
        <v>11</v>
      </c>
      <c r="C696" s="142" t="s">
        <v>53</v>
      </c>
      <c r="D696" s="130">
        <v>2172125</v>
      </c>
      <c r="E696" s="82">
        <v>82590.304182509499</v>
      </c>
    </row>
    <row r="697" spans="1:5">
      <c r="A697" s="139">
        <v>1997</v>
      </c>
      <c r="B697" s="129" t="s">
        <v>12</v>
      </c>
      <c r="C697" s="142" t="s">
        <v>53</v>
      </c>
      <c r="D697" s="130">
        <v>2093920</v>
      </c>
      <c r="E697" s="82">
        <v>82763.636363636368</v>
      </c>
    </row>
    <row r="698" spans="1:5">
      <c r="A698" s="139">
        <v>1997</v>
      </c>
      <c r="B698" s="129" t="s">
        <v>13</v>
      </c>
      <c r="C698" s="142" t="s">
        <v>53</v>
      </c>
      <c r="D698" s="130">
        <v>2214798</v>
      </c>
      <c r="E698" s="82">
        <v>85184.538461538468</v>
      </c>
    </row>
    <row r="699" spans="1:5">
      <c r="A699" s="139">
        <v>1997</v>
      </c>
      <c r="B699" s="129" t="s">
        <v>14</v>
      </c>
      <c r="C699" s="142" t="s">
        <v>53</v>
      </c>
      <c r="D699" s="130">
        <v>2279527</v>
      </c>
      <c r="E699" s="82">
        <v>84426.925925925927</v>
      </c>
    </row>
    <row r="700" spans="1:5">
      <c r="A700" s="139">
        <v>1997</v>
      </c>
      <c r="B700" s="129" t="s">
        <v>15</v>
      </c>
      <c r="C700" s="142" t="s">
        <v>53</v>
      </c>
      <c r="D700" s="130">
        <v>2107131</v>
      </c>
      <c r="E700" s="82">
        <v>84285.24</v>
      </c>
    </row>
    <row r="701" spans="1:5">
      <c r="A701" s="139">
        <v>1997</v>
      </c>
      <c r="B701" s="129" t="s">
        <v>16</v>
      </c>
      <c r="C701" s="142" t="s">
        <v>53</v>
      </c>
      <c r="D701" s="130">
        <v>2041778</v>
      </c>
      <c r="E701" s="82">
        <v>80702.687747035568</v>
      </c>
    </row>
    <row r="702" spans="1:5">
      <c r="A702" s="139">
        <v>1998</v>
      </c>
      <c r="B702" s="129" t="s">
        <v>5</v>
      </c>
      <c r="C702" s="142" t="s">
        <v>53</v>
      </c>
      <c r="D702" s="130">
        <v>1850124</v>
      </c>
      <c r="E702" s="82">
        <v>71158.61538461539</v>
      </c>
    </row>
    <row r="703" spans="1:5">
      <c r="A703" s="139">
        <v>1998</v>
      </c>
      <c r="B703" s="129" t="s">
        <v>6</v>
      </c>
      <c r="C703" s="142" t="s">
        <v>53</v>
      </c>
      <c r="D703" s="130">
        <v>1744018</v>
      </c>
      <c r="E703" s="82">
        <v>72667.416666666672</v>
      </c>
    </row>
    <row r="704" spans="1:5">
      <c r="A704" s="139">
        <v>1998</v>
      </c>
      <c r="B704" s="129" t="s">
        <v>7</v>
      </c>
      <c r="C704" s="142" t="s">
        <v>53</v>
      </c>
      <c r="D704" s="130">
        <v>2207020</v>
      </c>
      <c r="E704" s="82">
        <v>83917.110266159696</v>
      </c>
    </row>
    <row r="705" spans="1:5">
      <c r="A705" s="139">
        <v>1998</v>
      </c>
      <c r="B705" s="129" t="s">
        <v>8</v>
      </c>
      <c r="C705" s="142" t="s">
        <v>53</v>
      </c>
      <c r="D705" s="130">
        <v>2165884</v>
      </c>
      <c r="E705" s="82">
        <v>88044.065040650399</v>
      </c>
    </row>
    <row r="706" spans="1:5">
      <c r="A706" s="139">
        <v>1998</v>
      </c>
      <c r="B706" s="129" t="s">
        <v>9</v>
      </c>
      <c r="C706" s="142" t="s">
        <v>53</v>
      </c>
      <c r="D706" s="130">
        <v>2162868</v>
      </c>
      <c r="E706" s="82">
        <v>87921.463414634141</v>
      </c>
    </row>
    <row r="707" spans="1:5">
      <c r="A707" s="139">
        <v>1998</v>
      </c>
      <c r="B707" s="129" t="s">
        <v>10</v>
      </c>
      <c r="C707" s="142" t="s">
        <v>53</v>
      </c>
      <c r="D707" s="130">
        <v>2107174</v>
      </c>
      <c r="E707" s="82">
        <v>85657.479674796748</v>
      </c>
    </row>
    <row r="708" spans="1:5">
      <c r="A708" s="139">
        <v>1998</v>
      </c>
      <c r="B708" s="129" t="s">
        <v>11</v>
      </c>
      <c r="C708" s="142" t="s">
        <v>53</v>
      </c>
      <c r="D708" s="130">
        <v>2209616</v>
      </c>
      <c r="E708" s="82">
        <v>84015.817490494301</v>
      </c>
    </row>
    <row r="709" spans="1:5">
      <c r="A709" s="139">
        <v>1998</v>
      </c>
      <c r="B709" s="129" t="s">
        <v>12</v>
      </c>
      <c r="C709" s="142" t="s">
        <v>53</v>
      </c>
      <c r="D709" s="130">
        <v>2195379</v>
      </c>
      <c r="E709" s="82">
        <v>86773.87351778656</v>
      </c>
    </row>
    <row r="710" spans="1:5">
      <c r="A710" s="139">
        <v>1998</v>
      </c>
      <c r="B710" s="129" t="s">
        <v>13</v>
      </c>
      <c r="C710" s="142" t="s">
        <v>53</v>
      </c>
      <c r="D710" s="130">
        <v>2244157</v>
      </c>
      <c r="E710" s="82">
        <v>86313.730769230766</v>
      </c>
    </row>
    <row r="711" spans="1:5">
      <c r="A711" s="139">
        <v>1998</v>
      </c>
      <c r="B711" s="129" t="s">
        <v>14</v>
      </c>
      <c r="C711" s="142" t="s">
        <v>53</v>
      </c>
      <c r="D711" s="130">
        <v>2308005</v>
      </c>
      <c r="E711" s="82">
        <v>88769.423076923078</v>
      </c>
    </row>
    <row r="712" spans="1:5">
      <c r="A712" s="139">
        <v>1998</v>
      </c>
      <c r="B712" s="129" t="s">
        <v>15</v>
      </c>
      <c r="C712" s="142" t="s">
        <v>53</v>
      </c>
      <c r="D712" s="130">
        <v>2233725</v>
      </c>
      <c r="E712" s="82">
        <v>88289.5256916996</v>
      </c>
    </row>
    <row r="713" spans="1:5">
      <c r="A713" s="139">
        <v>1998</v>
      </c>
      <c r="B713" s="129" t="s">
        <v>16</v>
      </c>
      <c r="C713" s="142" t="s">
        <v>53</v>
      </c>
      <c r="D713" s="130">
        <v>2153340</v>
      </c>
      <c r="E713" s="82">
        <v>86133.6</v>
      </c>
    </row>
    <row r="714" spans="1:5">
      <c r="A714" s="139">
        <v>1999</v>
      </c>
      <c r="B714" s="129" t="s">
        <v>5</v>
      </c>
      <c r="C714" s="142" t="s">
        <v>53</v>
      </c>
      <c r="D714" s="130">
        <v>1824811</v>
      </c>
      <c r="E714" s="82">
        <v>70185.038461538468</v>
      </c>
    </row>
    <row r="715" spans="1:5">
      <c r="A715" s="139">
        <v>1999</v>
      </c>
      <c r="B715" s="129" t="s">
        <v>6</v>
      </c>
      <c r="C715" s="142" t="s">
        <v>53</v>
      </c>
      <c r="D715" s="130">
        <v>1778667</v>
      </c>
      <c r="E715" s="82">
        <v>74111.125</v>
      </c>
    </row>
    <row r="716" spans="1:5">
      <c r="A716" s="139">
        <v>1999</v>
      </c>
      <c r="B716" s="129" t="s">
        <v>7</v>
      </c>
      <c r="C716" s="142" t="s">
        <v>53</v>
      </c>
      <c r="D716" s="130">
        <v>2275315</v>
      </c>
      <c r="E716" s="82">
        <v>86513.8783269962</v>
      </c>
    </row>
    <row r="717" spans="1:5">
      <c r="A717" s="139">
        <v>1999</v>
      </c>
      <c r="B717" s="129" t="s">
        <v>8</v>
      </c>
      <c r="C717" s="142" t="s">
        <v>53</v>
      </c>
      <c r="D717" s="130">
        <v>2215773</v>
      </c>
      <c r="E717" s="82">
        <v>90072.073170731703</v>
      </c>
    </row>
    <row r="718" spans="1:5">
      <c r="A718" s="139">
        <v>1999</v>
      </c>
      <c r="B718" s="129" t="s">
        <v>9</v>
      </c>
      <c r="C718" s="142" t="s">
        <v>53</v>
      </c>
      <c r="D718" s="130">
        <v>2233891</v>
      </c>
      <c r="E718" s="82">
        <v>90808.577235772347</v>
      </c>
    </row>
    <row r="719" spans="1:5">
      <c r="A719" s="139">
        <v>1999</v>
      </c>
      <c r="B719" s="129" t="s">
        <v>10</v>
      </c>
      <c r="C719" s="142" t="s">
        <v>53</v>
      </c>
      <c r="D719" s="130">
        <v>2183762</v>
      </c>
      <c r="E719" s="82">
        <v>88770.813008130077</v>
      </c>
    </row>
    <row r="720" spans="1:5">
      <c r="A720" s="139">
        <v>1999</v>
      </c>
      <c r="B720" s="129" t="s">
        <v>11</v>
      </c>
      <c r="C720" s="142" t="s">
        <v>53</v>
      </c>
      <c r="D720" s="130">
        <v>2205510</v>
      </c>
      <c r="E720" s="82">
        <v>83859.695817490487</v>
      </c>
    </row>
    <row r="721" spans="1:5">
      <c r="A721" s="139">
        <v>1999</v>
      </c>
      <c r="B721" s="129" t="s">
        <v>12</v>
      </c>
      <c r="C721" s="142" t="s">
        <v>53</v>
      </c>
      <c r="D721" s="130">
        <v>2188074</v>
      </c>
      <c r="E721" s="82">
        <v>86485.138339920944</v>
      </c>
    </row>
    <row r="722" spans="1:5">
      <c r="A722" s="139">
        <v>1999</v>
      </c>
      <c r="B722" s="129" t="s">
        <v>13</v>
      </c>
      <c r="C722" s="142" t="s">
        <v>53</v>
      </c>
      <c r="D722" s="130">
        <v>2286892</v>
      </c>
      <c r="E722" s="82">
        <v>87957.38461538461</v>
      </c>
    </row>
    <row r="723" spans="1:5">
      <c r="A723" s="139">
        <v>1999</v>
      </c>
      <c r="B723" s="129" t="s">
        <v>14</v>
      </c>
      <c r="C723" s="142" t="s">
        <v>53</v>
      </c>
      <c r="D723" s="130">
        <v>2237256</v>
      </c>
      <c r="E723" s="82">
        <v>86048.307692307688</v>
      </c>
    </row>
    <row r="724" spans="1:5">
      <c r="A724" s="139">
        <v>1999</v>
      </c>
      <c r="B724" s="129" t="s">
        <v>15</v>
      </c>
      <c r="C724" s="142" t="s">
        <v>53</v>
      </c>
      <c r="D724" s="130">
        <v>2251198</v>
      </c>
      <c r="E724" s="82">
        <v>88980.1581027668</v>
      </c>
    </row>
    <row r="725" spans="1:5">
      <c r="A725" s="139">
        <v>1999</v>
      </c>
      <c r="B725" s="129" t="s">
        <v>16</v>
      </c>
      <c r="C725" s="142" t="s">
        <v>53</v>
      </c>
      <c r="D725" s="130">
        <v>2136822</v>
      </c>
      <c r="E725" s="82">
        <v>85472.88</v>
      </c>
    </row>
    <row r="726" spans="1:5">
      <c r="A726" s="139">
        <v>2000</v>
      </c>
      <c r="B726" s="129" t="s">
        <v>5</v>
      </c>
      <c r="C726" s="142" t="s">
        <v>53</v>
      </c>
      <c r="D726" s="130">
        <v>1773711</v>
      </c>
      <c r="E726" s="82">
        <v>69285.5859375</v>
      </c>
    </row>
    <row r="727" spans="1:5">
      <c r="A727" s="139">
        <v>2000</v>
      </c>
      <c r="B727" s="129" t="s">
        <v>6</v>
      </c>
      <c r="C727" s="142" t="s">
        <v>53</v>
      </c>
      <c r="D727" s="130">
        <v>1851305</v>
      </c>
      <c r="E727" s="82">
        <v>74052.2</v>
      </c>
    </row>
    <row r="728" spans="1:5">
      <c r="A728" s="139">
        <v>2000</v>
      </c>
      <c r="B728" s="129" t="s">
        <v>7</v>
      </c>
      <c r="C728" s="142" t="s">
        <v>53</v>
      </c>
      <c r="D728" s="130">
        <v>2302217</v>
      </c>
      <c r="E728" s="82">
        <v>85267.296296296292</v>
      </c>
    </row>
    <row r="729" spans="1:5">
      <c r="A729" s="139">
        <v>2000</v>
      </c>
      <c r="B729" s="129" t="s">
        <v>8</v>
      </c>
      <c r="C729" s="142" t="s">
        <v>53</v>
      </c>
      <c r="D729" s="130">
        <v>2083071</v>
      </c>
      <c r="E729" s="82">
        <v>86794.625</v>
      </c>
    </row>
    <row r="730" spans="1:5">
      <c r="A730" s="139">
        <v>2000</v>
      </c>
      <c r="B730" s="129" t="s">
        <v>9</v>
      </c>
      <c r="C730" s="142" t="s">
        <v>53</v>
      </c>
      <c r="D730" s="130">
        <v>2170179</v>
      </c>
      <c r="E730" s="82">
        <v>84772.6171875</v>
      </c>
    </row>
    <row r="731" spans="1:5">
      <c r="A731" s="139">
        <v>2000</v>
      </c>
      <c r="B731" s="129" t="s">
        <v>10</v>
      </c>
      <c r="C731" s="142" t="s">
        <v>53</v>
      </c>
      <c r="D731" s="130">
        <v>2100767</v>
      </c>
      <c r="E731" s="82">
        <v>84368.152610441772</v>
      </c>
    </row>
    <row r="732" spans="1:5">
      <c r="A732" s="139">
        <v>2000</v>
      </c>
      <c r="B732" s="129" t="s">
        <v>11</v>
      </c>
      <c r="C732" s="142" t="s">
        <v>53</v>
      </c>
      <c r="D732" s="130">
        <v>2129057</v>
      </c>
      <c r="E732" s="82">
        <v>81886.807692307688</v>
      </c>
    </row>
    <row r="733" spans="1:5">
      <c r="A733" s="139">
        <v>2000</v>
      </c>
      <c r="B733" s="129" t="s">
        <v>12</v>
      </c>
      <c r="C733" s="142" t="s">
        <v>53</v>
      </c>
      <c r="D733" s="130">
        <v>2243192</v>
      </c>
      <c r="E733" s="82">
        <v>85292.471482889727</v>
      </c>
    </row>
    <row r="734" spans="1:5">
      <c r="A734" s="139">
        <v>2000</v>
      </c>
      <c r="B734" s="129" t="s">
        <v>13</v>
      </c>
      <c r="C734" s="142" t="s">
        <v>53</v>
      </c>
      <c r="D734" s="130">
        <v>2207403</v>
      </c>
      <c r="E734" s="82">
        <v>85891.167315175102</v>
      </c>
    </row>
    <row r="735" spans="1:5">
      <c r="A735" s="139">
        <v>2000</v>
      </c>
      <c r="B735" s="129" t="s">
        <v>14</v>
      </c>
      <c r="C735" s="142" t="s">
        <v>53</v>
      </c>
      <c r="D735" s="130">
        <v>2219518</v>
      </c>
      <c r="E735" s="82">
        <v>86699.921875</v>
      </c>
    </row>
    <row r="736" spans="1:5">
      <c r="A736" s="139">
        <v>2000</v>
      </c>
      <c r="B736" s="129" t="s">
        <v>15</v>
      </c>
      <c r="C736" s="142" t="s">
        <v>53</v>
      </c>
      <c r="D736" s="130">
        <v>2109360</v>
      </c>
      <c r="E736" s="82">
        <v>81129.230769230766</v>
      </c>
    </row>
    <row r="737" spans="1:5">
      <c r="A737" s="139">
        <v>2000</v>
      </c>
      <c r="B737" s="129" t="s">
        <v>16</v>
      </c>
      <c r="C737" s="142" t="s">
        <v>53</v>
      </c>
      <c r="D737" s="130">
        <v>1925647</v>
      </c>
      <c r="E737" s="82">
        <v>78278.333333333328</v>
      </c>
    </row>
    <row r="738" spans="1:5">
      <c r="A738" s="139">
        <v>2001</v>
      </c>
      <c r="B738" s="129" t="s">
        <v>5</v>
      </c>
      <c r="C738" s="142" t="s">
        <v>53</v>
      </c>
      <c r="D738" s="130">
        <v>1716204</v>
      </c>
      <c r="E738" s="82">
        <v>65254.904942965775</v>
      </c>
    </row>
    <row r="739" spans="1:5">
      <c r="A739" s="139">
        <v>2001</v>
      </c>
      <c r="B739" s="129" t="s">
        <v>6</v>
      </c>
      <c r="C739" s="142" t="s">
        <v>53</v>
      </c>
      <c r="D739" s="130">
        <v>1685270</v>
      </c>
      <c r="E739" s="82">
        <v>70219.583333333328</v>
      </c>
    </row>
    <row r="740" spans="1:5">
      <c r="A740" s="139">
        <v>2001</v>
      </c>
      <c r="B740" s="129" t="s">
        <v>7</v>
      </c>
      <c r="C740" s="142" t="s">
        <v>53</v>
      </c>
      <c r="D740" s="130">
        <v>2049836</v>
      </c>
      <c r="E740" s="82">
        <v>76772.88389513109</v>
      </c>
    </row>
    <row r="741" spans="1:5">
      <c r="A741" s="139">
        <v>2001</v>
      </c>
      <c r="B741" s="129" t="s">
        <v>8</v>
      </c>
      <c r="C741" s="142" t="s">
        <v>53</v>
      </c>
      <c r="D741" s="130">
        <v>1959563</v>
      </c>
      <c r="E741" s="82">
        <v>80640.452674897111</v>
      </c>
    </row>
    <row r="742" spans="1:5">
      <c r="A742" s="139">
        <v>2001</v>
      </c>
      <c r="B742" s="129" t="s">
        <v>9</v>
      </c>
      <c r="C742" s="142" t="s">
        <v>53</v>
      </c>
      <c r="D742" s="130">
        <v>2087585</v>
      </c>
      <c r="E742" s="82">
        <v>81546.2890625</v>
      </c>
    </row>
    <row r="743" spans="1:5">
      <c r="A743" s="139">
        <v>2001</v>
      </c>
      <c r="B743" s="129" t="s">
        <v>10</v>
      </c>
      <c r="C743" s="142" t="s">
        <v>53</v>
      </c>
      <c r="D743" s="130">
        <v>1940640</v>
      </c>
      <c r="E743" s="82">
        <v>77625.600000000006</v>
      </c>
    </row>
    <row r="744" spans="1:5">
      <c r="A744" s="139">
        <v>2001</v>
      </c>
      <c r="B744" s="129" t="s">
        <v>11</v>
      </c>
      <c r="C744" s="142" t="s">
        <v>53</v>
      </c>
      <c r="D744" s="130">
        <v>1885704</v>
      </c>
      <c r="E744" s="82">
        <v>73660.3125</v>
      </c>
    </row>
    <row r="745" spans="1:5">
      <c r="A745" s="139">
        <v>2001</v>
      </c>
      <c r="B745" s="129" t="s">
        <v>12</v>
      </c>
      <c r="C745" s="142" t="s">
        <v>53</v>
      </c>
      <c r="D745" s="130">
        <v>2002909</v>
      </c>
      <c r="E745" s="82">
        <v>76156.235741444863</v>
      </c>
    </row>
    <row r="746" spans="1:5">
      <c r="A746" s="139">
        <v>2001</v>
      </c>
      <c r="B746" s="129" t="s">
        <v>13</v>
      </c>
      <c r="C746" s="142" t="s">
        <v>53</v>
      </c>
      <c r="D746" s="130">
        <v>1887744</v>
      </c>
      <c r="E746" s="82">
        <v>75509.759999999995</v>
      </c>
    </row>
    <row r="747" spans="1:5">
      <c r="A747" s="139">
        <v>2001</v>
      </c>
      <c r="B747" s="129" t="s">
        <v>14</v>
      </c>
      <c r="C747" s="142" t="s">
        <v>53</v>
      </c>
      <c r="D747" s="130">
        <v>1944135</v>
      </c>
      <c r="E747" s="82">
        <v>73921.482889733845</v>
      </c>
    </row>
    <row r="748" spans="1:5">
      <c r="A748" s="139">
        <v>2001</v>
      </c>
      <c r="B748" s="129" t="s">
        <v>15</v>
      </c>
      <c r="C748" s="142" t="s">
        <v>53</v>
      </c>
      <c r="D748" s="130">
        <v>1914942</v>
      </c>
      <c r="E748" s="82">
        <v>73651.61538461539</v>
      </c>
    </row>
    <row r="749" spans="1:5">
      <c r="A749" s="139">
        <v>2001</v>
      </c>
      <c r="B749" s="129" t="s">
        <v>16</v>
      </c>
      <c r="C749" s="142" t="s">
        <v>53</v>
      </c>
      <c r="D749" s="130">
        <v>1497551</v>
      </c>
      <c r="E749" s="82">
        <v>61627.613168724281</v>
      </c>
    </row>
    <row r="750" spans="1:5">
      <c r="A750" s="139">
        <v>2002</v>
      </c>
      <c r="B750" s="129" t="s">
        <v>5</v>
      </c>
      <c r="C750" s="142" t="s">
        <v>53</v>
      </c>
      <c r="D750" s="130">
        <v>1441180</v>
      </c>
      <c r="E750" s="82">
        <v>54797.718631178708</v>
      </c>
    </row>
    <row r="751" spans="1:5">
      <c r="A751" s="139">
        <v>2002</v>
      </c>
      <c r="B751" s="129" t="s">
        <v>6</v>
      </c>
      <c r="C751" s="142" t="s">
        <v>53</v>
      </c>
      <c r="D751" s="130">
        <v>1428659</v>
      </c>
      <c r="E751" s="82">
        <v>59527.458333333336</v>
      </c>
    </row>
    <row r="752" spans="1:5">
      <c r="A752" s="139">
        <v>2002</v>
      </c>
      <c r="B752" s="129" t="s">
        <v>7</v>
      </c>
      <c r="C752" s="142" t="s">
        <v>53</v>
      </c>
      <c r="D752" s="130">
        <v>1654880</v>
      </c>
      <c r="E752" s="82">
        <v>65410.276679841896</v>
      </c>
    </row>
    <row r="753" spans="1:5">
      <c r="A753" s="139">
        <v>2002</v>
      </c>
      <c r="B753" s="129" t="s">
        <v>8</v>
      </c>
      <c r="C753" s="142" t="s">
        <v>53</v>
      </c>
      <c r="D753" s="130">
        <v>1728778</v>
      </c>
      <c r="E753" s="82">
        <v>67267.626459143969</v>
      </c>
    </row>
    <row r="754" spans="1:5">
      <c r="A754" s="139">
        <v>2002</v>
      </c>
      <c r="B754" s="129" t="s">
        <v>9</v>
      </c>
      <c r="C754" s="142" t="s">
        <v>53</v>
      </c>
      <c r="D754" s="130">
        <v>1830054</v>
      </c>
      <c r="E754" s="82">
        <v>70658.455598455606</v>
      </c>
    </row>
    <row r="755" spans="1:5">
      <c r="A755" s="139">
        <v>2002</v>
      </c>
      <c r="B755" s="129" t="s">
        <v>10</v>
      </c>
      <c r="C755" s="142" t="s">
        <v>53</v>
      </c>
      <c r="D755" s="130">
        <v>1716737</v>
      </c>
      <c r="E755" s="82">
        <v>70647.613168724274</v>
      </c>
    </row>
    <row r="756" spans="1:5">
      <c r="A756" s="139">
        <v>2002</v>
      </c>
      <c r="B756" s="129" t="s">
        <v>11</v>
      </c>
      <c r="C756" s="142" t="s">
        <v>53</v>
      </c>
      <c r="D756" s="130">
        <v>1891268</v>
      </c>
      <c r="E756" s="82">
        <v>71911.330798479088</v>
      </c>
    </row>
    <row r="757" spans="1:5">
      <c r="A757" s="139">
        <v>2002</v>
      </c>
      <c r="B757" s="129" t="s">
        <v>12</v>
      </c>
      <c r="C757" s="142" t="s">
        <v>53</v>
      </c>
      <c r="D757" s="130">
        <v>2003103</v>
      </c>
      <c r="E757" s="82">
        <v>77042.423076923078</v>
      </c>
    </row>
    <row r="758" spans="1:5">
      <c r="A758" s="139">
        <v>2002</v>
      </c>
      <c r="B758" s="129" t="s">
        <v>13</v>
      </c>
      <c r="C758" s="142" t="s">
        <v>53</v>
      </c>
      <c r="D758" s="130">
        <v>2021993</v>
      </c>
      <c r="E758" s="82">
        <v>79920.671936758896</v>
      </c>
    </row>
    <row r="759" spans="1:5">
      <c r="A759" s="139">
        <v>2002</v>
      </c>
      <c r="B759" s="129" t="s">
        <v>14</v>
      </c>
      <c r="C759" s="142" t="s">
        <v>53</v>
      </c>
      <c r="D759" s="130">
        <v>2127026</v>
      </c>
      <c r="E759" s="82">
        <v>80875.513307984787</v>
      </c>
    </row>
    <row r="760" spans="1:5">
      <c r="A760" s="139">
        <v>2002</v>
      </c>
      <c r="B760" s="129" t="s">
        <v>15</v>
      </c>
      <c r="C760" s="142" t="s">
        <v>53</v>
      </c>
      <c r="D760" s="130">
        <v>2053384</v>
      </c>
      <c r="E760" s="82">
        <v>79898.210116731527</v>
      </c>
    </row>
    <row r="761" spans="1:5">
      <c r="A761" s="139">
        <v>2002</v>
      </c>
      <c r="B761" s="129" t="s">
        <v>16</v>
      </c>
      <c r="C761" s="142" t="s">
        <v>53</v>
      </c>
      <c r="D761" s="130">
        <v>1958287</v>
      </c>
      <c r="E761" s="82">
        <v>78331.48</v>
      </c>
    </row>
    <row r="762" spans="1:5">
      <c r="A762" s="139">
        <v>2003</v>
      </c>
      <c r="B762" s="129" t="s">
        <v>5</v>
      </c>
      <c r="C762" s="142" t="s">
        <v>53</v>
      </c>
      <c r="D762" s="130">
        <v>1724588</v>
      </c>
      <c r="E762" s="82">
        <v>65573.688212927751</v>
      </c>
    </row>
    <row r="763" spans="1:5">
      <c r="A763" s="139">
        <v>2003</v>
      </c>
      <c r="B763" s="129" t="s">
        <v>6</v>
      </c>
      <c r="C763" s="142" t="s">
        <v>53</v>
      </c>
      <c r="D763" s="130">
        <v>1673434</v>
      </c>
      <c r="E763" s="82">
        <v>69726.416666666672</v>
      </c>
    </row>
    <row r="764" spans="1:5">
      <c r="A764" s="139">
        <v>2003</v>
      </c>
      <c r="B764" s="129" t="s">
        <v>7</v>
      </c>
      <c r="C764" s="142" t="s">
        <v>53</v>
      </c>
      <c r="D764" s="130">
        <v>2028073</v>
      </c>
      <c r="E764" s="82">
        <v>80160.988142292481</v>
      </c>
    </row>
    <row r="765" spans="1:5">
      <c r="A765" s="139">
        <v>2003</v>
      </c>
      <c r="B765" s="129" t="s">
        <v>8</v>
      </c>
      <c r="C765" s="142" t="s">
        <v>53</v>
      </c>
      <c r="D765" s="130">
        <v>2218138</v>
      </c>
      <c r="E765" s="82">
        <v>86308.87159533074</v>
      </c>
    </row>
    <row r="766" spans="1:5">
      <c r="A766" s="139">
        <v>2003</v>
      </c>
      <c r="B766" s="129" t="s">
        <v>9</v>
      </c>
      <c r="C766" s="142" t="s">
        <v>53</v>
      </c>
      <c r="D766" s="130">
        <v>2460456</v>
      </c>
      <c r="E766" s="82">
        <v>94998.301158301168</v>
      </c>
    </row>
    <row r="767" spans="1:5">
      <c r="A767" s="139">
        <v>2003</v>
      </c>
      <c r="B767" s="129" t="s">
        <v>10</v>
      </c>
      <c r="C767" s="142" t="s">
        <v>53</v>
      </c>
      <c r="D767" s="130">
        <v>2315712</v>
      </c>
      <c r="E767" s="82">
        <v>95296.790123456783</v>
      </c>
    </row>
    <row r="768" spans="1:5">
      <c r="A768" s="139">
        <v>2003</v>
      </c>
      <c r="B768" s="129" t="s">
        <v>11</v>
      </c>
      <c r="C768" s="142" t="s">
        <v>53</v>
      </c>
      <c r="D768" s="130">
        <v>2429706</v>
      </c>
      <c r="E768" s="82">
        <v>92384.25855513307</v>
      </c>
    </row>
    <row r="769" spans="1:5">
      <c r="A769" s="139">
        <v>2003</v>
      </c>
      <c r="B769" s="129" t="s">
        <v>12</v>
      </c>
      <c r="C769" s="142" t="s">
        <v>53</v>
      </c>
      <c r="D769" s="130">
        <v>2440657</v>
      </c>
      <c r="E769" s="82">
        <v>93871.423076923078</v>
      </c>
    </row>
    <row r="770" spans="1:5">
      <c r="A770" s="139">
        <v>2003</v>
      </c>
      <c r="B770" s="129" t="s">
        <v>13</v>
      </c>
      <c r="C770" s="142" t="s">
        <v>53</v>
      </c>
      <c r="D770" s="130">
        <v>2489743</v>
      </c>
      <c r="E770" s="82">
        <v>98408.814229249008</v>
      </c>
    </row>
    <row r="771" spans="1:5">
      <c r="A771" s="139">
        <v>2003</v>
      </c>
      <c r="B771" s="129" t="s">
        <v>14</v>
      </c>
      <c r="C771" s="142" t="s">
        <v>53</v>
      </c>
      <c r="D771" s="130">
        <v>2489743</v>
      </c>
      <c r="E771" s="82">
        <v>94667.03422053231</v>
      </c>
    </row>
    <row r="772" spans="1:5">
      <c r="A772" s="139">
        <v>2003</v>
      </c>
      <c r="B772" s="129" t="s">
        <v>15</v>
      </c>
      <c r="C772" s="142" t="s">
        <v>53</v>
      </c>
      <c r="D772" s="130">
        <v>2316729</v>
      </c>
      <c r="E772" s="82">
        <v>90145.097276264598</v>
      </c>
    </row>
    <row r="773" spans="1:5">
      <c r="A773" s="139">
        <v>2003</v>
      </c>
      <c r="B773" s="129" t="s">
        <v>16</v>
      </c>
      <c r="C773" s="142" t="s">
        <v>53</v>
      </c>
      <c r="D773" s="130">
        <v>2229652</v>
      </c>
      <c r="E773" s="82">
        <v>89186.08</v>
      </c>
    </row>
    <row r="774" spans="1:5">
      <c r="A774" s="139">
        <v>2004</v>
      </c>
      <c r="B774" s="129" t="s">
        <v>5</v>
      </c>
      <c r="C774" s="142" t="s">
        <v>53</v>
      </c>
      <c r="D774" s="130">
        <v>1919256</v>
      </c>
      <c r="E774" s="82">
        <v>72975.513307984787</v>
      </c>
    </row>
    <row r="775" spans="1:5">
      <c r="A775" s="139">
        <v>2004</v>
      </c>
      <c r="B775" s="129" t="s">
        <v>6</v>
      </c>
      <c r="C775" s="142" t="s">
        <v>53</v>
      </c>
      <c r="D775" s="130">
        <v>2056643</v>
      </c>
      <c r="E775" s="82">
        <v>85693.458333333328</v>
      </c>
    </row>
    <row r="776" spans="1:5">
      <c r="A776" s="139">
        <v>2004</v>
      </c>
      <c r="B776" s="129" t="s">
        <v>7</v>
      </c>
      <c r="C776" s="142" t="s">
        <v>53</v>
      </c>
      <c r="D776" s="130">
        <v>2601365</v>
      </c>
      <c r="E776" s="82">
        <v>102820.75098814229</v>
      </c>
    </row>
    <row r="777" spans="1:5">
      <c r="A777" s="139">
        <v>2004</v>
      </c>
      <c r="B777" s="129" t="s">
        <v>8</v>
      </c>
      <c r="C777" s="142" t="s">
        <v>53</v>
      </c>
      <c r="D777" s="130">
        <v>2351655</v>
      </c>
      <c r="E777" s="82">
        <v>91504.08560311285</v>
      </c>
    </row>
    <row r="778" spans="1:5">
      <c r="A778" s="139">
        <v>2004</v>
      </c>
      <c r="B778" s="129" t="s">
        <v>9</v>
      </c>
      <c r="C778" s="142" t="s">
        <v>53</v>
      </c>
      <c r="D778" s="130">
        <v>2407464</v>
      </c>
      <c r="E778" s="82">
        <v>92952.277992278003</v>
      </c>
    </row>
    <row r="779" spans="1:5">
      <c r="A779" s="139">
        <v>2004</v>
      </c>
      <c r="B779" s="129" t="s">
        <v>10</v>
      </c>
      <c r="C779" s="142" t="s">
        <v>53</v>
      </c>
      <c r="D779" s="130">
        <v>2423344</v>
      </c>
      <c r="E779" s="82">
        <v>99726.090534979419</v>
      </c>
    </row>
    <row r="780" spans="1:5">
      <c r="A780" s="139">
        <v>2004</v>
      </c>
      <c r="B780" s="129" t="s">
        <v>11</v>
      </c>
      <c r="C780" s="142" t="s">
        <v>53</v>
      </c>
      <c r="D780" s="130">
        <v>2396607</v>
      </c>
      <c r="E780" s="82">
        <v>91125.741444866915</v>
      </c>
    </row>
    <row r="781" spans="1:5">
      <c r="A781" s="139">
        <v>2004</v>
      </c>
      <c r="B781" s="129" t="s">
        <v>12</v>
      </c>
      <c r="C781" s="142" t="s">
        <v>53</v>
      </c>
      <c r="D781" s="130">
        <v>2398379</v>
      </c>
      <c r="E781" s="82">
        <v>92245.346153846156</v>
      </c>
    </row>
    <row r="782" spans="1:5">
      <c r="A782" s="139">
        <v>2004</v>
      </c>
      <c r="B782" s="129" t="s">
        <v>13</v>
      </c>
      <c r="C782" s="142" t="s">
        <v>53</v>
      </c>
      <c r="D782" s="130">
        <v>2524274</v>
      </c>
      <c r="E782" s="82">
        <v>99773.675889328064</v>
      </c>
    </row>
    <row r="783" spans="1:5">
      <c r="A783" s="139">
        <v>2004</v>
      </c>
      <c r="B783" s="129" t="s">
        <v>14</v>
      </c>
      <c r="C783" s="142" t="s">
        <v>53</v>
      </c>
      <c r="D783" s="130">
        <v>2451881</v>
      </c>
      <c r="E783" s="82">
        <v>93227.414448669195</v>
      </c>
    </row>
    <row r="784" spans="1:5">
      <c r="A784" s="139">
        <v>2004</v>
      </c>
      <c r="B784" s="129" t="s">
        <v>15</v>
      </c>
      <c r="C784" s="142" t="s">
        <v>53</v>
      </c>
      <c r="D784" s="130">
        <v>2463153</v>
      </c>
      <c r="E784" s="82">
        <v>95842.529182879385</v>
      </c>
    </row>
    <row r="785" spans="1:5">
      <c r="A785" s="139">
        <v>2004</v>
      </c>
      <c r="B785" s="129" t="s">
        <v>16</v>
      </c>
      <c r="C785" s="142" t="s">
        <v>53</v>
      </c>
      <c r="D785" s="130">
        <v>2313088</v>
      </c>
      <c r="E785" s="82">
        <v>92523.520000000004</v>
      </c>
    </row>
    <row r="786" spans="1:5">
      <c r="A786" s="139">
        <v>2005</v>
      </c>
      <c r="B786" s="129" t="s">
        <v>5</v>
      </c>
      <c r="C786" s="142" t="s">
        <v>53</v>
      </c>
      <c r="D786" s="130">
        <v>1952323</v>
      </c>
      <c r="E786" s="82">
        <v>74232.813688212933</v>
      </c>
    </row>
    <row r="787" spans="1:5">
      <c r="A787" s="139">
        <v>2005</v>
      </c>
      <c r="B787" s="129" t="s">
        <v>6</v>
      </c>
      <c r="C787" s="142" t="s">
        <v>53</v>
      </c>
      <c r="D787" s="130">
        <v>1882149</v>
      </c>
      <c r="E787" s="82">
        <v>78422.875</v>
      </c>
    </row>
    <row r="788" spans="1:5">
      <c r="A788" s="139">
        <v>2005</v>
      </c>
      <c r="B788" s="129" t="s">
        <v>7</v>
      </c>
      <c r="C788" s="142" t="s">
        <v>53</v>
      </c>
      <c r="D788" s="130">
        <v>2390188</v>
      </c>
      <c r="E788" s="82">
        <v>94473.833992094864</v>
      </c>
    </row>
    <row r="789" spans="1:5">
      <c r="A789" s="139">
        <v>2005</v>
      </c>
      <c r="B789" s="129" t="s">
        <v>8</v>
      </c>
      <c r="C789" s="142" t="s">
        <v>53</v>
      </c>
      <c r="D789" s="130">
        <v>2435015</v>
      </c>
      <c r="E789" s="82">
        <v>94747.665369649811</v>
      </c>
    </row>
    <row r="790" spans="1:5">
      <c r="A790" s="139">
        <v>2005</v>
      </c>
      <c r="B790" s="129" t="s">
        <v>9</v>
      </c>
      <c r="C790" s="142" t="s">
        <v>53</v>
      </c>
      <c r="D790" s="130">
        <v>2435432</v>
      </c>
      <c r="E790" s="82">
        <v>94032.12355212355</v>
      </c>
    </row>
    <row r="791" spans="1:5">
      <c r="A791" s="139">
        <v>2005</v>
      </c>
      <c r="B791" s="129" t="s">
        <v>10</v>
      </c>
      <c r="C791" s="142" t="s">
        <v>53</v>
      </c>
      <c r="D791" s="130">
        <v>2344103</v>
      </c>
      <c r="E791" s="82">
        <v>96465.144032921802</v>
      </c>
    </row>
    <row r="792" spans="1:5">
      <c r="A792" s="139">
        <v>2005</v>
      </c>
      <c r="B792" s="129" t="s">
        <v>11</v>
      </c>
      <c r="C792" s="142" t="s">
        <v>53</v>
      </c>
      <c r="D792" s="130">
        <v>2329190</v>
      </c>
      <c r="E792" s="82">
        <v>88562.357414448663</v>
      </c>
    </row>
    <row r="793" spans="1:5">
      <c r="A793" s="139">
        <v>2005</v>
      </c>
      <c r="B793" s="129" t="s">
        <v>12</v>
      </c>
      <c r="C793" s="142" t="s">
        <v>53</v>
      </c>
      <c r="D793" s="130">
        <v>2367519</v>
      </c>
      <c r="E793" s="82">
        <v>91058.423076923078</v>
      </c>
    </row>
    <row r="794" spans="1:5">
      <c r="A794" s="139">
        <v>2005</v>
      </c>
      <c r="B794" s="129" t="s">
        <v>13</v>
      </c>
      <c r="C794" s="142" t="s">
        <v>53</v>
      </c>
      <c r="D794" s="130">
        <v>2466438</v>
      </c>
      <c r="E794" s="82">
        <v>97487.667984189728</v>
      </c>
    </row>
    <row r="795" spans="1:5">
      <c r="A795" s="139">
        <v>2005</v>
      </c>
      <c r="B795" s="129" t="s">
        <v>14</v>
      </c>
      <c r="C795" s="142" t="s">
        <v>53</v>
      </c>
      <c r="D795" s="130">
        <v>2343597</v>
      </c>
      <c r="E795" s="82">
        <v>89110.152091254757</v>
      </c>
    </row>
    <row r="796" spans="1:5">
      <c r="A796" s="139">
        <v>2005</v>
      </c>
      <c r="B796" s="129" t="s">
        <v>15</v>
      </c>
      <c r="C796" s="142" t="s">
        <v>53</v>
      </c>
      <c r="D796" s="130">
        <v>2430162</v>
      </c>
      <c r="E796" s="82">
        <v>94558.832684824913</v>
      </c>
    </row>
    <row r="797" spans="1:5">
      <c r="A797" s="139">
        <v>2005</v>
      </c>
      <c r="B797" s="129" t="s">
        <v>16</v>
      </c>
      <c r="C797" s="142" t="s">
        <v>53</v>
      </c>
      <c r="D797" s="130">
        <v>2328605</v>
      </c>
      <c r="E797" s="82">
        <v>93144.2</v>
      </c>
    </row>
    <row r="798" spans="1:5">
      <c r="A798" s="139">
        <v>2006</v>
      </c>
      <c r="B798" s="129" t="s">
        <v>5</v>
      </c>
      <c r="C798" s="142" t="s">
        <v>53</v>
      </c>
      <c r="D798" s="130">
        <v>1955921</v>
      </c>
      <c r="E798" s="82">
        <v>74369.619771863116</v>
      </c>
    </row>
    <row r="799" spans="1:5">
      <c r="A799" s="139">
        <v>2006</v>
      </c>
      <c r="B799" s="129" t="s">
        <v>6</v>
      </c>
      <c r="C799" s="142" t="s">
        <v>53</v>
      </c>
      <c r="D799" s="130">
        <v>1922086</v>
      </c>
      <c r="E799" s="82">
        <v>80086.916666666672</v>
      </c>
    </row>
    <row r="800" spans="1:5">
      <c r="A800" s="139">
        <v>2006</v>
      </c>
      <c r="B800" s="129" t="s">
        <v>7</v>
      </c>
      <c r="C800" s="142" t="s">
        <v>53</v>
      </c>
      <c r="D800" s="130">
        <v>2348374</v>
      </c>
      <c r="E800" s="82">
        <v>92821.106719367584</v>
      </c>
    </row>
    <row r="801" spans="1:5">
      <c r="A801" s="139">
        <v>2006</v>
      </c>
      <c r="B801" s="129" t="s">
        <v>8</v>
      </c>
      <c r="C801" s="142" t="s">
        <v>53</v>
      </c>
      <c r="D801" s="130">
        <v>2283212</v>
      </c>
      <c r="E801" s="82">
        <v>88840.933852140079</v>
      </c>
    </row>
    <row r="802" spans="1:5">
      <c r="A802" s="139">
        <v>2006</v>
      </c>
      <c r="B802" s="129" t="s">
        <v>9</v>
      </c>
      <c r="C802" s="142" t="s">
        <v>53</v>
      </c>
      <c r="D802" s="130">
        <v>2388459</v>
      </c>
      <c r="E802" s="82">
        <v>92218.494208494216</v>
      </c>
    </row>
    <row r="803" spans="1:5">
      <c r="A803" s="139">
        <v>2006</v>
      </c>
      <c r="B803" s="129" t="s">
        <v>10</v>
      </c>
      <c r="C803" s="142" t="s">
        <v>53</v>
      </c>
      <c r="D803" s="130">
        <v>2304790</v>
      </c>
      <c r="E803" s="82">
        <v>94847.325102880655</v>
      </c>
    </row>
    <row r="804" spans="1:5">
      <c r="A804" s="139">
        <v>2006</v>
      </c>
      <c r="B804" s="129" t="s">
        <v>11</v>
      </c>
      <c r="C804" s="142" t="s">
        <v>53</v>
      </c>
      <c r="D804" s="130">
        <v>2355680</v>
      </c>
      <c r="E804" s="82">
        <v>89569.581749049423</v>
      </c>
    </row>
    <row r="805" spans="1:5">
      <c r="A805" s="139">
        <v>2006</v>
      </c>
      <c r="B805" s="129" t="s">
        <v>12</v>
      </c>
      <c r="C805" s="142" t="s">
        <v>53</v>
      </c>
      <c r="D805" s="130">
        <v>2467055</v>
      </c>
      <c r="E805" s="82">
        <v>94886.730769230766</v>
      </c>
    </row>
    <row r="806" spans="1:5">
      <c r="A806" s="139">
        <v>2006</v>
      </c>
      <c r="B806" s="129" t="s">
        <v>13</v>
      </c>
      <c r="C806" s="142" t="s">
        <v>53</v>
      </c>
      <c r="D806" s="130">
        <v>2456902</v>
      </c>
      <c r="E806" s="82">
        <v>97110.750988142288</v>
      </c>
    </row>
    <row r="807" spans="1:5">
      <c r="A807" s="139">
        <v>2006</v>
      </c>
      <c r="B807" s="129" t="s">
        <v>14</v>
      </c>
      <c r="C807" s="142" t="s">
        <v>53</v>
      </c>
      <c r="D807" s="130">
        <v>2410720</v>
      </c>
      <c r="E807" s="82">
        <v>91662.357414448663</v>
      </c>
    </row>
    <row r="808" spans="1:5">
      <c r="A808" s="139">
        <v>2006</v>
      </c>
      <c r="B808" s="129" t="s">
        <v>15</v>
      </c>
      <c r="C808" s="142" t="s">
        <v>53</v>
      </c>
      <c r="D808" s="130">
        <v>2462256</v>
      </c>
      <c r="E808" s="82">
        <v>95807.626459143969</v>
      </c>
    </row>
    <row r="809" spans="1:5">
      <c r="A809" s="139">
        <v>2006</v>
      </c>
      <c r="B809" s="129" t="s">
        <v>16</v>
      </c>
      <c r="C809" s="142" t="s">
        <v>53</v>
      </c>
      <c r="D809" s="130">
        <v>2117426</v>
      </c>
      <c r="E809" s="82">
        <v>84697.04</v>
      </c>
    </row>
    <row r="810" spans="1:5">
      <c r="A810" s="139">
        <v>2007</v>
      </c>
      <c r="B810" s="129" t="s">
        <v>5</v>
      </c>
      <c r="C810" s="142" t="s">
        <v>53</v>
      </c>
      <c r="D810" s="130">
        <v>1928594</v>
      </c>
      <c r="E810" s="82">
        <v>73330.570342205319</v>
      </c>
    </row>
    <row r="811" spans="1:5">
      <c r="A811" s="139">
        <v>2007</v>
      </c>
      <c r="B811" s="129" t="s">
        <v>6</v>
      </c>
      <c r="C811" s="142" t="s">
        <v>53</v>
      </c>
      <c r="D811" s="130">
        <v>1881586</v>
      </c>
      <c r="E811" s="82">
        <v>78399.416666666672</v>
      </c>
    </row>
    <row r="812" spans="1:5">
      <c r="A812" s="139">
        <v>2007</v>
      </c>
      <c r="B812" s="129" t="s">
        <v>7</v>
      </c>
      <c r="C812" s="142" t="s">
        <v>53</v>
      </c>
      <c r="D812" s="130">
        <v>2340304</v>
      </c>
      <c r="E812" s="82">
        <v>92502.134387351776</v>
      </c>
    </row>
    <row r="813" spans="1:5">
      <c r="A813" s="139">
        <v>2007</v>
      </c>
      <c r="B813" s="129" t="s">
        <v>8</v>
      </c>
      <c r="C813" s="142" t="s">
        <v>53</v>
      </c>
      <c r="D813" s="130">
        <v>2124903</v>
      </c>
      <c r="E813" s="82">
        <v>82681.05058365759</v>
      </c>
    </row>
    <row r="814" spans="1:5">
      <c r="A814" s="139">
        <v>2007</v>
      </c>
      <c r="B814" s="129" t="s">
        <v>9</v>
      </c>
      <c r="C814" s="142" t="s">
        <v>53</v>
      </c>
      <c r="D814" s="130">
        <v>1972184</v>
      </c>
      <c r="E814" s="82">
        <v>76146.100386100385</v>
      </c>
    </row>
    <row r="815" spans="1:5">
      <c r="A815" s="139">
        <v>2007</v>
      </c>
      <c r="B815" s="129" t="s">
        <v>10</v>
      </c>
      <c r="C815" s="142" t="s">
        <v>53</v>
      </c>
      <c r="D815" s="130">
        <v>1869624</v>
      </c>
      <c r="E815" s="82">
        <v>76939.259259259255</v>
      </c>
    </row>
    <row r="816" spans="1:5">
      <c r="A816" s="139">
        <v>2007</v>
      </c>
      <c r="B816" s="129" t="s">
        <v>11</v>
      </c>
      <c r="C816" s="142" t="s">
        <v>53</v>
      </c>
      <c r="D816" s="130">
        <v>1890826</v>
      </c>
      <c r="E816" s="82">
        <v>71894.524714828891</v>
      </c>
    </row>
    <row r="817" spans="1:5">
      <c r="A817" s="139">
        <v>2007</v>
      </c>
      <c r="B817" s="129" t="s">
        <v>12</v>
      </c>
      <c r="C817" s="142" t="s">
        <v>53</v>
      </c>
      <c r="D817" s="130">
        <v>2191572</v>
      </c>
      <c r="E817" s="82">
        <v>84291.230769230766</v>
      </c>
    </row>
    <row r="818" spans="1:5">
      <c r="A818" s="139">
        <v>2007</v>
      </c>
      <c r="B818" s="129" t="s">
        <v>13</v>
      </c>
      <c r="C818" s="142" t="s">
        <v>53</v>
      </c>
      <c r="D818" s="130">
        <v>2151193</v>
      </c>
      <c r="E818" s="82">
        <v>85027.391304347824</v>
      </c>
    </row>
    <row r="819" spans="1:5">
      <c r="A819" s="139">
        <v>2007</v>
      </c>
      <c r="B819" s="129" t="s">
        <v>14</v>
      </c>
      <c r="C819" s="142" t="s">
        <v>53</v>
      </c>
      <c r="D819" s="130">
        <v>2260443</v>
      </c>
      <c r="E819" s="82">
        <v>85948.403041825091</v>
      </c>
    </row>
    <row r="820" spans="1:5">
      <c r="A820" s="139">
        <v>2007</v>
      </c>
      <c r="B820" s="129" t="s">
        <v>15</v>
      </c>
      <c r="C820" s="142" t="s">
        <v>53</v>
      </c>
      <c r="D820" s="130">
        <v>2280685</v>
      </c>
      <c r="E820" s="82">
        <v>88742.607003891055</v>
      </c>
    </row>
    <row r="821" spans="1:5">
      <c r="A821" s="139">
        <v>2007</v>
      </c>
      <c r="B821" s="129" t="s">
        <v>16</v>
      </c>
      <c r="C821" s="142" t="s">
        <v>53</v>
      </c>
      <c r="D821" s="130">
        <v>1969005</v>
      </c>
      <c r="E821" s="82">
        <v>78760.2</v>
      </c>
    </row>
    <row r="822" spans="1:5">
      <c r="A822" s="139">
        <v>2008</v>
      </c>
      <c r="B822" s="129" t="s">
        <v>5</v>
      </c>
      <c r="C822" s="142" t="s">
        <v>53</v>
      </c>
      <c r="D822" s="130">
        <v>1811949</v>
      </c>
      <c r="E822" s="82">
        <v>69690.346153846156</v>
      </c>
    </row>
    <row r="823" spans="1:5">
      <c r="A823" s="139">
        <v>2008</v>
      </c>
      <c r="B823" s="129" t="s">
        <v>6</v>
      </c>
      <c r="C823" s="142" t="s">
        <v>53</v>
      </c>
      <c r="D823" s="130">
        <v>1843001</v>
      </c>
      <c r="E823" s="82">
        <v>76791.708333333328</v>
      </c>
    </row>
    <row r="824" spans="1:5">
      <c r="A824" s="139">
        <v>2008</v>
      </c>
      <c r="B824" s="129" t="s">
        <v>7</v>
      </c>
      <c r="C824" s="142" t="s">
        <v>53</v>
      </c>
      <c r="D824" s="130">
        <v>1951356</v>
      </c>
      <c r="E824" s="82">
        <v>76224.84375</v>
      </c>
    </row>
    <row r="825" spans="1:5">
      <c r="A825" s="139">
        <v>2008</v>
      </c>
      <c r="B825" s="129" t="s">
        <v>8</v>
      </c>
      <c r="C825" s="142" t="s">
        <v>53</v>
      </c>
      <c r="D825" s="130">
        <v>2172701</v>
      </c>
      <c r="E825" s="82">
        <v>90907.991631799159</v>
      </c>
    </row>
    <row r="826" spans="1:5">
      <c r="A826" s="139">
        <v>2008</v>
      </c>
      <c r="B826" s="129" t="s">
        <v>9</v>
      </c>
      <c r="C826" s="142" t="s">
        <v>53</v>
      </c>
      <c r="D826" s="130">
        <v>2154014</v>
      </c>
      <c r="E826" s="82">
        <v>87561.544715447148</v>
      </c>
    </row>
    <row r="827" spans="1:5">
      <c r="A827" s="139">
        <v>2008</v>
      </c>
      <c r="B827" s="129" t="s">
        <v>10</v>
      </c>
      <c r="C827" s="142" t="s">
        <v>53</v>
      </c>
      <c r="D827" s="130">
        <v>1955397</v>
      </c>
      <c r="E827" s="82">
        <v>76382.6953125</v>
      </c>
    </row>
    <row r="828" spans="1:5">
      <c r="A828" s="139">
        <v>2008</v>
      </c>
      <c r="B828" s="129" t="s">
        <v>11</v>
      </c>
      <c r="C828" s="142" t="s">
        <v>53</v>
      </c>
      <c r="D828" s="130">
        <v>2116004</v>
      </c>
      <c r="E828" s="82">
        <v>80456.425855513313</v>
      </c>
    </row>
    <row r="829" spans="1:5">
      <c r="A829" s="139">
        <v>2008</v>
      </c>
      <c r="B829" s="129" t="s">
        <v>12</v>
      </c>
      <c r="C829" s="142" t="s">
        <v>53</v>
      </c>
      <c r="D829" s="130">
        <v>2049892</v>
      </c>
      <c r="E829" s="82">
        <v>81023.399209486161</v>
      </c>
    </row>
    <row r="830" spans="1:5">
      <c r="A830" s="139">
        <v>2008</v>
      </c>
      <c r="B830" s="129" t="s">
        <v>13</v>
      </c>
      <c r="C830" s="142" t="s">
        <v>53</v>
      </c>
      <c r="D830" s="130">
        <v>2116845</v>
      </c>
      <c r="E830" s="82">
        <v>81417.11538461539</v>
      </c>
    </row>
    <row r="831" spans="1:5">
      <c r="A831" s="139">
        <v>2008</v>
      </c>
      <c r="B831" s="129" t="s">
        <v>14</v>
      </c>
      <c r="C831" s="142" t="s">
        <v>53</v>
      </c>
      <c r="D831" s="130">
        <v>2131891</v>
      </c>
      <c r="E831" s="82">
        <v>81995.807692307688</v>
      </c>
    </row>
    <row r="832" spans="1:5">
      <c r="A832" s="139">
        <v>2008</v>
      </c>
      <c r="B832" s="129" t="s">
        <v>15</v>
      </c>
      <c r="C832" s="142" t="s">
        <v>53</v>
      </c>
      <c r="D832" s="130">
        <v>1985841</v>
      </c>
      <c r="E832" s="82">
        <v>78491.739130434784</v>
      </c>
    </row>
    <row r="833" spans="1:5">
      <c r="A833" s="139">
        <v>2008</v>
      </c>
      <c r="B833" s="129" t="s">
        <v>16</v>
      </c>
      <c r="C833" s="142" t="s">
        <v>53</v>
      </c>
      <c r="D833" s="130">
        <v>1923232</v>
      </c>
      <c r="E833" s="82">
        <v>79472.396694214884</v>
      </c>
    </row>
    <row r="834" spans="1:5">
      <c r="A834" s="139">
        <v>2009</v>
      </c>
      <c r="B834" s="129" t="s">
        <v>5</v>
      </c>
      <c r="C834" s="142" t="s">
        <v>53</v>
      </c>
      <c r="D834" s="130">
        <v>1675807</v>
      </c>
      <c r="E834" s="82">
        <v>64454.115384615383</v>
      </c>
    </row>
    <row r="835" spans="1:5">
      <c r="A835" s="139">
        <v>2009</v>
      </c>
      <c r="B835" s="129" t="s">
        <v>6</v>
      </c>
      <c r="C835" s="142" t="s">
        <v>53</v>
      </c>
      <c r="D835" s="130">
        <v>1650030</v>
      </c>
      <c r="E835" s="82">
        <v>68751.25</v>
      </c>
    </row>
    <row r="836" spans="1:5">
      <c r="A836" s="139">
        <v>2009</v>
      </c>
      <c r="B836" s="129" t="s">
        <v>7</v>
      </c>
      <c r="C836" s="142" t="s">
        <v>53</v>
      </c>
      <c r="D836" s="130">
        <v>1924542</v>
      </c>
      <c r="E836" s="82">
        <v>75177.421875</v>
      </c>
    </row>
    <row r="837" spans="1:5">
      <c r="A837" s="139">
        <v>2009</v>
      </c>
      <c r="B837" s="129" t="s">
        <v>8</v>
      </c>
      <c r="C837" s="142" t="s">
        <v>53</v>
      </c>
      <c r="D837" s="130">
        <v>1907574</v>
      </c>
      <c r="E837" s="82">
        <v>77543.658536585368</v>
      </c>
    </row>
    <row r="838" spans="1:5">
      <c r="A838" s="139">
        <v>2009</v>
      </c>
      <c r="B838" s="129" t="s">
        <v>9</v>
      </c>
      <c r="C838" s="142" t="s">
        <v>53</v>
      </c>
      <c r="D838" s="130">
        <v>1901341</v>
      </c>
      <c r="E838" s="82">
        <v>77290.284552845522</v>
      </c>
    </row>
    <row r="839" spans="1:5">
      <c r="A839" s="139">
        <v>2009</v>
      </c>
      <c r="B839" s="129" t="s">
        <v>10</v>
      </c>
      <c r="C839" s="142" t="s">
        <v>53</v>
      </c>
      <c r="D839" s="130">
        <v>1956970</v>
      </c>
      <c r="E839" s="82">
        <v>76444.140625</v>
      </c>
    </row>
    <row r="840" spans="1:5">
      <c r="A840" s="139">
        <v>2009</v>
      </c>
      <c r="B840" s="129" t="s">
        <v>11</v>
      </c>
      <c r="C840" s="142" t="s">
        <v>53</v>
      </c>
      <c r="D840" s="130">
        <v>1781370</v>
      </c>
      <c r="E840" s="82">
        <v>67732.699619771854</v>
      </c>
    </row>
    <row r="841" spans="1:5">
      <c r="A841" s="139">
        <v>2009</v>
      </c>
      <c r="B841" s="129" t="s">
        <v>12</v>
      </c>
      <c r="C841" s="142" t="s">
        <v>53</v>
      </c>
      <c r="D841" s="130">
        <v>1883628</v>
      </c>
      <c r="E841" s="82">
        <v>74451.699604743088</v>
      </c>
    </row>
    <row r="842" spans="1:5">
      <c r="A842" s="139">
        <v>2009</v>
      </c>
      <c r="B842" s="129" t="s">
        <v>13</v>
      </c>
      <c r="C842" s="142" t="s">
        <v>53</v>
      </c>
      <c r="D842" s="130">
        <v>2056035</v>
      </c>
      <c r="E842" s="82">
        <v>79078.269230769234</v>
      </c>
    </row>
    <row r="843" spans="1:5">
      <c r="A843" s="139">
        <v>2009</v>
      </c>
      <c r="B843" s="129" t="s">
        <v>14</v>
      </c>
      <c r="C843" s="142" t="s">
        <v>53</v>
      </c>
      <c r="D843" s="130">
        <v>2074530</v>
      </c>
      <c r="E843" s="82">
        <v>79789.61538461539</v>
      </c>
    </row>
    <row r="844" spans="1:5">
      <c r="A844" s="139">
        <v>2009</v>
      </c>
      <c r="B844" s="129" t="s">
        <v>15</v>
      </c>
      <c r="C844" s="142" t="s">
        <v>53</v>
      </c>
      <c r="D844" s="130">
        <v>1934412</v>
      </c>
      <c r="E844" s="82">
        <v>76458.972332015808</v>
      </c>
    </row>
    <row r="845" spans="1:5">
      <c r="A845" s="139">
        <v>2009</v>
      </c>
      <c r="B845" s="129" t="s">
        <v>16</v>
      </c>
      <c r="C845" s="142" t="s">
        <v>53</v>
      </c>
      <c r="D845" s="130">
        <v>1893111</v>
      </c>
      <c r="E845" s="82">
        <v>75724.44</v>
      </c>
    </row>
    <row r="846" spans="1:5">
      <c r="A846" s="139">
        <v>2010</v>
      </c>
      <c r="B846" s="129" t="s">
        <v>5</v>
      </c>
      <c r="C846" s="142" t="s">
        <v>53</v>
      </c>
      <c r="D846" s="130">
        <v>1571478</v>
      </c>
      <c r="E846" s="82">
        <v>62113.754940711464</v>
      </c>
    </row>
    <row r="847" spans="1:5">
      <c r="A847" s="139">
        <v>2010</v>
      </c>
      <c r="B847" s="129" t="s">
        <v>6</v>
      </c>
      <c r="C847" s="142" t="s">
        <v>53</v>
      </c>
      <c r="D847" s="130">
        <v>1626299</v>
      </c>
      <c r="E847" s="82">
        <v>67762.458333333328</v>
      </c>
    </row>
    <row r="848" spans="1:5">
      <c r="A848" s="139">
        <v>2010</v>
      </c>
      <c r="B848" s="129" t="s">
        <v>7</v>
      </c>
      <c r="C848" s="142" t="s">
        <v>53</v>
      </c>
      <c r="D848" s="130">
        <v>2062257</v>
      </c>
      <c r="E848" s="82">
        <v>78412.813688212933</v>
      </c>
    </row>
    <row r="849" spans="1:5">
      <c r="A849" s="139">
        <v>2010</v>
      </c>
      <c r="B849" s="129" t="s">
        <v>8</v>
      </c>
      <c r="C849" s="142" t="s">
        <v>53</v>
      </c>
      <c r="D849" s="130">
        <v>2014745</v>
      </c>
      <c r="E849" s="82">
        <v>79634.18972332016</v>
      </c>
    </row>
    <row r="850" spans="1:5">
      <c r="A850" s="139">
        <v>2010</v>
      </c>
      <c r="B850" s="129" t="s">
        <v>9</v>
      </c>
      <c r="C850" s="142" t="s">
        <v>53</v>
      </c>
      <c r="D850" s="130">
        <v>1953100</v>
      </c>
      <c r="E850" s="82">
        <v>78437.751004016056</v>
      </c>
    </row>
    <row r="851" spans="1:5">
      <c r="A851" s="139">
        <v>2010</v>
      </c>
      <c r="B851" s="129" t="s">
        <v>10</v>
      </c>
      <c r="C851" s="142" t="s">
        <v>53</v>
      </c>
      <c r="D851" s="130">
        <v>2041106</v>
      </c>
      <c r="E851" s="82">
        <v>78504.076923076922</v>
      </c>
    </row>
    <row r="852" spans="1:5">
      <c r="A852" s="139">
        <v>2010</v>
      </c>
      <c r="B852" s="129" t="s">
        <v>11</v>
      </c>
      <c r="C852" s="142" t="s">
        <v>53</v>
      </c>
      <c r="D852" s="130">
        <v>1964553</v>
      </c>
      <c r="E852" s="82">
        <v>75559.730769230766</v>
      </c>
    </row>
    <row r="853" spans="1:5">
      <c r="A853" s="139">
        <v>2010</v>
      </c>
      <c r="B853" s="129" t="s">
        <v>12</v>
      </c>
      <c r="C853" s="142" t="s">
        <v>53</v>
      </c>
      <c r="D853" s="130">
        <v>2041238</v>
      </c>
      <c r="E853" s="82">
        <v>79735.859375</v>
      </c>
    </row>
    <row r="854" spans="1:5">
      <c r="A854" s="139">
        <v>2010</v>
      </c>
      <c r="B854" s="129" t="s">
        <v>13</v>
      </c>
      <c r="C854" s="142" t="s">
        <v>53</v>
      </c>
      <c r="D854" s="130">
        <v>2129651</v>
      </c>
      <c r="E854" s="82">
        <v>81909.653846153844</v>
      </c>
    </row>
    <row r="855" spans="1:5">
      <c r="A855" s="139">
        <v>2010</v>
      </c>
      <c r="B855" s="129" t="s">
        <v>14</v>
      </c>
      <c r="C855" s="142" t="s">
        <v>53</v>
      </c>
      <c r="D855" s="130">
        <v>1851992</v>
      </c>
      <c r="E855" s="82">
        <v>75284.227642276412</v>
      </c>
    </row>
    <row r="856" spans="1:5">
      <c r="A856" s="139">
        <v>2010</v>
      </c>
      <c r="B856" s="129" t="s">
        <v>15</v>
      </c>
      <c r="C856" s="142" t="s">
        <v>53</v>
      </c>
      <c r="D856" s="130">
        <v>1835693</v>
      </c>
      <c r="E856" s="82">
        <v>72557.035573122528</v>
      </c>
    </row>
    <row r="857" spans="1:5">
      <c r="A857" s="139">
        <v>2010</v>
      </c>
      <c r="B857" s="129" t="s">
        <v>16</v>
      </c>
      <c r="C857" s="142" t="s">
        <v>53</v>
      </c>
      <c r="D857" s="130">
        <v>1577802</v>
      </c>
      <c r="E857" s="82">
        <v>62363.71541501976</v>
      </c>
    </row>
    <row r="858" spans="1:5">
      <c r="A858" s="139">
        <v>2011</v>
      </c>
      <c r="B858" s="129" t="s">
        <v>5</v>
      </c>
      <c r="C858" s="142" t="s">
        <v>53</v>
      </c>
      <c r="D858" s="130">
        <v>1356342</v>
      </c>
      <c r="E858" s="82">
        <v>52982.109375</v>
      </c>
    </row>
    <row r="859" spans="1:5">
      <c r="A859" s="139">
        <v>2011</v>
      </c>
      <c r="B859" s="129" t="s">
        <v>6</v>
      </c>
      <c r="C859" s="142" t="s">
        <v>53</v>
      </c>
      <c r="D859" s="130">
        <v>1418029</v>
      </c>
      <c r="E859" s="82">
        <v>57410.080971659918</v>
      </c>
    </row>
    <row r="860" spans="1:5">
      <c r="A860" s="139">
        <v>2011</v>
      </c>
      <c r="B860" s="129" t="s">
        <v>7</v>
      </c>
      <c r="C860" s="142" t="s">
        <v>53</v>
      </c>
      <c r="D860" s="130">
        <v>1552004</v>
      </c>
      <c r="E860" s="82">
        <v>64132.396694214876</v>
      </c>
    </row>
    <row r="861" spans="1:5">
      <c r="A861" s="139">
        <v>2011</v>
      </c>
      <c r="B861" s="129" t="s">
        <v>8</v>
      </c>
      <c r="C861" s="142" t="s">
        <v>53</v>
      </c>
      <c r="D861" s="130">
        <v>1546983</v>
      </c>
      <c r="E861" s="82">
        <v>64727.32217573221</v>
      </c>
    </row>
    <row r="862" spans="1:5">
      <c r="A862" s="139">
        <v>2011</v>
      </c>
      <c r="B862" s="129" t="s">
        <v>9</v>
      </c>
      <c r="C862" s="142" t="s">
        <v>53</v>
      </c>
      <c r="D862" s="130">
        <v>1751812</v>
      </c>
      <c r="E862" s="82">
        <v>68430.15625</v>
      </c>
    </row>
    <row r="863" spans="1:5">
      <c r="A863" s="139">
        <v>2011</v>
      </c>
      <c r="B863" s="129" t="s">
        <v>10</v>
      </c>
      <c r="C863" s="142" t="s">
        <v>53</v>
      </c>
      <c r="D863" s="130">
        <v>1649758</v>
      </c>
      <c r="E863" s="82">
        <v>65207.82608695652</v>
      </c>
    </row>
    <row r="864" spans="1:5">
      <c r="A864" s="139">
        <v>2011</v>
      </c>
      <c r="B864" s="129" t="s">
        <v>11</v>
      </c>
      <c r="C864" s="142" t="s">
        <v>53</v>
      </c>
      <c r="D864" s="130">
        <v>1246735</v>
      </c>
      <c r="E864" s="82">
        <v>48700.5859375</v>
      </c>
    </row>
    <row r="865" spans="1:5">
      <c r="A865" s="139">
        <v>2011</v>
      </c>
      <c r="B865" s="129" t="s">
        <v>12</v>
      </c>
      <c r="C865" s="142" t="s">
        <v>53</v>
      </c>
      <c r="D865" s="130">
        <v>1439750</v>
      </c>
      <c r="E865" s="82">
        <v>54743.346007604559</v>
      </c>
    </row>
    <row r="866" spans="1:5">
      <c r="A866" s="139">
        <v>2011</v>
      </c>
      <c r="B866" s="129" t="s">
        <v>13</v>
      </c>
      <c r="C866" s="142" t="s">
        <v>53</v>
      </c>
      <c r="D866" s="130">
        <v>1610394</v>
      </c>
      <c r="E866" s="82">
        <v>61938.230769230766</v>
      </c>
    </row>
    <row r="867" spans="1:5">
      <c r="A867" s="139">
        <v>2011</v>
      </c>
      <c r="B867" s="129" t="s">
        <v>14</v>
      </c>
      <c r="C867" s="142" t="s">
        <v>53</v>
      </c>
      <c r="D867" s="130">
        <v>1561842</v>
      </c>
      <c r="E867" s="82">
        <v>61732.885375494072</v>
      </c>
    </row>
    <row r="868" spans="1:5">
      <c r="A868" s="139">
        <v>2011</v>
      </c>
      <c r="B868" s="129" t="s">
        <v>15</v>
      </c>
      <c r="C868" s="142" t="s">
        <v>53</v>
      </c>
      <c r="D868" s="130">
        <v>1824928</v>
      </c>
      <c r="E868" s="82">
        <v>70189.538461538468</v>
      </c>
    </row>
    <row r="869" spans="1:5">
      <c r="A869" s="139">
        <v>2011</v>
      </c>
      <c r="B869" s="129" t="s">
        <v>16</v>
      </c>
      <c r="C869" s="142" t="s">
        <v>53</v>
      </c>
      <c r="D869" s="130">
        <v>1550771</v>
      </c>
      <c r="E869" s="82">
        <v>63296.775510204083</v>
      </c>
    </row>
    <row r="870" spans="1:5">
      <c r="A870" s="139">
        <v>2012</v>
      </c>
      <c r="B870" s="129" t="s">
        <v>5</v>
      </c>
      <c r="C870" s="142" t="s">
        <v>53</v>
      </c>
      <c r="D870" s="130">
        <v>1397368</v>
      </c>
      <c r="E870" s="82">
        <v>53131.863117870722</v>
      </c>
    </row>
    <row r="871" spans="1:5">
      <c r="A871" s="139">
        <v>2012</v>
      </c>
      <c r="B871" s="129" t="s">
        <v>6</v>
      </c>
      <c r="C871" s="142" t="s">
        <v>53</v>
      </c>
      <c r="D871" s="130">
        <v>1356346</v>
      </c>
      <c r="E871" s="82">
        <v>59229.082969432311</v>
      </c>
    </row>
    <row r="872" spans="1:5">
      <c r="A872" s="139">
        <v>2012</v>
      </c>
      <c r="B872" s="129" t="s">
        <v>7</v>
      </c>
      <c r="C872" s="142" t="s">
        <v>53</v>
      </c>
      <c r="D872" s="130">
        <v>1805286</v>
      </c>
      <c r="E872" s="82">
        <v>68642.053231939164</v>
      </c>
    </row>
    <row r="873" spans="1:5">
      <c r="A873" s="139">
        <v>2012</v>
      </c>
      <c r="B873" s="129" t="s">
        <v>8</v>
      </c>
      <c r="C873" s="142" t="s">
        <v>53</v>
      </c>
      <c r="D873" s="130">
        <v>1569198</v>
      </c>
      <c r="E873" s="82">
        <v>69742.133333333331</v>
      </c>
    </row>
    <row r="874" spans="1:5">
      <c r="A874" s="139">
        <v>2012</v>
      </c>
      <c r="B874" s="129" t="s">
        <v>9</v>
      </c>
      <c r="C874" s="142" t="s">
        <v>53</v>
      </c>
      <c r="D874" s="130">
        <v>1749291</v>
      </c>
      <c r="E874" s="82">
        <v>68331.6796875</v>
      </c>
    </row>
    <row r="875" spans="1:5">
      <c r="A875" s="139">
        <v>2012</v>
      </c>
      <c r="B875" s="129" t="s">
        <v>10</v>
      </c>
      <c r="C875" s="142" t="s">
        <v>53</v>
      </c>
      <c r="D875" s="130">
        <v>1699855</v>
      </c>
      <c r="E875" s="82">
        <v>67994.2</v>
      </c>
    </row>
    <row r="876" spans="1:5">
      <c r="A876" s="139">
        <v>2012</v>
      </c>
      <c r="B876" s="129" t="s">
        <v>11</v>
      </c>
      <c r="C876" s="142" t="s">
        <v>53</v>
      </c>
      <c r="D876" s="130">
        <v>1710768</v>
      </c>
      <c r="E876" s="82">
        <v>66826.875</v>
      </c>
    </row>
    <row r="877" spans="1:5">
      <c r="A877" s="139">
        <v>2012</v>
      </c>
      <c r="B877" s="129" t="s">
        <v>12</v>
      </c>
      <c r="C877" s="142" t="s">
        <v>53</v>
      </c>
      <c r="D877" s="130">
        <v>1587097</v>
      </c>
      <c r="E877" s="82">
        <v>60345.893536121672</v>
      </c>
    </row>
    <row r="878" spans="1:5">
      <c r="A878" s="139">
        <v>2012</v>
      </c>
      <c r="B878" s="129" t="s">
        <v>13</v>
      </c>
      <c r="C878" s="142" t="s">
        <v>53</v>
      </c>
      <c r="D878" s="130">
        <v>1533944</v>
      </c>
      <c r="E878" s="82">
        <v>61357.760000000002</v>
      </c>
    </row>
    <row r="879" spans="1:5">
      <c r="A879" s="139">
        <v>2012</v>
      </c>
      <c r="B879" s="129" t="s">
        <v>14</v>
      </c>
      <c r="C879" s="142" t="s">
        <v>53</v>
      </c>
      <c r="D879" s="130">
        <v>1665385</v>
      </c>
      <c r="E879" s="82">
        <v>63322.623574144483</v>
      </c>
    </row>
    <row r="880" spans="1:5">
      <c r="A880" s="139">
        <v>2012</v>
      </c>
      <c r="B880" s="129" t="s">
        <v>15</v>
      </c>
      <c r="C880" s="142" t="s">
        <v>53</v>
      </c>
      <c r="D880" s="130">
        <v>1490678</v>
      </c>
      <c r="E880" s="82">
        <v>58920.0790513834</v>
      </c>
    </row>
    <row r="881" spans="1:5">
      <c r="A881" s="139">
        <v>2012</v>
      </c>
      <c r="B881" s="129" t="s">
        <v>16</v>
      </c>
      <c r="C881" s="142" t="s">
        <v>53</v>
      </c>
      <c r="D881" s="130">
        <v>1398202</v>
      </c>
      <c r="E881" s="82">
        <v>59497.957446808512</v>
      </c>
    </row>
    <row r="882" spans="1:5">
      <c r="A882" s="139">
        <v>2013</v>
      </c>
      <c r="B882" s="129" t="s">
        <v>5</v>
      </c>
      <c r="C882" s="142" t="s">
        <v>53</v>
      </c>
      <c r="D882" s="130">
        <v>1212868</v>
      </c>
      <c r="E882" s="82">
        <v>46116.653992395433</v>
      </c>
    </row>
    <row r="883" spans="1:5">
      <c r="A883" s="139">
        <v>2013</v>
      </c>
      <c r="B883" s="129" t="s">
        <v>6</v>
      </c>
      <c r="C883" s="142" t="s">
        <v>53</v>
      </c>
      <c r="D883" s="130">
        <v>1024276</v>
      </c>
      <c r="E883" s="82">
        <v>45321.946902654861</v>
      </c>
    </row>
    <row r="884" spans="1:5">
      <c r="A884" s="139">
        <v>2013</v>
      </c>
      <c r="B884" s="129" t="s">
        <v>7</v>
      </c>
      <c r="C884" s="142" t="s">
        <v>53</v>
      </c>
      <c r="D884" s="130">
        <v>1107362</v>
      </c>
      <c r="E884" s="82">
        <v>45014.715447154471</v>
      </c>
    </row>
    <row r="885" spans="1:5">
      <c r="A885" s="139">
        <v>2013</v>
      </c>
      <c r="B885" s="129" t="s">
        <v>8</v>
      </c>
      <c r="C885" s="142" t="s">
        <v>53</v>
      </c>
      <c r="D885" s="130">
        <v>1235892</v>
      </c>
      <c r="E885" s="82">
        <v>50239.512195121948</v>
      </c>
    </row>
    <row r="886" spans="1:5">
      <c r="A886" s="139">
        <v>2013</v>
      </c>
      <c r="B886" s="129" t="s">
        <v>9</v>
      </c>
      <c r="C886" s="142" t="s">
        <v>53</v>
      </c>
      <c r="D886" s="130">
        <v>1458856</v>
      </c>
      <c r="E886" s="82">
        <v>56326.486486486479</v>
      </c>
    </row>
    <row r="887" spans="1:5">
      <c r="A887" s="139">
        <v>2013</v>
      </c>
      <c r="B887" s="129" t="s">
        <v>10</v>
      </c>
      <c r="C887" s="142" t="s">
        <v>53</v>
      </c>
      <c r="D887" s="130">
        <v>1298158</v>
      </c>
      <c r="E887" s="82">
        <v>55006.694915254237</v>
      </c>
    </row>
    <row r="888" spans="1:5">
      <c r="A888" s="139">
        <v>2013</v>
      </c>
      <c r="B888" s="129" t="s">
        <v>11</v>
      </c>
      <c r="C888" s="142" t="s">
        <v>53</v>
      </c>
      <c r="D888" s="130">
        <v>1543948</v>
      </c>
      <c r="E888" s="82">
        <v>58705.247148288974</v>
      </c>
    </row>
    <row r="889" spans="1:5">
      <c r="A889" s="139">
        <v>2013</v>
      </c>
      <c r="B889" s="129" t="s">
        <v>12</v>
      </c>
      <c r="C889" s="142" t="s">
        <v>53</v>
      </c>
      <c r="D889" s="130">
        <v>1389542</v>
      </c>
      <c r="E889" s="82">
        <v>52834.296577946763</v>
      </c>
    </row>
    <row r="890" spans="1:5">
      <c r="A890" s="139">
        <v>2013</v>
      </c>
      <c r="B890" s="129" t="s">
        <v>13</v>
      </c>
      <c r="C890" s="142" t="s">
        <v>53</v>
      </c>
      <c r="D890" s="130">
        <v>1373312</v>
      </c>
      <c r="E890" s="82">
        <v>54281.106719367584</v>
      </c>
    </row>
    <row r="891" spans="1:5">
      <c r="A891" s="139">
        <v>2013</v>
      </c>
      <c r="B891" s="129" t="s">
        <v>14</v>
      </c>
      <c r="C891" s="142" t="s">
        <v>53</v>
      </c>
      <c r="D891" s="130">
        <v>1409632</v>
      </c>
      <c r="E891" s="82">
        <v>52993.684210526313</v>
      </c>
    </row>
    <row r="892" spans="1:5">
      <c r="A892" s="139">
        <v>2013</v>
      </c>
      <c r="B892" s="129" t="s">
        <v>15</v>
      </c>
      <c r="C892" s="142" t="s">
        <v>53</v>
      </c>
      <c r="D892" s="130">
        <v>1253186</v>
      </c>
      <c r="E892" s="82">
        <v>50127.44</v>
      </c>
    </row>
    <row r="893" spans="1:5">
      <c r="A893" s="139">
        <v>2013</v>
      </c>
      <c r="B893" s="129" t="s">
        <v>16</v>
      </c>
      <c r="C893" s="142" t="s">
        <v>53</v>
      </c>
      <c r="D893" s="130">
        <v>1112177</v>
      </c>
      <c r="E893" s="82">
        <v>43444.4140625</v>
      </c>
    </row>
    <row r="894" spans="1:5">
      <c r="A894" s="139">
        <v>2014</v>
      </c>
      <c r="B894" s="129" t="s">
        <v>5</v>
      </c>
      <c r="C894" s="142" t="s">
        <v>53</v>
      </c>
      <c r="D894" s="130">
        <v>931673</v>
      </c>
      <c r="E894" s="82">
        <v>35424.828897338404</v>
      </c>
    </row>
    <row r="895" spans="1:5">
      <c r="A895" s="139">
        <v>2014</v>
      </c>
      <c r="B895" s="129" t="s">
        <v>6</v>
      </c>
      <c r="C895" s="142" t="s">
        <v>53</v>
      </c>
      <c r="D895" s="130">
        <v>926022</v>
      </c>
      <c r="E895" s="82">
        <v>38584.25</v>
      </c>
    </row>
    <row r="896" spans="1:5">
      <c r="A896" s="139">
        <v>2014</v>
      </c>
      <c r="B896" s="129" t="s">
        <v>7</v>
      </c>
      <c r="C896" s="142" t="s">
        <v>53</v>
      </c>
      <c r="D896" s="130">
        <v>891907</v>
      </c>
      <c r="E896" s="82">
        <v>37318.284518828455</v>
      </c>
    </row>
    <row r="897" spans="1:5">
      <c r="A897" s="139">
        <v>2014</v>
      </c>
      <c r="B897" s="129" t="s">
        <v>8</v>
      </c>
      <c r="C897" s="142" t="s">
        <v>53</v>
      </c>
      <c r="D897" s="130">
        <v>1194220</v>
      </c>
      <c r="E897" s="82">
        <v>49967.364016736399</v>
      </c>
    </row>
    <row r="898" spans="1:5">
      <c r="A898" s="139">
        <v>2014</v>
      </c>
      <c r="B898" s="129" t="s">
        <v>9</v>
      </c>
      <c r="C898" s="142" t="s">
        <v>53</v>
      </c>
      <c r="D898" s="130">
        <v>1120209</v>
      </c>
      <c r="E898" s="82">
        <v>43084.961538461539</v>
      </c>
    </row>
    <row r="899" spans="1:5">
      <c r="A899" s="139">
        <v>2014</v>
      </c>
      <c r="B899" s="129" t="s">
        <v>10</v>
      </c>
      <c r="C899" s="142" t="s">
        <v>53</v>
      </c>
      <c r="D899" s="130">
        <v>1034173</v>
      </c>
      <c r="E899" s="82">
        <v>42039.552845528451</v>
      </c>
    </row>
    <row r="900" spans="1:5">
      <c r="A900" s="139">
        <v>2014</v>
      </c>
      <c r="B900" s="129" t="s">
        <v>11</v>
      </c>
      <c r="C900" s="142" t="s">
        <v>53</v>
      </c>
      <c r="D900" s="130">
        <v>963863</v>
      </c>
      <c r="E900" s="82">
        <v>36648.783269961976</v>
      </c>
    </row>
    <row r="901" spans="1:5">
      <c r="A901" s="139">
        <v>2014</v>
      </c>
      <c r="B901" s="129" t="s">
        <v>12</v>
      </c>
      <c r="C901" s="142" t="s">
        <v>53</v>
      </c>
      <c r="D901" s="130">
        <v>979547</v>
      </c>
      <c r="E901" s="82">
        <v>38717.272727272728</v>
      </c>
    </row>
    <row r="902" spans="1:5">
      <c r="A902" s="139">
        <v>2014</v>
      </c>
      <c r="B902" s="129" t="s">
        <v>13</v>
      </c>
      <c r="C902" s="142" t="s">
        <v>53</v>
      </c>
      <c r="D902" s="130">
        <v>1204850</v>
      </c>
      <c r="E902" s="82">
        <v>46340.384615384617</v>
      </c>
    </row>
    <row r="903" spans="1:5">
      <c r="A903" s="139">
        <v>2014</v>
      </c>
      <c r="B903" s="129" t="s">
        <v>14</v>
      </c>
      <c r="C903" s="142" t="s">
        <v>53</v>
      </c>
      <c r="D903" s="130">
        <v>1185367</v>
      </c>
      <c r="E903" s="82">
        <v>43902.481481481482</v>
      </c>
    </row>
    <row r="904" spans="1:5">
      <c r="A904" s="139">
        <v>2014</v>
      </c>
      <c r="B904" s="129" t="s">
        <v>15</v>
      </c>
      <c r="C904" s="142" t="s">
        <v>53</v>
      </c>
      <c r="D904" s="130">
        <v>1115775</v>
      </c>
      <c r="E904" s="82">
        <v>45916.666666666664</v>
      </c>
    </row>
    <row r="905" spans="1:5">
      <c r="A905" s="139">
        <v>2014</v>
      </c>
      <c r="B905" s="129" t="s">
        <v>16</v>
      </c>
      <c r="C905" s="142" t="s">
        <v>53</v>
      </c>
      <c r="D905" s="130">
        <v>1037500</v>
      </c>
      <c r="E905" s="82">
        <v>40527.34375</v>
      </c>
    </row>
    <row r="906" spans="1:5">
      <c r="A906" s="139">
        <v>2015</v>
      </c>
      <c r="B906" s="129" t="s">
        <v>5</v>
      </c>
      <c r="C906" s="142" t="s">
        <v>53</v>
      </c>
      <c r="D906" s="130">
        <v>986425</v>
      </c>
      <c r="E906" s="82">
        <v>37939.423076923078</v>
      </c>
    </row>
    <row r="907" spans="1:5">
      <c r="A907" s="139">
        <v>2015</v>
      </c>
      <c r="B907" s="129" t="s">
        <v>6</v>
      </c>
      <c r="C907" s="142" t="s">
        <v>53</v>
      </c>
      <c r="D907" s="130">
        <v>1040359</v>
      </c>
      <c r="E907" s="82">
        <v>46033.58407079646</v>
      </c>
    </row>
    <row r="908" spans="1:5">
      <c r="A908" s="139">
        <v>2015</v>
      </c>
      <c r="B908" s="129" t="s">
        <v>7</v>
      </c>
      <c r="C908" s="142" t="s">
        <v>53</v>
      </c>
      <c r="D908" s="130">
        <v>1381902</v>
      </c>
      <c r="E908" s="82">
        <v>55498.072289156618</v>
      </c>
    </row>
    <row r="909" spans="1:5">
      <c r="A909" s="139">
        <v>2015</v>
      </c>
      <c r="B909" s="129" t="s">
        <v>8</v>
      </c>
      <c r="C909" s="142" t="s">
        <v>53</v>
      </c>
      <c r="D909" s="130">
        <v>1504321</v>
      </c>
      <c r="E909" s="82">
        <v>61151.260162601626</v>
      </c>
    </row>
    <row r="910" spans="1:5">
      <c r="A910" s="139">
        <v>2015</v>
      </c>
      <c r="B910" s="129" t="s">
        <v>9</v>
      </c>
      <c r="C910" s="142" t="s">
        <v>53</v>
      </c>
      <c r="D910" s="130">
        <v>1555876</v>
      </c>
      <c r="E910" s="82">
        <v>63246.991869918696</v>
      </c>
    </row>
    <row r="911" spans="1:5">
      <c r="A911" s="139">
        <v>2015</v>
      </c>
      <c r="B911" s="129" t="s">
        <v>10</v>
      </c>
      <c r="C911" s="142" t="s">
        <v>53</v>
      </c>
      <c r="D911" s="130">
        <v>1670849</v>
      </c>
      <c r="E911" s="82">
        <v>67102.369477911634</v>
      </c>
    </row>
    <row r="912" spans="1:5">
      <c r="A912" s="139">
        <v>2015</v>
      </c>
      <c r="B912" s="129" t="s">
        <v>11</v>
      </c>
      <c r="C912" s="142" t="s">
        <v>53</v>
      </c>
      <c r="D912" s="130">
        <v>1682505</v>
      </c>
      <c r="E912" s="82">
        <v>63973.574144486687</v>
      </c>
    </row>
    <row r="913" spans="1:5">
      <c r="A913" s="139">
        <v>2015</v>
      </c>
      <c r="B913" s="129" t="s">
        <v>12</v>
      </c>
      <c r="C913" s="142" t="s">
        <v>53</v>
      </c>
      <c r="D913" s="130">
        <v>1693648</v>
      </c>
      <c r="E913" s="82">
        <v>66942.608695652176</v>
      </c>
    </row>
    <row r="914" spans="1:5">
      <c r="A914" s="139">
        <v>2015</v>
      </c>
      <c r="B914" s="129" t="s">
        <v>13</v>
      </c>
      <c r="C914" s="142" t="s">
        <v>53</v>
      </c>
      <c r="D914" s="130">
        <v>1843400</v>
      </c>
      <c r="E914" s="82">
        <v>70900</v>
      </c>
    </row>
    <row r="915" spans="1:5">
      <c r="A915" s="139">
        <v>2015</v>
      </c>
      <c r="B915" s="129" t="s">
        <v>14</v>
      </c>
      <c r="C915" s="142" t="s">
        <v>53</v>
      </c>
      <c r="D915" s="130">
        <v>1826806</v>
      </c>
      <c r="E915" s="82">
        <v>70261.769230769234</v>
      </c>
    </row>
    <row r="916" spans="1:5">
      <c r="A916" s="139">
        <v>2015</v>
      </c>
      <c r="B916" s="129" t="s">
        <v>15</v>
      </c>
      <c r="C916" s="142" t="s">
        <v>53</v>
      </c>
      <c r="D916" s="130">
        <v>1769528</v>
      </c>
      <c r="E916" s="82">
        <v>71932.0325203252</v>
      </c>
    </row>
    <row r="917" spans="1:5">
      <c r="A917" s="139">
        <v>2015</v>
      </c>
      <c r="B917" s="129" t="s">
        <v>16</v>
      </c>
      <c r="C917" s="142" t="s">
        <v>53</v>
      </c>
      <c r="D917" s="130">
        <v>1572745</v>
      </c>
      <c r="E917" s="82">
        <v>63162.44979919678</v>
      </c>
    </row>
    <row r="918" spans="1:5">
      <c r="A918" s="139">
        <v>2016</v>
      </c>
      <c r="B918" s="129" t="s">
        <v>5</v>
      </c>
      <c r="C918" s="142" t="s">
        <v>53</v>
      </c>
      <c r="D918" s="130">
        <v>1389914</v>
      </c>
      <c r="E918" s="82">
        <v>54937.312252964424</v>
      </c>
    </row>
    <row r="919" spans="1:5">
      <c r="A919" s="139">
        <v>2016</v>
      </c>
      <c r="B919" s="129" t="s">
        <v>6</v>
      </c>
      <c r="C919" s="142" t="s">
        <v>53</v>
      </c>
      <c r="D919" s="130">
        <v>1453970</v>
      </c>
      <c r="E919" s="82">
        <v>61608.898305084746</v>
      </c>
    </row>
    <row r="920" spans="1:5">
      <c r="A920" s="139">
        <v>2016</v>
      </c>
      <c r="B920" s="129" t="s">
        <v>7</v>
      </c>
      <c r="C920" s="142" t="s">
        <v>53</v>
      </c>
      <c r="D920" s="130">
        <v>1792097</v>
      </c>
      <c r="E920" s="82">
        <v>70003.7890625</v>
      </c>
    </row>
    <row r="921" spans="1:5">
      <c r="A921" s="139">
        <v>2016</v>
      </c>
      <c r="B921" s="129" t="s">
        <v>8</v>
      </c>
      <c r="C921" s="142" t="s">
        <v>53</v>
      </c>
      <c r="D921" s="130">
        <v>1804320</v>
      </c>
      <c r="E921" s="82">
        <v>71316.996047430832</v>
      </c>
    </row>
    <row r="922" spans="1:5">
      <c r="A922" s="139">
        <v>2016</v>
      </c>
      <c r="B922" s="129" t="s">
        <v>9</v>
      </c>
      <c r="C922" s="142" t="s">
        <v>53</v>
      </c>
      <c r="D922" s="130">
        <v>1810833</v>
      </c>
      <c r="E922" s="82">
        <v>70735.6640625</v>
      </c>
    </row>
    <row r="923" spans="1:5">
      <c r="A923" s="139">
        <v>2016</v>
      </c>
      <c r="B923" s="129" t="s">
        <v>10</v>
      </c>
      <c r="C923" s="142" t="s">
        <v>53</v>
      </c>
      <c r="D923" s="130">
        <v>1678110</v>
      </c>
      <c r="E923" s="82">
        <v>66328.458498023712</v>
      </c>
    </row>
    <row r="924" spans="1:5">
      <c r="A924" s="139">
        <v>2016</v>
      </c>
      <c r="B924" s="129" t="s">
        <v>11</v>
      </c>
      <c r="C924" s="142" t="s">
        <v>53</v>
      </c>
      <c r="D924" s="130">
        <v>1596386</v>
      </c>
      <c r="E924" s="82">
        <v>64111.887550200801</v>
      </c>
    </row>
    <row r="925" spans="1:5">
      <c r="A925" s="139">
        <v>2016</v>
      </c>
      <c r="B925" s="129" t="s">
        <v>12</v>
      </c>
      <c r="C925" s="142" t="s">
        <v>53</v>
      </c>
      <c r="D925" s="130">
        <v>1886887</v>
      </c>
      <c r="E925" s="82">
        <v>71744.752851711019</v>
      </c>
    </row>
    <row r="926" spans="1:5">
      <c r="A926" s="139">
        <v>2016</v>
      </c>
      <c r="B926" s="129" t="s">
        <v>13</v>
      </c>
      <c r="C926" s="142" t="s">
        <v>53</v>
      </c>
      <c r="D926" s="130">
        <v>1865333</v>
      </c>
      <c r="E926" s="82">
        <v>71743.576923076922</v>
      </c>
    </row>
    <row r="927" spans="1:5">
      <c r="A927" s="139">
        <v>2016</v>
      </c>
      <c r="B927" s="129" t="s">
        <v>14</v>
      </c>
      <c r="C927" s="142" t="s">
        <v>53</v>
      </c>
      <c r="D927" s="130">
        <v>1770471</v>
      </c>
      <c r="E927" s="82">
        <v>69979.090909090912</v>
      </c>
    </row>
    <row r="928" spans="1:5">
      <c r="A928" s="139">
        <v>2016</v>
      </c>
      <c r="B928" s="129" t="s">
        <v>15</v>
      </c>
      <c r="C928" s="142" t="s">
        <v>53</v>
      </c>
      <c r="D928" s="130">
        <v>1772060</v>
      </c>
      <c r="E928" s="82">
        <v>70041.897233201584</v>
      </c>
    </row>
    <row r="929" spans="1:5">
      <c r="A929" s="139">
        <v>2016</v>
      </c>
      <c r="B929" s="129" t="s">
        <v>16</v>
      </c>
      <c r="C929" s="142" t="s">
        <v>53</v>
      </c>
      <c r="D929" s="130">
        <v>1620401</v>
      </c>
      <c r="E929" s="82">
        <v>65076.345381526102</v>
      </c>
    </row>
    <row r="930" spans="1:5">
      <c r="A930" s="139">
        <v>2017</v>
      </c>
      <c r="B930" s="129" t="s">
        <v>5</v>
      </c>
      <c r="C930" s="142" t="s">
        <v>53</v>
      </c>
      <c r="D930" s="130">
        <v>1456205</v>
      </c>
      <c r="E930" s="82">
        <v>55369.011406844103</v>
      </c>
    </row>
    <row r="931" spans="1:5">
      <c r="A931" s="139">
        <v>2017</v>
      </c>
      <c r="B931" s="129" t="s">
        <v>6</v>
      </c>
      <c r="C931" s="142" t="s">
        <v>53</v>
      </c>
      <c r="D931" s="130">
        <v>1314820</v>
      </c>
      <c r="E931" s="82">
        <v>58177.876106194686</v>
      </c>
    </row>
    <row r="932" spans="1:5">
      <c r="A932" s="139">
        <v>2017</v>
      </c>
      <c r="B932" s="129" t="s">
        <v>7</v>
      </c>
      <c r="C932" s="142" t="s">
        <v>53</v>
      </c>
      <c r="D932" s="130">
        <v>1800407</v>
      </c>
      <c r="E932" s="82">
        <v>68456.539923954377</v>
      </c>
    </row>
    <row r="933" spans="1:5">
      <c r="A933" s="139">
        <v>2017</v>
      </c>
      <c r="B933" s="129" t="s">
        <v>8</v>
      </c>
      <c r="C933" s="142" t="s">
        <v>53</v>
      </c>
      <c r="D933" s="130">
        <v>1626639</v>
      </c>
      <c r="E933" s="82">
        <v>68925.381355932201</v>
      </c>
    </row>
    <row r="934" spans="1:5">
      <c r="A934" s="139">
        <v>2017</v>
      </c>
      <c r="B934" s="129" t="s">
        <v>9</v>
      </c>
      <c r="C934" s="142" t="s">
        <v>53</v>
      </c>
      <c r="D934" s="130">
        <v>1891643</v>
      </c>
      <c r="E934" s="82">
        <v>73892.3046875</v>
      </c>
    </row>
    <row r="935" spans="1:5">
      <c r="A935" s="139">
        <v>2017</v>
      </c>
      <c r="B935" s="129" t="s">
        <v>10</v>
      </c>
      <c r="C935" s="142" t="s">
        <v>53</v>
      </c>
      <c r="D935" s="130">
        <v>1806700</v>
      </c>
      <c r="E935" s="82">
        <v>74657.024793388424</v>
      </c>
    </row>
    <row r="936" spans="1:5">
      <c r="A936" s="139">
        <v>2017</v>
      </c>
      <c r="B936" s="129" t="s">
        <v>11</v>
      </c>
      <c r="C936" s="142" t="s">
        <v>53</v>
      </c>
      <c r="D936" s="130">
        <v>1907266</v>
      </c>
      <c r="E936" s="82">
        <v>73356.38461538461</v>
      </c>
    </row>
    <row r="937" spans="1:5">
      <c r="A937" s="139">
        <v>2017</v>
      </c>
      <c r="B937" s="129" t="s">
        <v>12</v>
      </c>
      <c r="C937" s="142" t="s">
        <v>53</v>
      </c>
      <c r="D937" s="130">
        <v>2123132</v>
      </c>
      <c r="E937" s="82">
        <v>80727.452471482888</v>
      </c>
    </row>
    <row r="938" spans="1:5">
      <c r="A938" s="139">
        <v>2017</v>
      </c>
      <c r="B938" s="129" t="s">
        <v>13</v>
      </c>
      <c r="C938" s="142" t="s">
        <v>53</v>
      </c>
      <c r="D938" s="130">
        <v>2152604</v>
      </c>
      <c r="E938" s="82">
        <v>83758.910505836582</v>
      </c>
    </row>
    <row r="939" spans="1:5">
      <c r="A939" s="139">
        <v>2017</v>
      </c>
      <c r="B939" s="129" t="s">
        <v>14</v>
      </c>
      <c r="C939" s="142" t="s">
        <v>53</v>
      </c>
      <c r="D939" s="130">
        <v>2205700</v>
      </c>
      <c r="E939" s="82">
        <v>86160.15625</v>
      </c>
    </row>
    <row r="940" spans="1:5">
      <c r="A940" s="139">
        <v>2017</v>
      </c>
      <c r="B940" s="129" t="s">
        <v>15</v>
      </c>
      <c r="C940" s="142" t="s">
        <v>53</v>
      </c>
      <c r="D940" s="130">
        <v>2275625</v>
      </c>
      <c r="E940" s="82">
        <v>89945.65217391304</v>
      </c>
    </row>
    <row r="941" spans="1:5">
      <c r="A941" s="139">
        <v>2017</v>
      </c>
      <c r="B941" s="129" t="s">
        <v>16</v>
      </c>
      <c r="C941" s="142" t="s">
        <v>53</v>
      </c>
      <c r="D941" s="130">
        <v>1912123</v>
      </c>
      <c r="E941" s="82">
        <v>77728.577235772347</v>
      </c>
    </row>
    <row r="942" spans="1:5">
      <c r="A942" s="139">
        <v>2018</v>
      </c>
      <c r="B942" s="129" t="s">
        <v>5</v>
      </c>
      <c r="C942" s="142" t="s">
        <v>53</v>
      </c>
      <c r="D942" s="130">
        <v>2054571</v>
      </c>
      <c r="E942" s="82">
        <v>78120.570342205319</v>
      </c>
    </row>
    <row r="943" spans="1:5">
      <c r="A943" s="139">
        <v>2018</v>
      </c>
      <c r="B943" s="129" t="s">
        <v>6</v>
      </c>
      <c r="C943" s="142" t="s">
        <v>53</v>
      </c>
      <c r="D943" s="130">
        <v>2035611</v>
      </c>
      <c r="E943" s="82">
        <v>90071.283185840701</v>
      </c>
    </row>
    <row r="944" spans="1:5">
      <c r="A944" s="139">
        <v>2018</v>
      </c>
      <c r="B944" s="129" t="s">
        <v>7</v>
      </c>
      <c r="C944" s="142" t="s">
        <v>53</v>
      </c>
      <c r="D944" s="130">
        <v>2401209</v>
      </c>
      <c r="E944" s="82">
        <v>96434.096385542158</v>
      </c>
    </row>
    <row r="945" spans="1:5">
      <c r="A945" s="139">
        <v>2018</v>
      </c>
      <c r="B945" s="129" t="s">
        <v>8</v>
      </c>
      <c r="C945" s="142" t="s">
        <v>53</v>
      </c>
      <c r="D945" s="130">
        <v>2293556</v>
      </c>
      <c r="E945" s="82">
        <v>95964.686192468609</v>
      </c>
    </row>
    <row r="946" spans="1:5">
      <c r="A946" s="139">
        <v>2018</v>
      </c>
      <c r="B946" s="129" t="s">
        <v>9</v>
      </c>
      <c r="C946" s="142" t="s">
        <v>53</v>
      </c>
      <c r="D946" s="130">
        <v>2417190</v>
      </c>
      <c r="E946" s="82">
        <v>94421.484375</v>
      </c>
    </row>
    <row r="947" spans="1:5">
      <c r="A947" s="139">
        <v>2018</v>
      </c>
      <c r="B947" s="129" t="s">
        <v>10</v>
      </c>
      <c r="C947" s="142" t="s">
        <v>53</v>
      </c>
      <c r="D947" s="130">
        <v>2594432</v>
      </c>
      <c r="E947" s="82">
        <v>106766.74897119342</v>
      </c>
    </row>
    <row r="948" spans="1:5">
      <c r="A948" s="139">
        <v>2018</v>
      </c>
      <c r="B948" s="129" t="s">
        <v>11</v>
      </c>
      <c r="C948" s="142" t="s">
        <v>53</v>
      </c>
      <c r="D948" s="130">
        <v>2501359</v>
      </c>
      <c r="E948" s="82">
        <v>97709.3359375</v>
      </c>
    </row>
    <row r="949" spans="1:5">
      <c r="A949" s="139">
        <v>2018</v>
      </c>
      <c r="B949" s="129" t="s">
        <v>12</v>
      </c>
      <c r="C949" s="142" t="s">
        <v>53</v>
      </c>
      <c r="D949" s="130">
        <v>2748095</v>
      </c>
      <c r="E949" s="82">
        <v>104490.3041825095</v>
      </c>
    </row>
    <row r="950" spans="1:5">
      <c r="A950" s="139">
        <v>2018</v>
      </c>
      <c r="B950" s="129" t="s">
        <v>13</v>
      </c>
      <c r="C950" s="142" t="s">
        <v>53</v>
      </c>
      <c r="D950" s="130">
        <v>2489097</v>
      </c>
      <c r="E950" s="82">
        <v>99563.88</v>
      </c>
    </row>
    <row r="951" spans="1:5">
      <c r="A951" s="139">
        <v>2018</v>
      </c>
      <c r="B951" s="129" t="s">
        <v>14</v>
      </c>
      <c r="C951" s="142" t="s">
        <v>53</v>
      </c>
      <c r="D951" s="130">
        <v>2745746</v>
      </c>
      <c r="E951" s="82">
        <v>104400.9885931559</v>
      </c>
    </row>
    <row r="952" spans="1:5">
      <c r="A952" s="139">
        <v>2018</v>
      </c>
      <c r="B952" s="129" t="s">
        <v>15</v>
      </c>
      <c r="C952" s="142" t="s">
        <v>53</v>
      </c>
      <c r="D952" s="130">
        <v>2497249</v>
      </c>
      <c r="E952" s="82">
        <v>98705.49407114624</v>
      </c>
    </row>
    <row r="953" spans="1:5">
      <c r="A953" s="139">
        <v>2018</v>
      </c>
      <c r="B953" s="129" t="s">
        <v>16</v>
      </c>
      <c r="C953" s="142" t="s">
        <v>53</v>
      </c>
      <c r="D953" s="130">
        <v>2162104</v>
      </c>
      <c r="E953" s="82">
        <v>92004.425531914894</v>
      </c>
    </row>
    <row r="954" spans="1:5">
      <c r="A954" s="139">
        <v>2019</v>
      </c>
      <c r="B954" s="129" t="s">
        <v>5</v>
      </c>
      <c r="C954" s="142" t="s">
        <v>53</v>
      </c>
      <c r="D954" s="130">
        <v>2090619</v>
      </c>
      <c r="E954" s="82">
        <v>79491.216730038024</v>
      </c>
    </row>
    <row r="955" spans="1:5">
      <c r="A955" s="139">
        <v>2019</v>
      </c>
      <c r="B955" s="129" t="s">
        <v>6</v>
      </c>
      <c r="C955" s="142" t="s">
        <v>53</v>
      </c>
      <c r="D955" s="130">
        <v>2077415</v>
      </c>
      <c r="E955" s="82">
        <v>86558.958333333328</v>
      </c>
    </row>
    <row r="956" spans="1:5">
      <c r="A956" s="139">
        <v>2019</v>
      </c>
      <c r="B956" s="129" t="s">
        <v>7</v>
      </c>
      <c r="C956" s="142" t="s">
        <v>53</v>
      </c>
      <c r="D956" s="130">
        <v>2378411</v>
      </c>
      <c r="E956" s="82">
        <v>97876.995884773656</v>
      </c>
    </row>
    <row r="957" spans="1:5">
      <c r="A957" s="139">
        <v>2019</v>
      </c>
      <c r="B957" s="129" t="s">
        <v>8</v>
      </c>
      <c r="C957" s="142" t="s">
        <v>53</v>
      </c>
      <c r="D957" s="130">
        <v>2368781</v>
      </c>
      <c r="E957" s="82">
        <v>99112.175732217569</v>
      </c>
    </row>
    <row r="958" spans="1:5">
      <c r="A958" s="139">
        <v>2019</v>
      </c>
      <c r="B958" s="129" t="s">
        <v>9</v>
      </c>
      <c r="C958" s="142" t="s">
        <v>53</v>
      </c>
      <c r="D958" s="130">
        <v>2528944</v>
      </c>
      <c r="E958" s="82">
        <v>97642.625482625474</v>
      </c>
    </row>
    <row r="959" spans="1:5">
      <c r="A959" s="139">
        <v>2019</v>
      </c>
      <c r="B959" s="129" t="s">
        <v>10</v>
      </c>
      <c r="C959" s="142" t="s">
        <v>53</v>
      </c>
      <c r="D959" s="130">
        <v>2214175</v>
      </c>
      <c r="E959" s="82">
        <v>91118.312757201638</v>
      </c>
    </row>
    <row r="960" spans="1:5">
      <c r="A960" s="139">
        <v>2019</v>
      </c>
      <c r="B960" s="129" t="s">
        <v>11</v>
      </c>
      <c r="C960" s="142" t="s">
        <v>53</v>
      </c>
      <c r="D960" s="130">
        <v>2289735</v>
      </c>
      <c r="E960" s="82">
        <v>87062.167300380228</v>
      </c>
    </row>
    <row r="961" spans="1:5">
      <c r="A961" s="139">
        <v>2019</v>
      </c>
      <c r="B961" s="129" t="s">
        <v>12</v>
      </c>
      <c r="C961" s="142" t="s">
        <v>53</v>
      </c>
      <c r="D961" s="130">
        <v>2292290</v>
      </c>
      <c r="E961" s="82">
        <v>88165</v>
      </c>
    </row>
    <row r="962" spans="1:5">
      <c r="A962" s="139">
        <v>1993</v>
      </c>
      <c r="B962" s="129" t="s">
        <v>5</v>
      </c>
      <c r="C962" s="142" t="s">
        <v>50</v>
      </c>
      <c r="D962" s="130">
        <v>4416000</v>
      </c>
      <c r="E962" s="82">
        <v>174545.45454545453</v>
      </c>
    </row>
    <row r="963" spans="1:5">
      <c r="A963" s="139">
        <v>1993</v>
      </c>
      <c r="B963" s="129" t="s">
        <v>6</v>
      </c>
      <c r="C963" s="142" t="s">
        <v>50</v>
      </c>
      <c r="D963" s="130">
        <v>4424000</v>
      </c>
      <c r="E963" s="82">
        <v>184333.33333333334</v>
      </c>
    </row>
    <row r="964" spans="1:5">
      <c r="A964" s="139">
        <v>1993</v>
      </c>
      <c r="B964" s="129" t="s">
        <v>7</v>
      </c>
      <c r="C964" s="142" t="s">
        <v>50</v>
      </c>
      <c r="D964" s="130">
        <v>5406000</v>
      </c>
      <c r="E964" s="82">
        <v>207923.07692307694</v>
      </c>
    </row>
    <row r="965" spans="1:5">
      <c r="A965" s="139">
        <v>1993</v>
      </c>
      <c r="B965" s="129" t="s">
        <v>8</v>
      </c>
      <c r="C965" s="142" t="s">
        <v>50</v>
      </c>
      <c r="D965" s="130">
        <v>5356000</v>
      </c>
      <c r="E965" s="82">
        <v>206000</v>
      </c>
    </row>
    <row r="966" spans="1:5">
      <c r="A966" s="139">
        <v>1993</v>
      </c>
      <c r="B966" s="129" t="s">
        <v>9</v>
      </c>
      <c r="C966" s="142" t="s">
        <v>50</v>
      </c>
      <c r="D966" s="130">
        <v>5499000</v>
      </c>
      <c r="E966" s="82">
        <v>214804.6875</v>
      </c>
    </row>
    <row r="967" spans="1:5">
      <c r="A967" s="139">
        <v>1993</v>
      </c>
      <c r="B967" s="129" t="s">
        <v>10</v>
      </c>
      <c r="C967" s="142" t="s">
        <v>50</v>
      </c>
      <c r="D967" s="130">
        <v>5464000</v>
      </c>
      <c r="E967" s="82">
        <v>215968.37944664032</v>
      </c>
    </row>
    <row r="968" spans="1:5">
      <c r="A968" s="139">
        <v>1993</v>
      </c>
      <c r="B968" s="129" t="s">
        <v>11</v>
      </c>
      <c r="C968" s="142" t="s">
        <v>50</v>
      </c>
      <c r="D968" s="130">
        <v>5740000</v>
      </c>
      <c r="E968" s="82">
        <v>220769.23076923078</v>
      </c>
    </row>
    <row r="969" spans="1:5">
      <c r="A969" s="139">
        <v>1993</v>
      </c>
      <c r="B969" s="129" t="s">
        <v>12</v>
      </c>
      <c r="C969" s="142" t="s">
        <v>50</v>
      </c>
      <c r="D969" s="130">
        <v>5589000</v>
      </c>
      <c r="E969" s="82">
        <v>212509.50570342204</v>
      </c>
    </row>
    <row r="970" spans="1:5">
      <c r="A970" s="139">
        <v>1993</v>
      </c>
      <c r="B970" s="129" t="s">
        <v>13</v>
      </c>
      <c r="C970" s="142" t="s">
        <v>50</v>
      </c>
      <c r="D970" s="130">
        <v>5738000</v>
      </c>
      <c r="E970" s="82">
        <v>220692.30769230769</v>
      </c>
    </row>
    <row r="971" spans="1:5">
      <c r="A971" s="139">
        <v>1993</v>
      </c>
      <c r="B971" s="129" t="s">
        <v>14</v>
      </c>
      <c r="C971" s="142" t="s">
        <v>50</v>
      </c>
      <c r="D971" s="130">
        <v>5619000</v>
      </c>
      <c r="E971" s="82">
        <v>218638.13229571984</v>
      </c>
    </row>
    <row r="972" spans="1:5">
      <c r="A972" s="139">
        <v>1993</v>
      </c>
      <c r="B972" s="129" t="s">
        <v>15</v>
      </c>
      <c r="C972" s="142" t="s">
        <v>50</v>
      </c>
      <c r="D972" s="130">
        <v>5847000</v>
      </c>
      <c r="E972" s="82">
        <v>224884.61538461538</v>
      </c>
    </row>
    <row r="973" spans="1:5">
      <c r="A973" s="139">
        <v>1993</v>
      </c>
      <c r="B973" s="129" t="s">
        <v>16</v>
      </c>
      <c r="C973" s="142" t="s">
        <v>50</v>
      </c>
      <c r="D973" s="130">
        <v>5810000</v>
      </c>
      <c r="E973" s="82">
        <v>229644.26877470355</v>
      </c>
    </row>
    <row r="974" spans="1:5">
      <c r="A974" s="139">
        <v>1994</v>
      </c>
      <c r="B974" s="129" t="s">
        <v>5</v>
      </c>
      <c r="C974" s="142" t="s">
        <v>50</v>
      </c>
      <c r="D974" s="130">
        <v>5019000</v>
      </c>
      <c r="E974" s="82">
        <v>194534.88372093023</v>
      </c>
    </row>
    <row r="975" spans="1:5">
      <c r="A975" s="139">
        <v>1994</v>
      </c>
      <c r="B975" s="129" t="s">
        <v>6</v>
      </c>
      <c r="C975" s="142" t="s">
        <v>50</v>
      </c>
      <c r="D975" s="130">
        <v>4903000</v>
      </c>
      <c r="E975" s="82">
        <v>197701.61290322579</v>
      </c>
    </row>
    <row r="976" spans="1:5">
      <c r="A976" s="139">
        <v>1994</v>
      </c>
      <c r="B976" s="129" t="s">
        <v>7</v>
      </c>
      <c r="C976" s="142" t="s">
        <v>50</v>
      </c>
      <c r="D976" s="130">
        <v>5866000</v>
      </c>
      <c r="E976" s="82">
        <v>213231.55216284987</v>
      </c>
    </row>
    <row r="977" spans="1:5">
      <c r="A977" s="139">
        <v>1994</v>
      </c>
      <c r="B977" s="129" t="s">
        <v>8</v>
      </c>
      <c r="C977" s="142" t="s">
        <v>50</v>
      </c>
      <c r="D977" s="130">
        <v>5701000</v>
      </c>
      <c r="E977" s="82">
        <v>219269.23076923078</v>
      </c>
    </row>
    <row r="978" spans="1:5">
      <c r="A978" s="139">
        <v>1994</v>
      </c>
      <c r="B978" s="129" t="s">
        <v>9</v>
      </c>
      <c r="C978" s="142" t="s">
        <v>50</v>
      </c>
      <c r="D978" s="130">
        <v>6015000</v>
      </c>
      <c r="E978" s="82">
        <v>224607.91635548917</v>
      </c>
    </row>
    <row r="979" spans="1:5">
      <c r="A979" s="139">
        <v>1994</v>
      </c>
      <c r="B979" s="129" t="s">
        <v>10</v>
      </c>
      <c r="C979" s="142" t="s">
        <v>50</v>
      </c>
      <c r="D979" s="130">
        <v>6572000</v>
      </c>
      <c r="E979" s="82">
        <v>254926.29945694335</v>
      </c>
    </row>
    <row r="980" spans="1:5">
      <c r="A980" s="139">
        <v>1994</v>
      </c>
      <c r="B980" s="129" t="s">
        <v>11</v>
      </c>
      <c r="C980" s="142" t="s">
        <v>50</v>
      </c>
      <c r="D980" s="130">
        <v>6940000</v>
      </c>
      <c r="E980" s="82">
        <v>259148.61837191932</v>
      </c>
    </row>
    <row r="981" spans="1:5">
      <c r="A981" s="139">
        <v>1994</v>
      </c>
      <c r="B981" s="129" t="s">
        <v>12</v>
      </c>
      <c r="C981" s="142" t="s">
        <v>50</v>
      </c>
      <c r="D981" s="130">
        <v>7411000</v>
      </c>
      <c r="E981" s="82">
        <v>271564.67570538662</v>
      </c>
    </row>
    <row r="982" spans="1:5">
      <c r="A982" s="139">
        <v>1994</v>
      </c>
      <c r="B982" s="129" t="s">
        <v>13</v>
      </c>
      <c r="C982" s="142" t="s">
        <v>50</v>
      </c>
      <c r="D982" s="130">
        <v>7089000</v>
      </c>
      <c r="E982" s="82">
        <v>264514.92537313432</v>
      </c>
    </row>
    <row r="983" spans="1:5">
      <c r="A983" s="139">
        <v>1994</v>
      </c>
      <c r="B983" s="129" t="s">
        <v>14</v>
      </c>
      <c r="C983" s="142" t="s">
        <v>50</v>
      </c>
      <c r="D983" s="130">
        <v>7025000</v>
      </c>
      <c r="E983" s="82">
        <v>260185.1851851852</v>
      </c>
    </row>
    <row r="984" spans="1:5">
      <c r="A984" s="139">
        <v>1994</v>
      </c>
      <c r="B984" s="129" t="s">
        <v>15</v>
      </c>
      <c r="C984" s="142" t="s">
        <v>50</v>
      </c>
      <c r="D984" s="130">
        <v>7015000</v>
      </c>
      <c r="E984" s="82">
        <v>261753.73134328358</v>
      </c>
    </row>
    <row r="985" spans="1:5">
      <c r="A985" s="139">
        <v>1994</v>
      </c>
      <c r="B985" s="129" t="s">
        <v>16</v>
      </c>
      <c r="C985" s="142" t="s">
        <v>50</v>
      </c>
      <c r="D985" s="130">
        <v>6216433</v>
      </c>
      <c r="E985" s="82">
        <v>225969.93820428933</v>
      </c>
    </row>
    <row r="986" spans="1:5">
      <c r="A986" s="139">
        <v>1995</v>
      </c>
      <c r="B986" s="129" t="s">
        <v>5</v>
      </c>
      <c r="C986" s="142" t="s">
        <v>50</v>
      </c>
      <c r="D986" s="130">
        <v>7267406</v>
      </c>
      <c r="E986" s="82">
        <v>266302.89483327226</v>
      </c>
    </row>
    <row r="987" spans="1:5">
      <c r="A987" s="139">
        <v>1995</v>
      </c>
      <c r="B987" s="129" t="s">
        <v>6</v>
      </c>
      <c r="C987" s="142" t="s">
        <v>50</v>
      </c>
      <c r="D987" s="130">
        <v>7708852</v>
      </c>
      <c r="E987" s="82">
        <v>310840.80645161291</v>
      </c>
    </row>
    <row r="988" spans="1:5">
      <c r="A988" s="139">
        <v>1995</v>
      </c>
      <c r="B988" s="129" t="s">
        <v>7</v>
      </c>
      <c r="C988" s="142" t="s">
        <v>50</v>
      </c>
      <c r="D988" s="130">
        <v>9543009</v>
      </c>
      <c r="E988" s="82">
        <v>343273.70503597119</v>
      </c>
    </row>
    <row r="989" spans="1:5">
      <c r="A989" s="139">
        <v>1995</v>
      </c>
      <c r="B989" s="129" t="s">
        <v>8</v>
      </c>
      <c r="C989" s="142" t="s">
        <v>50</v>
      </c>
      <c r="D989" s="130">
        <v>9222463</v>
      </c>
      <c r="E989" s="82">
        <v>365970.75396825396</v>
      </c>
    </row>
    <row r="990" spans="1:5">
      <c r="A990" s="139">
        <v>1995</v>
      </c>
      <c r="B990" s="129" t="s">
        <v>9</v>
      </c>
      <c r="C990" s="142" t="s">
        <v>50</v>
      </c>
      <c r="D990" s="130">
        <v>10075270</v>
      </c>
      <c r="E990" s="82">
        <v>376223.67438386852</v>
      </c>
    </row>
    <row r="991" spans="1:5">
      <c r="A991" s="139">
        <v>1995</v>
      </c>
      <c r="B991" s="129" t="s">
        <v>10</v>
      </c>
      <c r="C991" s="142" t="s">
        <v>50</v>
      </c>
      <c r="D991" s="130">
        <v>9698591</v>
      </c>
      <c r="E991" s="82">
        <v>368907.98782807152</v>
      </c>
    </row>
    <row r="992" spans="1:5">
      <c r="A992" s="139">
        <v>1995</v>
      </c>
      <c r="B992" s="129" t="s">
        <v>11</v>
      </c>
      <c r="C992" s="142" t="s">
        <v>50</v>
      </c>
      <c r="D992" s="130">
        <v>10039195</v>
      </c>
      <c r="E992" s="82">
        <v>371822.03703703702</v>
      </c>
    </row>
    <row r="993" spans="1:5">
      <c r="A993" s="139">
        <v>1995</v>
      </c>
      <c r="B993" s="129" t="s">
        <v>12</v>
      </c>
      <c r="C993" s="142" t="s">
        <v>50</v>
      </c>
      <c r="D993" s="130">
        <v>10501869</v>
      </c>
      <c r="E993" s="82">
        <v>384824.80762183951</v>
      </c>
    </row>
    <row r="994" spans="1:5">
      <c r="A994" s="139">
        <v>1995</v>
      </c>
      <c r="B994" s="129" t="s">
        <v>13</v>
      </c>
      <c r="C994" s="142" t="s">
        <v>50</v>
      </c>
      <c r="D994" s="130">
        <v>10429950</v>
      </c>
      <c r="E994" s="82">
        <v>393434.55299886834</v>
      </c>
    </row>
    <row r="995" spans="1:5">
      <c r="A995" s="139">
        <v>1995</v>
      </c>
      <c r="B995" s="129" t="s">
        <v>14</v>
      </c>
      <c r="C995" s="142" t="s">
        <v>50</v>
      </c>
      <c r="D995" s="130">
        <v>10774411</v>
      </c>
      <c r="E995" s="82">
        <v>402330.50784167286</v>
      </c>
    </row>
    <row r="996" spans="1:5">
      <c r="A996" s="139">
        <v>1995</v>
      </c>
      <c r="B996" s="129" t="s">
        <v>15</v>
      </c>
      <c r="C996" s="142" t="s">
        <v>50</v>
      </c>
      <c r="D996" s="130">
        <v>10765313</v>
      </c>
      <c r="E996" s="82">
        <v>401690.78358208953</v>
      </c>
    </row>
    <row r="997" spans="1:5">
      <c r="A997" s="139">
        <v>1995</v>
      </c>
      <c r="B997" s="129" t="s">
        <v>16</v>
      </c>
      <c r="C997" s="142" t="s">
        <v>50</v>
      </c>
      <c r="D997" s="130">
        <v>10432260</v>
      </c>
      <c r="E997" s="82">
        <v>401549.65357967664</v>
      </c>
    </row>
    <row r="998" spans="1:5">
      <c r="A998" s="139">
        <v>1996</v>
      </c>
      <c r="B998" s="129" t="s">
        <v>5</v>
      </c>
      <c r="C998" s="142" t="s">
        <v>50</v>
      </c>
      <c r="D998" s="130">
        <v>9623519</v>
      </c>
      <c r="E998" s="82">
        <v>352639.02528398682</v>
      </c>
    </row>
    <row r="999" spans="1:5">
      <c r="A999" s="139">
        <v>1996</v>
      </c>
      <c r="B999" s="129" t="s">
        <v>6</v>
      </c>
      <c r="C999" s="142" t="s">
        <v>50</v>
      </c>
      <c r="D999" s="130">
        <v>9899750</v>
      </c>
      <c r="E999" s="82">
        <v>383711.2403100775</v>
      </c>
    </row>
    <row r="1000" spans="1:5">
      <c r="A1000" s="139">
        <v>1996</v>
      </c>
      <c r="B1000" s="129" t="s">
        <v>7</v>
      </c>
      <c r="C1000" s="142" t="s">
        <v>50</v>
      </c>
      <c r="D1000" s="130">
        <v>11523414</v>
      </c>
      <c r="E1000" s="82">
        <v>426793.11111111112</v>
      </c>
    </row>
    <row r="1001" spans="1:5">
      <c r="A1001" s="139">
        <v>1996</v>
      </c>
      <c r="B1001" s="129" t="s">
        <v>8</v>
      </c>
      <c r="C1001" s="142" t="s">
        <v>50</v>
      </c>
      <c r="D1001" s="130">
        <v>11420120</v>
      </c>
      <c r="E1001" s="82">
        <v>439235.38461538462</v>
      </c>
    </row>
    <row r="1002" spans="1:5">
      <c r="A1002" s="139">
        <v>1996</v>
      </c>
      <c r="B1002" s="129" t="s">
        <v>9</v>
      </c>
      <c r="C1002" s="142" t="s">
        <v>50</v>
      </c>
      <c r="D1002" s="130">
        <v>11984641</v>
      </c>
      <c r="E1002" s="82">
        <v>442727.77983007021</v>
      </c>
    </row>
    <row r="1003" spans="1:5">
      <c r="A1003" s="139">
        <v>1996</v>
      </c>
      <c r="B1003" s="129" t="s">
        <v>10</v>
      </c>
      <c r="C1003" s="142" t="s">
        <v>50</v>
      </c>
      <c r="D1003" s="130">
        <v>10978641</v>
      </c>
      <c r="E1003" s="82">
        <v>439497.23779023218</v>
      </c>
    </row>
    <row r="1004" spans="1:5">
      <c r="A1004" s="139">
        <v>1996</v>
      </c>
      <c r="B1004" s="129" t="s">
        <v>11</v>
      </c>
      <c r="C1004" s="142" t="s">
        <v>50</v>
      </c>
      <c r="D1004" s="130">
        <v>11484478</v>
      </c>
      <c r="E1004" s="82">
        <v>420831.00036643463</v>
      </c>
    </row>
    <row r="1005" spans="1:5">
      <c r="A1005" s="139">
        <v>1996</v>
      </c>
      <c r="B1005" s="129" t="s">
        <v>12</v>
      </c>
      <c r="C1005" s="142" t="s">
        <v>50</v>
      </c>
      <c r="D1005" s="130">
        <v>11545721</v>
      </c>
      <c r="E1005" s="82">
        <v>427619.29629629629</v>
      </c>
    </row>
    <row r="1006" spans="1:5">
      <c r="A1006" s="139">
        <v>1996</v>
      </c>
      <c r="B1006" s="129" t="s">
        <v>13</v>
      </c>
      <c r="C1006" s="142" t="s">
        <v>50</v>
      </c>
      <c r="D1006" s="130">
        <v>11182650</v>
      </c>
      <c r="E1006" s="82">
        <v>433772.30411171447</v>
      </c>
    </row>
    <row r="1007" spans="1:5">
      <c r="A1007" s="139">
        <v>1996</v>
      </c>
      <c r="B1007" s="129" t="s">
        <v>14</v>
      </c>
      <c r="C1007" s="142" t="s">
        <v>50</v>
      </c>
      <c r="D1007" s="130">
        <v>12647925</v>
      </c>
      <c r="E1007" s="82">
        <v>458590.46410442353</v>
      </c>
    </row>
    <row r="1008" spans="1:5">
      <c r="A1008" s="139">
        <v>1996</v>
      </c>
      <c r="B1008" s="129" t="s">
        <v>15</v>
      </c>
      <c r="C1008" s="142" t="s">
        <v>50</v>
      </c>
      <c r="D1008" s="130">
        <v>12117087</v>
      </c>
      <c r="E1008" s="82">
        <v>457076.08449641644</v>
      </c>
    </row>
    <row r="1009" spans="1:5">
      <c r="A1009" s="139">
        <v>1996</v>
      </c>
      <c r="B1009" s="129" t="s">
        <v>16</v>
      </c>
      <c r="C1009" s="142" t="s">
        <v>50</v>
      </c>
      <c r="D1009" s="130">
        <v>11617742</v>
      </c>
      <c r="E1009" s="82">
        <v>443425.26717557252</v>
      </c>
    </row>
    <row r="1010" spans="1:5">
      <c r="A1010" s="139">
        <v>1997</v>
      </c>
      <c r="B1010" s="129" t="s">
        <v>5</v>
      </c>
      <c r="C1010" s="142" t="s">
        <v>50</v>
      </c>
      <c r="D1010" s="130">
        <v>10482127</v>
      </c>
      <c r="E1010" s="82">
        <v>384101.39245144743</v>
      </c>
    </row>
    <row r="1011" spans="1:5">
      <c r="A1011" s="139">
        <v>1997</v>
      </c>
      <c r="B1011" s="129" t="s">
        <v>6</v>
      </c>
      <c r="C1011" s="142" t="s">
        <v>50</v>
      </c>
      <c r="D1011" s="130">
        <v>10402854</v>
      </c>
      <c r="E1011" s="82">
        <v>419469.91935483873</v>
      </c>
    </row>
    <row r="1012" spans="1:5">
      <c r="A1012" s="139">
        <v>1997</v>
      </c>
      <c r="B1012" s="129" t="s">
        <v>7</v>
      </c>
      <c r="C1012" s="142" t="s">
        <v>50</v>
      </c>
      <c r="D1012" s="130">
        <v>12307885</v>
      </c>
      <c r="E1012" s="82">
        <v>469766.6030534351</v>
      </c>
    </row>
    <row r="1013" spans="1:5">
      <c r="A1013" s="139">
        <v>1997</v>
      </c>
      <c r="B1013" s="129" t="s">
        <v>8</v>
      </c>
      <c r="C1013" s="142" t="s">
        <v>50</v>
      </c>
      <c r="D1013" s="130">
        <v>12858450</v>
      </c>
      <c r="E1013" s="82">
        <v>479792.91044776118</v>
      </c>
    </row>
    <row r="1014" spans="1:5">
      <c r="A1014" s="139">
        <v>1997</v>
      </c>
      <c r="B1014" s="129" t="s">
        <v>9</v>
      </c>
      <c r="C1014" s="142" t="s">
        <v>50</v>
      </c>
      <c r="D1014" s="130">
        <v>12719639</v>
      </c>
      <c r="E1014" s="82">
        <v>471097.74074074073</v>
      </c>
    </row>
    <row r="1015" spans="1:5">
      <c r="A1015" s="139">
        <v>1997</v>
      </c>
      <c r="B1015" s="129" t="s">
        <v>10</v>
      </c>
      <c r="C1015" s="142" t="s">
        <v>50</v>
      </c>
      <c r="D1015" s="130">
        <v>11785455</v>
      </c>
      <c r="E1015" s="82">
        <v>466381.2821527503</v>
      </c>
    </row>
    <row r="1016" spans="1:5">
      <c r="A1016" s="139">
        <v>1997</v>
      </c>
      <c r="B1016" s="129" t="s">
        <v>11</v>
      </c>
      <c r="C1016" s="142" t="s">
        <v>50</v>
      </c>
      <c r="D1016" s="130">
        <v>12690618</v>
      </c>
      <c r="E1016" s="82">
        <v>465028.14217662148</v>
      </c>
    </row>
    <row r="1017" spans="1:5">
      <c r="A1017" s="139">
        <v>1997</v>
      </c>
      <c r="B1017" s="129" t="s">
        <v>12</v>
      </c>
      <c r="C1017" s="142" t="s">
        <v>50</v>
      </c>
      <c r="D1017" s="130">
        <v>12393799</v>
      </c>
      <c r="E1017" s="82">
        <v>467867.08191770484</v>
      </c>
    </row>
    <row r="1018" spans="1:5">
      <c r="A1018" s="139">
        <v>1997</v>
      </c>
      <c r="B1018" s="129" t="s">
        <v>13</v>
      </c>
      <c r="C1018" s="142" t="s">
        <v>50</v>
      </c>
      <c r="D1018" s="130">
        <v>12944912</v>
      </c>
      <c r="E1018" s="82">
        <v>483019.10447761195</v>
      </c>
    </row>
    <row r="1019" spans="1:5">
      <c r="A1019" s="139">
        <v>1997</v>
      </c>
      <c r="B1019" s="129" t="s">
        <v>14</v>
      </c>
      <c r="C1019" s="142" t="s">
        <v>50</v>
      </c>
      <c r="D1019" s="130">
        <v>13351075</v>
      </c>
      <c r="E1019" s="82">
        <v>480254.49640287767</v>
      </c>
    </row>
    <row r="1020" spans="1:5">
      <c r="A1020" s="139">
        <v>1997</v>
      </c>
      <c r="B1020" s="129" t="s">
        <v>15</v>
      </c>
      <c r="C1020" s="142" t="s">
        <v>50</v>
      </c>
      <c r="D1020" s="130">
        <v>12527265</v>
      </c>
      <c r="E1020" s="82">
        <v>481817.88461538462</v>
      </c>
    </row>
    <row r="1021" spans="1:5">
      <c r="A1021" s="139">
        <v>1997</v>
      </c>
      <c r="B1021" s="129" t="s">
        <v>16</v>
      </c>
      <c r="C1021" s="142" t="s">
        <v>50</v>
      </c>
      <c r="D1021" s="130">
        <v>12571850</v>
      </c>
      <c r="E1021" s="82">
        <v>474588.52397130994</v>
      </c>
    </row>
    <row r="1022" spans="1:5">
      <c r="A1022" s="139">
        <v>1998</v>
      </c>
      <c r="B1022" s="129" t="s">
        <v>5</v>
      </c>
      <c r="C1022" s="142" t="s">
        <v>50</v>
      </c>
      <c r="D1022" s="130">
        <v>11408974</v>
      </c>
      <c r="E1022" s="82">
        <v>422554.59259259258</v>
      </c>
    </row>
    <row r="1023" spans="1:5">
      <c r="A1023" s="139">
        <v>1998</v>
      </c>
      <c r="B1023" s="129" t="s">
        <v>6</v>
      </c>
      <c r="C1023" s="142" t="s">
        <v>50</v>
      </c>
      <c r="D1023" s="130">
        <v>11116423</v>
      </c>
      <c r="E1023" s="82">
        <v>448242.86290322582</v>
      </c>
    </row>
    <row r="1024" spans="1:5">
      <c r="A1024" s="139">
        <v>1998</v>
      </c>
      <c r="B1024" s="129" t="s">
        <v>7</v>
      </c>
      <c r="C1024" s="142" t="s">
        <v>50</v>
      </c>
      <c r="D1024" s="130">
        <v>13345964</v>
      </c>
      <c r="E1024" s="82">
        <v>489042.2865518505</v>
      </c>
    </row>
    <row r="1025" spans="1:5">
      <c r="A1025" s="139">
        <v>1998</v>
      </c>
      <c r="B1025" s="129" t="s">
        <v>8</v>
      </c>
      <c r="C1025" s="142" t="s">
        <v>50</v>
      </c>
      <c r="D1025" s="130">
        <v>12890158</v>
      </c>
      <c r="E1025" s="82">
        <v>500006.12878200156</v>
      </c>
    </row>
    <row r="1026" spans="1:5">
      <c r="A1026" s="139">
        <v>1998</v>
      </c>
      <c r="B1026" s="129" t="s">
        <v>9</v>
      </c>
      <c r="C1026" s="142" t="s">
        <v>50</v>
      </c>
      <c r="D1026" s="130">
        <v>12869064</v>
      </c>
      <c r="E1026" s="82">
        <v>495345.03464203235</v>
      </c>
    </row>
    <row r="1027" spans="1:5">
      <c r="A1027" s="139">
        <v>1998</v>
      </c>
      <c r="B1027" s="129" t="s">
        <v>10</v>
      </c>
      <c r="C1027" s="142" t="s">
        <v>50</v>
      </c>
      <c r="D1027" s="130">
        <v>12448291</v>
      </c>
      <c r="E1027" s="82">
        <v>482866.21411947242</v>
      </c>
    </row>
    <row r="1028" spans="1:5">
      <c r="A1028" s="139">
        <v>1998</v>
      </c>
      <c r="B1028" s="129" t="s">
        <v>11</v>
      </c>
      <c r="C1028" s="142" t="s">
        <v>50</v>
      </c>
      <c r="D1028" s="130">
        <v>13020256</v>
      </c>
      <c r="E1028" s="82">
        <v>477107.21876145108</v>
      </c>
    </row>
    <row r="1029" spans="1:5">
      <c r="A1029" s="139">
        <v>1998</v>
      </c>
      <c r="B1029" s="129" t="s">
        <v>12</v>
      </c>
      <c r="C1029" s="142" t="s">
        <v>50</v>
      </c>
      <c r="D1029" s="130">
        <v>13296808</v>
      </c>
      <c r="E1029" s="82">
        <v>501955.75688939227</v>
      </c>
    </row>
    <row r="1030" spans="1:5">
      <c r="A1030" s="139">
        <v>1998</v>
      </c>
      <c r="B1030" s="129" t="s">
        <v>13</v>
      </c>
      <c r="C1030" s="142" t="s">
        <v>50</v>
      </c>
      <c r="D1030" s="130">
        <v>13095013</v>
      </c>
      <c r="E1030" s="82">
        <v>488619.88805970148</v>
      </c>
    </row>
    <row r="1031" spans="1:5">
      <c r="A1031" s="139">
        <v>1998</v>
      </c>
      <c r="B1031" s="129" t="s">
        <v>14</v>
      </c>
      <c r="C1031" s="142" t="s">
        <v>50</v>
      </c>
      <c r="D1031" s="130">
        <v>13444908</v>
      </c>
      <c r="E1031" s="82">
        <v>497959.55555555556</v>
      </c>
    </row>
    <row r="1032" spans="1:5">
      <c r="A1032" s="139">
        <v>1998</v>
      </c>
      <c r="B1032" s="129" t="s">
        <v>15</v>
      </c>
      <c r="C1032" s="142" t="s">
        <v>50</v>
      </c>
      <c r="D1032" s="130">
        <v>12748293</v>
      </c>
      <c r="E1032" s="82">
        <v>484910.34613921645</v>
      </c>
    </row>
    <row r="1033" spans="1:5">
      <c r="A1033" s="139">
        <v>1998</v>
      </c>
      <c r="B1033" s="129" t="s">
        <v>16</v>
      </c>
      <c r="C1033" s="142" t="s">
        <v>50</v>
      </c>
      <c r="D1033" s="130">
        <v>12397911</v>
      </c>
      <c r="E1033" s="82">
        <v>473202.70992366411</v>
      </c>
    </row>
    <row r="1034" spans="1:5">
      <c r="A1034" s="139">
        <v>1999</v>
      </c>
      <c r="B1034" s="129" t="s">
        <v>5</v>
      </c>
      <c r="C1034" s="142" t="s">
        <v>50</v>
      </c>
      <c r="D1034" s="130">
        <v>10915436</v>
      </c>
      <c r="E1034" s="82">
        <v>404275.40740740742</v>
      </c>
    </row>
    <row r="1035" spans="1:5">
      <c r="A1035" s="139">
        <v>1999</v>
      </c>
      <c r="B1035" s="129" t="s">
        <v>6</v>
      </c>
      <c r="C1035" s="142" t="s">
        <v>50</v>
      </c>
      <c r="D1035" s="130">
        <v>10834866</v>
      </c>
      <c r="E1035" s="82">
        <v>436889.75806451612</v>
      </c>
    </row>
    <row r="1036" spans="1:5">
      <c r="A1036" s="139">
        <v>1999</v>
      </c>
      <c r="B1036" s="129" t="s">
        <v>7</v>
      </c>
      <c r="C1036" s="142" t="s">
        <v>50</v>
      </c>
      <c r="D1036" s="130">
        <v>13216135</v>
      </c>
      <c r="E1036" s="82">
        <v>484284.9028948333</v>
      </c>
    </row>
    <row r="1037" spans="1:5">
      <c r="A1037" s="139">
        <v>1999</v>
      </c>
      <c r="B1037" s="129" t="s">
        <v>8</v>
      </c>
      <c r="C1037" s="142" t="s">
        <v>50</v>
      </c>
      <c r="D1037" s="130">
        <v>12787909</v>
      </c>
      <c r="E1037" s="82">
        <v>496039.91466252907</v>
      </c>
    </row>
    <row r="1038" spans="1:5">
      <c r="A1038" s="139">
        <v>1999</v>
      </c>
      <c r="B1038" s="129" t="s">
        <v>9</v>
      </c>
      <c r="C1038" s="142" t="s">
        <v>50</v>
      </c>
      <c r="D1038" s="130">
        <v>13362479</v>
      </c>
      <c r="E1038" s="82">
        <v>514337.14395688992</v>
      </c>
    </row>
    <row r="1039" spans="1:5">
      <c r="A1039" s="139">
        <v>1999</v>
      </c>
      <c r="B1039" s="129" t="s">
        <v>10</v>
      </c>
      <c r="C1039" s="142" t="s">
        <v>50</v>
      </c>
      <c r="D1039" s="130">
        <v>13038956</v>
      </c>
      <c r="E1039" s="82">
        <v>505777.96741660201</v>
      </c>
    </row>
    <row r="1040" spans="1:5">
      <c r="A1040" s="139">
        <v>1999</v>
      </c>
      <c r="B1040" s="129" t="s">
        <v>11</v>
      </c>
      <c r="C1040" s="142" t="s">
        <v>50</v>
      </c>
      <c r="D1040" s="130">
        <v>13142948</v>
      </c>
      <c r="E1040" s="82">
        <v>481603.078050568</v>
      </c>
    </row>
    <row r="1041" spans="1:5">
      <c r="A1041" s="139">
        <v>1999</v>
      </c>
      <c r="B1041" s="129" t="s">
        <v>12</v>
      </c>
      <c r="C1041" s="142" t="s">
        <v>50</v>
      </c>
      <c r="D1041" s="130">
        <v>13568853</v>
      </c>
      <c r="E1041" s="82">
        <v>512225.48131370329</v>
      </c>
    </row>
    <row r="1042" spans="1:5">
      <c r="A1042" s="139">
        <v>1999</v>
      </c>
      <c r="B1042" s="129" t="s">
        <v>13</v>
      </c>
      <c r="C1042" s="142" t="s">
        <v>50</v>
      </c>
      <c r="D1042" s="130">
        <v>13789532</v>
      </c>
      <c r="E1042" s="82">
        <v>514534.77611940296</v>
      </c>
    </row>
    <row r="1043" spans="1:5">
      <c r="A1043" s="139">
        <v>1999</v>
      </c>
      <c r="B1043" s="129" t="s">
        <v>14</v>
      </c>
      <c r="C1043" s="142" t="s">
        <v>50</v>
      </c>
      <c r="D1043" s="130">
        <v>13726872</v>
      </c>
      <c r="E1043" s="82">
        <v>508402.66666666669</v>
      </c>
    </row>
    <row r="1044" spans="1:5">
      <c r="A1044" s="139">
        <v>1999</v>
      </c>
      <c r="B1044" s="129" t="s">
        <v>15</v>
      </c>
      <c r="C1044" s="142" t="s">
        <v>50</v>
      </c>
      <c r="D1044" s="130">
        <v>13708149</v>
      </c>
      <c r="E1044" s="82">
        <v>521420.65424115636</v>
      </c>
    </row>
    <row r="1045" spans="1:5">
      <c r="A1045" s="139">
        <v>1999</v>
      </c>
      <c r="B1045" s="129" t="s">
        <v>16</v>
      </c>
      <c r="C1045" s="142" t="s">
        <v>50</v>
      </c>
      <c r="D1045" s="130">
        <v>13252541</v>
      </c>
      <c r="E1045" s="82">
        <v>505822.17557251907</v>
      </c>
    </row>
    <row r="1046" spans="1:5">
      <c r="A1046" s="139">
        <v>2000</v>
      </c>
      <c r="B1046" s="129" t="s">
        <v>5</v>
      </c>
      <c r="C1046" s="142" t="s">
        <v>50</v>
      </c>
      <c r="D1046" s="130">
        <v>11301431</v>
      </c>
      <c r="E1046" s="82">
        <v>422010.11949215829</v>
      </c>
    </row>
    <row r="1047" spans="1:5">
      <c r="A1047" s="139">
        <v>2000</v>
      </c>
      <c r="B1047" s="129" t="s">
        <v>6</v>
      </c>
      <c r="C1047" s="142" t="s">
        <v>50</v>
      </c>
      <c r="D1047" s="130">
        <v>11727784</v>
      </c>
      <c r="E1047" s="82">
        <v>454565.27131782944</v>
      </c>
    </row>
    <row r="1048" spans="1:5">
      <c r="A1048" s="139">
        <v>2000</v>
      </c>
      <c r="B1048" s="129" t="s">
        <v>7</v>
      </c>
      <c r="C1048" s="142" t="s">
        <v>50</v>
      </c>
      <c r="D1048" s="130">
        <v>13978857</v>
      </c>
      <c r="E1048" s="82">
        <v>502836.58273381292</v>
      </c>
    </row>
    <row r="1049" spans="1:5">
      <c r="A1049" s="139">
        <v>2000</v>
      </c>
      <c r="B1049" s="129" t="s">
        <v>8</v>
      </c>
      <c r="C1049" s="142" t="s">
        <v>50</v>
      </c>
      <c r="D1049" s="130">
        <v>13002580</v>
      </c>
      <c r="E1049" s="82">
        <v>515975.39682539686</v>
      </c>
    </row>
    <row r="1050" spans="1:5">
      <c r="A1050" s="139">
        <v>2000</v>
      </c>
      <c r="B1050" s="129" t="s">
        <v>9</v>
      </c>
      <c r="C1050" s="142" t="s">
        <v>50</v>
      </c>
      <c r="D1050" s="130">
        <v>13141289</v>
      </c>
      <c r="E1050" s="82">
        <v>490712.80806572066</v>
      </c>
    </row>
    <row r="1051" spans="1:5">
      <c r="A1051" s="139">
        <v>2000</v>
      </c>
      <c r="B1051" s="129" t="s">
        <v>10</v>
      </c>
      <c r="C1051" s="142" t="s">
        <v>50</v>
      </c>
      <c r="D1051" s="130">
        <v>12737101</v>
      </c>
      <c r="E1051" s="82">
        <v>488573.11085538933</v>
      </c>
    </row>
    <row r="1052" spans="1:5">
      <c r="A1052" s="139">
        <v>2000</v>
      </c>
      <c r="B1052" s="129" t="s">
        <v>11</v>
      </c>
      <c r="C1052" s="142" t="s">
        <v>50</v>
      </c>
      <c r="D1052" s="130">
        <v>13023830</v>
      </c>
      <c r="E1052" s="82">
        <v>482364.0740740741</v>
      </c>
    </row>
    <row r="1053" spans="1:5">
      <c r="A1053" s="139">
        <v>2000</v>
      </c>
      <c r="B1053" s="129" t="s">
        <v>12</v>
      </c>
      <c r="C1053" s="142" t="s">
        <v>50</v>
      </c>
      <c r="D1053" s="130">
        <v>13655966</v>
      </c>
      <c r="E1053" s="82">
        <v>500401.83217295713</v>
      </c>
    </row>
    <row r="1054" spans="1:5">
      <c r="A1054" s="139">
        <v>2000</v>
      </c>
      <c r="B1054" s="129" t="s">
        <v>13</v>
      </c>
      <c r="C1054" s="142" t="s">
        <v>50</v>
      </c>
      <c r="D1054" s="130">
        <v>13538068</v>
      </c>
      <c r="E1054" s="82">
        <v>510677.78196906822</v>
      </c>
    </row>
    <row r="1055" spans="1:5">
      <c r="A1055" s="139">
        <v>2000</v>
      </c>
      <c r="B1055" s="129" t="s">
        <v>14</v>
      </c>
      <c r="C1055" s="142" t="s">
        <v>50</v>
      </c>
      <c r="D1055" s="130">
        <v>13586361</v>
      </c>
      <c r="E1055" s="82">
        <v>507332.37490664673</v>
      </c>
    </row>
    <row r="1056" spans="1:5">
      <c r="A1056" s="139">
        <v>2000</v>
      </c>
      <c r="B1056" s="129" t="s">
        <v>15</v>
      </c>
      <c r="C1056" s="142" t="s">
        <v>50</v>
      </c>
      <c r="D1056" s="130">
        <v>12996655</v>
      </c>
      <c r="E1056" s="82">
        <v>484949.8134328358</v>
      </c>
    </row>
    <row r="1057" spans="1:5">
      <c r="A1057" s="139">
        <v>2000</v>
      </c>
      <c r="B1057" s="129" t="s">
        <v>16</v>
      </c>
      <c r="C1057" s="142" t="s">
        <v>50</v>
      </c>
      <c r="D1057" s="130">
        <v>12351436</v>
      </c>
      <c r="E1057" s="82">
        <v>475420.93918398768</v>
      </c>
    </row>
    <row r="1058" spans="1:5">
      <c r="A1058" s="139">
        <v>2001</v>
      </c>
      <c r="B1058" s="129" t="s">
        <v>5</v>
      </c>
      <c r="C1058" s="142" t="s">
        <v>50</v>
      </c>
      <c r="D1058" s="130">
        <v>10890789</v>
      </c>
      <c r="E1058" s="82">
        <v>399076.18175155733</v>
      </c>
    </row>
    <row r="1059" spans="1:5">
      <c r="A1059" s="139">
        <v>2001</v>
      </c>
      <c r="B1059" s="129" t="s">
        <v>6</v>
      </c>
      <c r="C1059" s="142" t="s">
        <v>50</v>
      </c>
      <c r="D1059" s="130">
        <v>10886221</v>
      </c>
      <c r="E1059" s="82">
        <v>438960.52419354836</v>
      </c>
    </row>
    <row r="1060" spans="1:5">
      <c r="A1060" s="139">
        <v>2001</v>
      </c>
      <c r="B1060" s="129" t="s">
        <v>7</v>
      </c>
      <c r="C1060" s="142" t="s">
        <v>50</v>
      </c>
      <c r="D1060" s="130">
        <v>12688838</v>
      </c>
      <c r="E1060" s="82">
        <v>461244.56561250449</v>
      </c>
    </row>
    <row r="1061" spans="1:5">
      <c r="A1061" s="139">
        <v>2001</v>
      </c>
      <c r="B1061" s="129" t="s">
        <v>8</v>
      </c>
      <c r="C1061" s="142" t="s">
        <v>50</v>
      </c>
      <c r="D1061" s="130">
        <v>12312758</v>
      </c>
      <c r="E1061" s="82">
        <v>483042.683405257</v>
      </c>
    </row>
    <row r="1062" spans="1:5">
      <c r="A1062" s="139">
        <v>2001</v>
      </c>
      <c r="B1062" s="129" t="s">
        <v>9</v>
      </c>
      <c r="C1062" s="142" t="s">
        <v>50</v>
      </c>
      <c r="D1062" s="130">
        <v>12609764</v>
      </c>
      <c r="E1062" s="82">
        <v>470864.97386109037</v>
      </c>
    </row>
    <row r="1063" spans="1:5">
      <c r="A1063" s="139">
        <v>2001</v>
      </c>
      <c r="B1063" s="129" t="s">
        <v>10</v>
      </c>
      <c r="C1063" s="142" t="s">
        <v>50</v>
      </c>
      <c r="D1063" s="130">
        <v>12029594</v>
      </c>
      <c r="E1063" s="82">
        <v>462676.69230769231</v>
      </c>
    </row>
    <row r="1064" spans="1:5">
      <c r="A1064" s="139">
        <v>2001</v>
      </c>
      <c r="B1064" s="129" t="s">
        <v>11</v>
      </c>
      <c r="C1064" s="142" t="s">
        <v>50</v>
      </c>
      <c r="D1064" s="130">
        <v>11474605</v>
      </c>
      <c r="E1064" s="82">
        <v>428476.66168782674</v>
      </c>
    </row>
    <row r="1065" spans="1:5">
      <c r="A1065" s="139">
        <v>2001</v>
      </c>
      <c r="B1065" s="129" t="s">
        <v>12</v>
      </c>
      <c r="C1065" s="142" t="s">
        <v>50</v>
      </c>
      <c r="D1065" s="130">
        <v>12085683</v>
      </c>
      <c r="E1065" s="82">
        <v>442861.2312202272</v>
      </c>
    </row>
    <row r="1066" spans="1:5">
      <c r="A1066" s="139">
        <v>2001</v>
      </c>
      <c r="B1066" s="129" t="s">
        <v>13</v>
      </c>
      <c r="C1066" s="142" t="s">
        <v>50</v>
      </c>
      <c r="D1066" s="130">
        <v>11738787</v>
      </c>
      <c r="E1066" s="82">
        <v>451491.80769230769</v>
      </c>
    </row>
    <row r="1067" spans="1:5">
      <c r="A1067" s="139">
        <v>2001</v>
      </c>
      <c r="B1067" s="129" t="s">
        <v>14</v>
      </c>
      <c r="C1067" s="142" t="s">
        <v>50</v>
      </c>
      <c r="D1067" s="130">
        <v>11880070</v>
      </c>
      <c r="E1067" s="82">
        <v>435326.8596555515</v>
      </c>
    </row>
    <row r="1068" spans="1:5">
      <c r="A1068" s="139">
        <v>2001</v>
      </c>
      <c r="B1068" s="129" t="s">
        <v>15</v>
      </c>
      <c r="C1068" s="142" t="s">
        <v>50</v>
      </c>
      <c r="D1068" s="130">
        <v>11441886</v>
      </c>
      <c r="E1068" s="82">
        <v>426936.04477611941</v>
      </c>
    </row>
    <row r="1069" spans="1:5">
      <c r="A1069" s="139">
        <v>2001</v>
      </c>
      <c r="B1069" s="129" t="s">
        <v>16</v>
      </c>
      <c r="C1069" s="142" t="s">
        <v>50</v>
      </c>
      <c r="D1069" s="130">
        <v>9042244</v>
      </c>
      <c r="E1069" s="82">
        <v>351975.24328532501</v>
      </c>
    </row>
    <row r="1070" spans="1:5">
      <c r="A1070" s="139">
        <v>2002</v>
      </c>
      <c r="B1070" s="129" t="s">
        <v>5</v>
      </c>
      <c r="C1070" s="142" t="s">
        <v>50</v>
      </c>
      <c r="D1070" s="130">
        <v>8587532</v>
      </c>
      <c r="E1070" s="82">
        <v>306369.31858722796</v>
      </c>
    </row>
    <row r="1071" spans="1:5">
      <c r="A1071" s="139">
        <v>2002</v>
      </c>
      <c r="B1071" s="129" t="s">
        <v>6</v>
      </c>
      <c r="C1071" s="142" t="s">
        <v>50</v>
      </c>
      <c r="D1071" s="130">
        <v>8346796</v>
      </c>
      <c r="E1071" s="82">
        <v>327582.26059654629</v>
      </c>
    </row>
    <row r="1072" spans="1:5">
      <c r="A1072" s="139">
        <v>2002</v>
      </c>
      <c r="B1072" s="129" t="s">
        <v>7</v>
      </c>
      <c r="C1072" s="142" t="s">
        <v>50</v>
      </c>
      <c r="D1072" s="130">
        <v>9305212</v>
      </c>
      <c r="E1072" s="82">
        <v>339606.27737226279</v>
      </c>
    </row>
    <row r="1073" spans="1:5">
      <c r="A1073" s="139">
        <v>2002</v>
      </c>
      <c r="B1073" s="129" t="s">
        <v>8</v>
      </c>
      <c r="C1073" s="142" t="s">
        <v>50</v>
      </c>
      <c r="D1073" s="130">
        <v>9299625</v>
      </c>
      <c r="E1073" s="82">
        <v>340645.6043956044</v>
      </c>
    </row>
    <row r="1074" spans="1:5">
      <c r="A1074" s="139">
        <v>2002</v>
      </c>
      <c r="B1074" s="129" t="s">
        <v>9</v>
      </c>
      <c r="C1074" s="142" t="s">
        <v>50</v>
      </c>
      <c r="D1074" s="130">
        <v>9614283</v>
      </c>
      <c r="E1074" s="82">
        <v>346335.84293948126</v>
      </c>
    </row>
    <row r="1075" spans="1:5">
      <c r="A1075" s="139">
        <v>2002</v>
      </c>
      <c r="B1075" s="129" t="s">
        <v>10</v>
      </c>
      <c r="C1075" s="142" t="s">
        <v>50</v>
      </c>
      <c r="D1075" s="130">
        <v>8986773</v>
      </c>
      <c r="E1075" s="82">
        <v>340408.06818181818</v>
      </c>
    </row>
    <row r="1076" spans="1:5">
      <c r="A1076" s="139">
        <v>2002</v>
      </c>
      <c r="B1076" s="129" t="s">
        <v>11</v>
      </c>
      <c r="C1076" s="142" t="s">
        <v>50</v>
      </c>
      <c r="D1076" s="130">
        <v>9493566</v>
      </c>
      <c r="E1076" s="82">
        <v>338693.04316803423</v>
      </c>
    </row>
    <row r="1077" spans="1:5">
      <c r="A1077" s="139">
        <v>2002</v>
      </c>
      <c r="B1077" s="129" t="s">
        <v>12</v>
      </c>
      <c r="C1077" s="142" t="s">
        <v>50</v>
      </c>
      <c r="D1077" s="130">
        <v>9000808</v>
      </c>
      <c r="E1077" s="82">
        <v>323188.79712746857</v>
      </c>
    </row>
    <row r="1078" spans="1:5">
      <c r="A1078" s="139">
        <v>2002</v>
      </c>
      <c r="B1078" s="129" t="s">
        <v>13</v>
      </c>
      <c r="C1078" s="142" t="s">
        <v>50</v>
      </c>
      <c r="D1078" s="130">
        <v>8338739</v>
      </c>
      <c r="E1078" s="82">
        <v>308499.40806511283</v>
      </c>
    </row>
    <row r="1079" spans="1:5">
      <c r="A1079" s="139">
        <v>2002</v>
      </c>
      <c r="B1079" s="129" t="s">
        <v>14</v>
      </c>
      <c r="C1079" s="142" t="s">
        <v>50</v>
      </c>
      <c r="D1079" s="130">
        <v>8685493</v>
      </c>
      <c r="E1079" s="82">
        <v>309864.1812343917</v>
      </c>
    </row>
    <row r="1080" spans="1:5">
      <c r="A1080" s="139">
        <v>2002</v>
      </c>
      <c r="B1080" s="129" t="s">
        <v>15</v>
      </c>
      <c r="C1080" s="142" t="s">
        <v>50</v>
      </c>
      <c r="D1080" s="130">
        <v>9516522</v>
      </c>
      <c r="E1080" s="82">
        <v>348590.54945054941</v>
      </c>
    </row>
    <row r="1081" spans="1:5">
      <c r="A1081" s="139">
        <v>2002</v>
      </c>
      <c r="B1081" s="129" t="s">
        <v>16</v>
      </c>
      <c r="C1081" s="142" t="s">
        <v>50</v>
      </c>
      <c r="D1081" s="130">
        <v>9001660</v>
      </c>
      <c r="E1081" s="82">
        <v>330700.22042615723</v>
      </c>
    </row>
    <row r="1082" spans="1:5">
      <c r="A1082" s="139">
        <v>2003</v>
      </c>
      <c r="B1082" s="129" t="s">
        <v>5</v>
      </c>
      <c r="C1082" s="142" t="s">
        <v>50</v>
      </c>
      <c r="D1082" s="130">
        <v>7168657</v>
      </c>
      <c r="E1082" s="82">
        <v>255749.44702104887</v>
      </c>
    </row>
    <row r="1083" spans="1:5">
      <c r="A1083" s="139">
        <v>2003</v>
      </c>
      <c r="B1083" s="129" t="s">
        <v>6</v>
      </c>
      <c r="C1083" s="142" t="s">
        <v>50</v>
      </c>
      <c r="D1083" s="130">
        <v>7085118</v>
      </c>
      <c r="E1083" s="82">
        <v>278065.85557299841</v>
      </c>
    </row>
    <row r="1084" spans="1:5">
      <c r="A1084" s="139">
        <v>2003</v>
      </c>
      <c r="B1084" s="129" t="s">
        <v>7</v>
      </c>
      <c r="C1084" s="142" t="s">
        <v>50</v>
      </c>
      <c r="D1084" s="130">
        <v>8287095</v>
      </c>
      <c r="E1084" s="82">
        <v>302448.72262773727</v>
      </c>
    </row>
    <row r="1085" spans="1:5">
      <c r="A1085" s="139">
        <v>2003</v>
      </c>
      <c r="B1085" s="129" t="s">
        <v>8</v>
      </c>
      <c r="C1085" s="142" t="s">
        <v>50</v>
      </c>
      <c r="D1085" s="130">
        <v>9195245</v>
      </c>
      <c r="E1085" s="82">
        <v>336822.16117216117</v>
      </c>
    </row>
    <row r="1086" spans="1:5">
      <c r="A1086" s="139">
        <v>2003</v>
      </c>
      <c r="B1086" s="129" t="s">
        <v>9</v>
      </c>
      <c r="C1086" s="142" t="s">
        <v>50</v>
      </c>
      <c r="D1086" s="130">
        <v>9357320</v>
      </c>
      <c r="E1086" s="82">
        <v>337079.25072046107</v>
      </c>
    </row>
    <row r="1087" spans="1:5">
      <c r="A1087" s="139">
        <v>2003</v>
      </c>
      <c r="B1087" s="129" t="s">
        <v>10</v>
      </c>
      <c r="C1087" s="142" t="s">
        <v>50</v>
      </c>
      <c r="D1087" s="130">
        <v>9166482</v>
      </c>
      <c r="E1087" s="82">
        <v>347215.22727272729</v>
      </c>
    </row>
    <row r="1088" spans="1:5">
      <c r="A1088" s="139">
        <v>2003</v>
      </c>
      <c r="B1088" s="129" t="s">
        <v>11</v>
      </c>
      <c r="C1088" s="142" t="s">
        <v>50</v>
      </c>
      <c r="D1088" s="130">
        <v>9782306</v>
      </c>
      <c r="E1088" s="82">
        <v>348994.1491259365</v>
      </c>
    </row>
    <row r="1089" spans="1:5">
      <c r="A1089" s="139">
        <v>2003</v>
      </c>
      <c r="B1089" s="129" t="s">
        <v>12</v>
      </c>
      <c r="C1089" s="142" t="s">
        <v>50</v>
      </c>
      <c r="D1089" s="130">
        <v>9687610</v>
      </c>
      <c r="E1089" s="82">
        <v>347849.55116696586</v>
      </c>
    </row>
    <row r="1090" spans="1:5">
      <c r="A1090" s="139">
        <v>2003</v>
      </c>
      <c r="B1090" s="129" t="s">
        <v>13</v>
      </c>
      <c r="C1090" s="142" t="s">
        <v>50</v>
      </c>
      <c r="D1090" s="130">
        <v>10136012</v>
      </c>
      <c r="E1090" s="82">
        <v>374991.19496855343</v>
      </c>
    </row>
    <row r="1091" spans="1:5">
      <c r="A1091" s="139">
        <v>2003</v>
      </c>
      <c r="B1091" s="129" t="s">
        <v>14</v>
      </c>
      <c r="C1091" s="142" t="s">
        <v>50</v>
      </c>
      <c r="D1091" s="130">
        <v>10498516</v>
      </c>
      <c r="E1091" s="82">
        <v>374545.70103460574</v>
      </c>
    </row>
    <row r="1092" spans="1:5">
      <c r="A1092" s="139">
        <v>2003</v>
      </c>
      <c r="B1092" s="129" t="s">
        <v>15</v>
      </c>
      <c r="C1092" s="142" t="s">
        <v>50</v>
      </c>
      <c r="D1092" s="130">
        <v>9792653</v>
      </c>
      <c r="E1092" s="82">
        <v>358705.23809523811</v>
      </c>
    </row>
    <row r="1093" spans="1:5">
      <c r="A1093" s="139">
        <v>2003</v>
      </c>
      <c r="B1093" s="129" t="s">
        <v>16</v>
      </c>
      <c r="C1093" s="142" t="s">
        <v>50</v>
      </c>
      <c r="D1093" s="130">
        <v>9634872</v>
      </c>
      <c r="E1093" s="82">
        <v>353962.96840558416</v>
      </c>
    </row>
    <row r="1094" spans="1:5">
      <c r="A1094" s="139">
        <v>2004</v>
      </c>
      <c r="B1094" s="129" t="s">
        <v>5</v>
      </c>
      <c r="C1094" s="142" t="s">
        <v>50</v>
      </c>
      <c r="D1094" s="130">
        <v>8228260</v>
      </c>
      <c r="E1094" s="82">
        <v>293551.90866928292</v>
      </c>
    </row>
    <row r="1095" spans="1:5">
      <c r="A1095" s="139">
        <v>2004</v>
      </c>
      <c r="B1095" s="129" t="s">
        <v>6</v>
      </c>
      <c r="C1095" s="142" t="s">
        <v>50</v>
      </c>
      <c r="D1095" s="130">
        <v>8518435</v>
      </c>
      <c r="E1095" s="82">
        <v>334318.4850863422</v>
      </c>
    </row>
    <row r="1096" spans="1:5">
      <c r="A1096" s="139">
        <v>2004</v>
      </c>
      <c r="B1096" s="129" t="s">
        <v>7</v>
      </c>
      <c r="C1096" s="142" t="s">
        <v>50</v>
      </c>
      <c r="D1096" s="130">
        <v>10357619</v>
      </c>
      <c r="E1096" s="82">
        <v>378015.29197080294</v>
      </c>
    </row>
    <row r="1097" spans="1:5">
      <c r="A1097" s="139">
        <v>2004</v>
      </c>
      <c r="B1097" s="129" t="s">
        <v>8</v>
      </c>
      <c r="C1097" s="142" t="s">
        <v>50</v>
      </c>
      <c r="D1097" s="130">
        <v>9401326</v>
      </c>
      <c r="E1097" s="82">
        <v>344370.91575091577</v>
      </c>
    </row>
    <row r="1098" spans="1:5">
      <c r="A1098" s="139">
        <v>2004</v>
      </c>
      <c r="B1098" s="129" t="s">
        <v>9</v>
      </c>
      <c r="C1098" s="142" t="s">
        <v>50</v>
      </c>
      <c r="D1098" s="130">
        <v>9561948</v>
      </c>
      <c r="E1098" s="82">
        <v>344450.57636887603</v>
      </c>
    </row>
    <row r="1099" spans="1:5">
      <c r="A1099" s="139">
        <v>2004</v>
      </c>
      <c r="B1099" s="129" t="s">
        <v>10</v>
      </c>
      <c r="C1099" s="142" t="s">
        <v>50</v>
      </c>
      <c r="D1099" s="130">
        <v>7604167</v>
      </c>
      <c r="E1099" s="82">
        <v>288036.62878787878</v>
      </c>
    </row>
    <row r="1100" spans="1:5">
      <c r="A1100" s="139">
        <v>2004</v>
      </c>
      <c r="B1100" s="129" t="s">
        <v>11</v>
      </c>
      <c r="C1100" s="142" t="s">
        <v>50</v>
      </c>
      <c r="D1100" s="130">
        <v>8991430</v>
      </c>
      <c r="E1100" s="82">
        <v>320778.80841955048</v>
      </c>
    </row>
    <row r="1101" spans="1:5">
      <c r="A1101" s="139">
        <v>2004</v>
      </c>
      <c r="B1101" s="129" t="s">
        <v>12</v>
      </c>
      <c r="C1101" s="142" t="s">
        <v>50</v>
      </c>
      <c r="D1101" s="130">
        <v>9168848</v>
      </c>
      <c r="E1101" s="82">
        <v>329222.54937163374</v>
      </c>
    </row>
    <row r="1102" spans="1:5">
      <c r="A1102" s="139">
        <v>2004</v>
      </c>
      <c r="B1102" s="129" t="s">
        <v>13</v>
      </c>
      <c r="C1102" s="142" t="s">
        <v>50</v>
      </c>
      <c r="D1102" s="130">
        <v>9836767</v>
      </c>
      <c r="E1102" s="82">
        <v>363920.3477617462</v>
      </c>
    </row>
    <row r="1103" spans="1:5">
      <c r="A1103" s="139">
        <v>2004</v>
      </c>
      <c r="B1103" s="129" t="s">
        <v>14</v>
      </c>
      <c r="C1103" s="142" t="s">
        <v>50</v>
      </c>
      <c r="D1103" s="130">
        <v>9749225</v>
      </c>
      <c r="E1103" s="82">
        <v>347813.94933999283</v>
      </c>
    </row>
    <row r="1104" spans="1:5">
      <c r="A1104" s="139">
        <v>2004</v>
      </c>
      <c r="B1104" s="129" t="s">
        <v>15</v>
      </c>
      <c r="C1104" s="142" t="s">
        <v>50</v>
      </c>
      <c r="D1104" s="130">
        <v>9982725</v>
      </c>
      <c r="E1104" s="82">
        <v>365667.58241758239</v>
      </c>
    </row>
    <row r="1105" spans="1:5">
      <c r="A1105" s="139">
        <v>2004</v>
      </c>
      <c r="B1105" s="129" t="s">
        <v>16</v>
      </c>
      <c r="C1105" s="142" t="s">
        <v>50</v>
      </c>
      <c r="D1105" s="130">
        <v>9778162</v>
      </c>
      <c r="E1105" s="82">
        <v>359227.11241734022</v>
      </c>
    </row>
    <row r="1106" spans="1:5">
      <c r="A1106" s="139">
        <v>2005</v>
      </c>
      <c r="B1106" s="129" t="s">
        <v>5</v>
      </c>
      <c r="C1106" s="142" t="s">
        <v>50</v>
      </c>
      <c r="D1106" s="130">
        <v>8042747</v>
      </c>
      <c r="E1106" s="82">
        <v>286933.53549768106</v>
      </c>
    </row>
    <row r="1107" spans="1:5">
      <c r="A1107" s="139">
        <v>2005</v>
      </c>
      <c r="B1107" s="129" t="s">
        <v>6</v>
      </c>
      <c r="C1107" s="142" t="s">
        <v>50</v>
      </c>
      <c r="D1107" s="130">
        <v>8330992.9999999991</v>
      </c>
      <c r="E1107" s="82">
        <v>326962.04866562004</v>
      </c>
    </row>
    <row r="1108" spans="1:5">
      <c r="A1108" s="139">
        <v>2005</v>
      </c>
      <c r="B1108" s="129" t="s">
        <v>7</v>
      </c>
      <c r="C1108" s="142" t="s">
        <v>50</v>
      </c>
      <c r="D1108" s="130">
        <v>9993731.0000000019</v>
      </c>
      <c r="E1108" s="82">
        <v>364734.70802919718</v>
      </c>
    </row>
    <row r="1109" spans="1:5">
      <c r="A1109" s="139">
        <v>2005</v>
      </c>
      <c r="B1109" s="129" t="s">
        <v>8</v>
      </c>
      <c r="C1109" s="142" t="s">
        <v>50</v>
      </c>
      <c r="D1109" s="130">
        <v>10371099</v>
      </c>
      <c r="E1109" s="82">
        <v>379893.73626373627</v>
      </c>
    </row>
    <row r="1110" spans="1:5">
      <c r="A1110" s="139">
        <v>2005</v>
      </c>
      <c r="B1110" s="129" t="s">
        <v>9</v>
      </c>
      <c r="C1110" s="142" t="s">
        <v>50</v>
      </c>
      <c r="D1110" s="130">
        <v>10238916.000000002</v>
      </c>
      <c r="E1110" s="82">
        <v>368837.03170028824</v>
      </c>
    </row>
    <row r="1111" spans="1:5">
      <c r="A1111" s="139">
        <v>2005</v>
      </c>
      <c r="B1111" s="129" t="s">
        <v>10</v>
      </c>
      <c r="C1111" s="142" t="s">
        <v>50</v>
      </c>
      <c r="D1111" s="130">
        <v>9864991.9999999981</v>
      </c>
      <c r="E1111" s="82">
        <v>373673.93939393933</v>
      </c>
    </row>
    <row r="1112" spans="1:5">
      <c r="A1112" s="139">
        <v>2005</v>
      </c>
      <c r="B1112" s="129" t="s">
        <v>11</v>
      </c>
      <c r="C1112" s="142" t="s">
        <v>50</v>
      </c>
      <c r="D1112" s="130">
        <v>9688302.0000000037</v>
      </c>
      <c r="E1112" s="82">
        <v>345640.45665358554</v>
      </c>
    </row>
    <row r="1113" spans="1:5">
      <c r="A1113" s="139">
        <v>2005</v>
      </c>
      <c r="B1113" s="129" t="s">
        <v>12</v>
      </c>
      <c r="C1113" s="142" t="s">
        <v>50</v>
      </c>
      <c r="D1113" s="130">
        <v>9812224.0000000019</v>
      </c>
      <c r="E1113" s="82">
        <v>352324.0215439857</v>
      </c>
    </row>
    <row r="1114" spans="1:5">
      <c r="A1114" s="139">
        <v>2005</v>
      </c>
      <c r="B1114" s="129" t="s">
        <v>13</v>
      </c>
      <c r="C1114" s="142" t="s">
        <v>50</v>
      </c>
      <c r="D1114" s="130">
        <v>10292171</v>
      </c>
      <c r="E1114" s="82">
        <v>380768.44247132813</v>
      </c>
    </row>
    <row r="1115" spans="1:5">
      <c r="A1115" s="139">
        <v>2005</v>
      </c>
      <c r="B1115" s="129" t="s">
        <v>14</v>
      </c>
      <c r="C1115" s="142" t="s">
        <v>50</v>
      </c>
      <c r="D1115" s="130">
        <v>10139254</v>
      </c>
      <c r="E1115" s="82">
        <v>361728.64787727431</v>
      </c>
    </row>
    <row r="1116" spans="1:5">
      <c r="A1116" s="139">
        <v>2005</v>
      </c>
      <c r="B1116" s="129" t="s">
        <v>15</v>
      </c>
      <c r="C1116" s="142" t="s">
        <v>50</v>
      </c>
      <c r="D1116" s="130">
        <v>10330751</v>
      </c>
      <c r="E1116" s="82">
        <v>378415.78754578752</v>
      </c>
    </row>
    <row r="1117" spans="1:5">
      <c r="A1117" s="139">
        <v>2005</v>
      </c>
      <c r="B1117" s="129" t="s">
        <v>16</v>
      </c>
      <c r="C1117" s="142" t="s">
        <v>50</v>
      </c>
      <c r="D1117" s="130">
        <v>10065030</v>
      </c>
      <c r="E1117" s="82">
        <v>369765.98089639971</v>
      </c>
    </row>
    <row r="1118" spans="1:5">
      <c r="A1118" s="139">
        <v>2006</v>
      </c>
      <c r="B1118" s="129" t="s">
        <v>5</v>
      </c>
      <c r="C1118" s="142" t="s">
        <v>50</v>
      </c>
      <c r="D1118" s="130">
        <v>8618224.0000000019</v>
      </c>
      <c r="E1118" s="82">
        <v>307464.28826257586</v>
      </c>
    </row>
    <row r="1119" spans="1:5">
      <c r="A1119" s="139">
        <v>2006</v>
      </c>
      <c r="B1119" s="129" t="s">
        <v>6</v>
      </c>
      <c r="C1119" s="142" t="s">
        <v>50</v>
      </c>
      <c r="D1119" s="130">
        <v>8552948</v>
      </c>
      <c r="E1119" s="82">
        <v>335672.99843014131</v>
      </c>
    </row>
    <row r="1120" spans="1:5">
      <c r="A1120" s="139">
        <v>2006</v>
      </c>
      <c r="B1120" s="129" t="s">
        <v>7</v>
      </c>
      <c r="C1120" s="142" t="s">
        <v>50</v>
      </c>
      <c r="D1120" s="130">
        <v>10345578</v>
      </c>
      <c r="E1120" s="82">
        <v>377575.83941605838</v>
      </c>
    </row>
    <row r="1121" spans="1:5">
      <c r="A1121" s="139">
        <v>2006</v>
      </c>
      <c r="B1121" s="129" t="s">
        <v>8</v>
      </c>
      <c r="C1121" s="142" t="s">
        <v>50</v>
      </c>
      <c r="D1121" s="130">
        <v>9767008</v>
      </c>
      <c r="E1121" s="82">
        <v>357765.86080586078</v>
      </c>
    </row>
    <row r="1122" spans="1:5">
      <c r="A1122" s="139">
        <v>2006</v>
      </c>
      <c r="B1122" s="129" t="s">
        <v>9</v>
      </c>
      <c r="C1122" s="142" t="s">
        <v>50</v>
      </c>
      <c r="D1122" s="130">
        <v>10140810</v>
      </c>
      <c r="E1122" s="82">
        <v>365302.95389048988</v>
      </c>
    </row>
    <row r="1123" spans="1:5">
      <c r="A1123" s="139">
        <v>2006</v>
      </c>
      <c r="B1123" s="129" t="s">
        <v>10</v>
      </c>
      <c r="C1123" s="142" t="s">
        <v>50</v>
      </c>
      <c r="D1123" s="130">
        <v>9659951</v>
      </c>
      <c r="E1123" s="82">
        <v>365907.23484848486</v>
      </c>
    </row>
    <row r="1124" spans="1:5">
      <c r="A1124" s="139">
        <v>2006</v>
      </c>
      <c r="B1124" s="129" t="s">
        <v>11</v>
      </c>
      <c r="C1124" s="142" t="s">
        <v>50</v>
      </c>
      <c r="D1124" s="130">
        <v>10045443</v>
      </c>
      <c r="E1124" s="82">
        <v>358381.84088476631</v>
      </c>
    </row>
    <row r="1125" spans="1:5">
      <c r="A1125" s="139">
        <v>2006</v>
      </c>
      <c r="B1125" s="129" t="s">
        <v>12</v>
      </c>
      <c r="C1125" s="142" t="s">
        <v>50</v>
      </c>
      <c r="D1125" s="130">
        <v>10369304</v>
      </c>
      <c r="E1125" s="82">
        <v>372326.89407540392</v>
      </c>
    </row>
    <row r="1126" spans="1:5">
      <c r="A1126" s="139">
        <v>2006</v>
      </c>
      <c r="B1126" s="129" t="s">
        <v>13</v>
      </c>
      <c r="C1126" s="142" t="s">
        <v>50</v>
      </c>
      <c r="D1126" s="130">
        <v>10269229</v>
      </c>
      <c r="E1126" s="82">
        <v>379919.68183499813</v>
      </c>
    </row>
    <row r="1127" spans="1:5">
      <c r="A1127" s="139">
        <v>2006</v>
      </c>
      <c r="B1127" s="129" t="s">
        <v>14</v>
      </c>
      <c r="C1127" s="142" t="s">
        <v>50</v>
      </c>
      <c r="D1127" s="130">
        <v>10267235</v>
      </c>
      <c r="E1127" s="82">
        <v>366294.50588655012</v>
      </c>
    </row>
    <row r="1128" spans="1:5">
      <c r="A1128" s="139">
        <v>2006</v>
      </c>
      <c r="B1128" s="129" t="s">
        <v>15</v>
      </c>
      <c r="C1128" s="142" t="s">
        <v>50</v>
      </c>
      <c r="D1128" s="130">
        <v>10648420</v>
      </c>
      <c r="E1128" s="82">
        <v>390052.01465201465</v>
      </c>
    </row>
    <row r="1129" spans="1:5">
      <c r="A1129" s="139">
        <v>2006</v>
      </c>
      <c r="B1129" s="129" t="s">
        <v>16</v>
      </c>
      <c r="C1129" s="142" t="s">
        <v>50</v>
      </c>
      <c r="D1129" s="130">
        <v>9625737</v>
      </c>
      <c r="E1129" s="82">
        <v>353627.36958119029</v>
      </c>
    </row>
    <row r="1130" spans="1:5">
      <c r="A1130" s="139">
        <v>2007</v>
      </c>
      <c r="B1130" s="129" t="s">
        <v>5</v>
      </c>
      <c r="C1130" s="142" t="s">
        <v>50</v>
      </c>
      <c r="D1130" s="130">
        <v>8825845</v>
      </c>
      <c r="E1130" s="82">
        <v>314871.38779878698</v>
      </c>
    </row>
    <row r="1131" spans="1:5">
      <c r="A1131" s="139">
        <v>2007</v>
      </c>
      <c r="B1131" s="129" t="s">
        <v>6</v>
      </c>
      <c r="C1131" s="142" t="s">
        <v>50</v>
      </c>
      <c r="D1131" s="130">
        <v>8414275</v>
      </c>
      <c r="E1131" s="82">
        <v>330230.57299843011</v>
      </c>
    </row>
    <row r="1132" spans="1:5">
      <c r="A1132" s="139">
        <v>2007</v>
      </c>
      <c r="B1132" s="129" t="s">
        <v>7</v>
      </c>
      <c r="C1132" s="142" t="s">
        <v>50</v>
      </c>
      <c r="D1132" s="130">
        <v>9778986</v>
      </c>
      <c r="E1132" s="82">
        <v>356897.29927007301</v>
      </c>
    </row>
    <row r="1133" spans="1:5">
      <c r="A1133" s="139">
        <v>2007</v>
      </c>
      <c r="B1133" s="129" t="s">
        <v>8</v>
      </c>
      <c r="C1133" s="142" t="s">
        <v>50</v>
      </c>
      <c r="D1133" s="130">
        <v>8637086</v>
      </c>
      <c r="E1133" s="82">
        <v>316376.77655677655</v>
      </c>
    </row>
    <row r="1134" spans="1:5">
      <c r="A1134" s="139">
        <v>2007</v>
      </c>
      <c r="B1134" s="129" t="s">
        <v>9</v>
      </c>
      <c r="C1134" s="142" t="s">
        <v>50</v>
      </c>
      <c r="D1134" s="130">
        <v>8362703</v>
      </c>
      <c r="E1134" s="82">
        <v>301250.10806916427</v>
      </c>
    </row>
    <row r="1135" spans="1:5">
      <c r="A1135" s="139">
        <v>2007</v>
      </c>
      <c r="B1135" s="129" t="s">
        <v>10</v>
      </c>
      <c r="C1135" s="142" t="s">
        <v>50</v>
      </c>
      <c r="D1135" s="130">
        <v>7854101.4980136622</v>
      </c>
      <c r="E1135" s="82">
        <v>297503.84462172963</v>
      </c>
    </row>
    <row r="1136" spans="1:5">
      <c r="A1136" s="139">
        <v>2007</v>
      </c>
      <c r="B1136" s="129" t="s">
        <v>11</v>
      </c>
      <c r="C1136" s="142" t="s">
        <v>50</v>
      </c>
      <c r="D1136" s="130">
        <v>7711789.9999999991</v>
      </c>
      <c r="E1136" s="82">
        <v>275126.29325722437</v>
      </c>
    </row>
    <row r="1137" spans="1:5">
      <c r="A1137" s="139">
        <v>2007</v>
      </c>
      <c r="B1137" s="129" t="s">
        <v>12</v>
      </c>
      <c r="C1137" s="142" t="s">
        <v>50</v>
      </c>
      <c r="D1137" s="130">
        <v>7672336</v>
      </c>
      <c r="E1137" s="82">
        <v>275487.82764811488</v>
      </c>
    </row>
    <row r="1138" spans="1:5">
      <c r="A1138" s="139">
        <v>2007</v>
      </c>
      <c r="B1138" s="129" t="s">
        <v>13</v>
      </c>
      <c r="C1138" s="142" t="s">
        <v>50</v>
      </c>
      <c r="D1138" s="130">
        <v>6897941</v>
      </c>
      <c r="E1138" s="82">
        <v>255195.74546799852</v>
      </c>
    </row>
    <row r="1139" spans="1:5">
      <c r="A1139" s="139">
        <v>2007</v>
      </c>
      <c r="B1139" s="129" t="s">
        <v>14</v>
      </c>
      <c r="C1139" s="142" t="s">
        <v>50</v>
      </c>
      <c r="D1139" s="130">
        <v>8222994</v>
      </c>
      <c r="E1139" s="82">
        <v>293364.03853014624</v>
      </c>
    </row>
    <row r="1140" spans="1:5">
      <c r="A1140" s="139">
        <v>2007</v>
      </c>
      <c r="B1140" s="129" t="s">
        <v>15</v>
      </c>
      <c r="C1140" s="142" t="s">
        <v>50</v>
      </c>
      <c r="D1140" s="130">
        <v>9318536</v>
      </c>
      <c r="E1140" s="82">
        <v>341338.31501831498</v>
      </c>
    </row>
    <row r="1141" spans="1:5">
      <c r="A1141" s="139">
        <v>2007</v>
      </c>
      <c r="B1141" s="129" t="s">
        <v>16</v>
      </c>
      <c r="C1141" s="142" t="s">
        <v>50</v>
      </c>
      <c r="D1141" s="130">
        <v>9477531</v>
      </c>
      <c r="E1141" s="82">
        <v>348182.62307127111</v>
      </c>
    </row>
    <row r="1142" spans="1:5">
      <c r="A1142" s="139">
        <v>2008</v>
      </c>
      <c r="B1142" s="129" t="s">
        <v>5</v>
      </c>
      <c r="C1142" s="142" t="s">
        <v>50</v>
      </c>
      <c r="D1142" s="130">
        <v>9245094</v>
      </c>
      <c r="E1142" s="82">
        <v>342410.88888888888</v>
      </c>
    </row>
    <row r="1143" spans="1:5">
      <c r="A1143" s="139">
        <v>2008</v>
      </c>
      <c r="B1143" s="129" t="s">
        <v>6</v>
      </c>
      <c r="C1143" s="142" t="s">
        <v>50</v>
      </c>
      <c r="D1143" s="130">
        <v>9462767</v>
      </c>
      <c r="E1143" s="82">
        <v>381563.18548387097</v>
      </c>
    </row>
    <row r="1144" spans="1:5">
      <c r="A1144" s="139">
        <v>2008</v>
      </c>
      <c r="B1144" s="129" t="s">
        <v>7</v>
      </c>
      <c r="C1144" s="142" t="s">
        <v>50</v>
      </c>
      <c r="D1144" s="130">
        <v>9578097</v>
      </c>
      <c r="E1144" s="82">
        <v>357658.58849887975</v>
      </c>
    </row>
    <row r="1145" spans="1:5">
      <c r="A1145" s="139">
        <v>2008</v>
      </c>
      <c r="B1145" s="129" t="s">
        <v>8</v>
      </c>
      <c r="C1145" s="142" t="s">
        <v>50</v>
      </c>
      <c r="D1145" s="130">
        <v>10539704</v>
      </c>
      <c r="E1145" s="82">
        <v>417083.65650969528</v>
      </c>
    </row>
    <row r="1146" spans="1:5">
      <c r="A1146" s="139">
        <v>2008</v>
      </c>
      <c r="B1146" s="129" t="s">
        <v>9</v>
      </c>
      <c r="C1146" s="142" t="s">
        <v>50</v>
      </c>
      <c r="D1146" s="130">
        <v>10714403</v>
      </c>
      <c r="E1146" s="82">
        <v>412409.6612779061</v>
      </c>
    </row>
    <row r="1147" spans="1:5">
      <c r="A1147" s="139">
        <v>2008</v>
      </c>
      <c r="B1147" s="129" t="s">
        <v>10</v>
      </c>
      <c r="C1147" s="142" t="s">
        <v>50</v>
      </c>
      <c r="D1147" s="130">
        <v>9946398</v>
      </c>
      <c r="E1147" s="82">
        <v>374206.09480812645</v>
      </c>
    </row>
    <row r="1148" spans="1:5">
      <c r="A1148" s="139">
        <v>2008</v>
      </c>
      <c r="B1148" s="129" t="s">
        <v>11</v>
      </c>
      <c r="C1148" s="142" t="s">
        <v>50</v>
      </c>
      <c r="D1148" s="130">
        <v>10574909</v>
      </c>
      <c r="E1148" s="82">
        <v>387501.24587761087</v>
      </c>
    </row>
    <row r="1149" spans="1:5">
      <c r="A1149" s="139">
        <v>2008</v>
      </c>
      <c r="B1149" s="129" t="s">
        <v>12</v>
      </c>
      <c r="C1149" s="142" t="s">
        <v>50</v>
      </c>
      <c r="D1149" s="130">
        <v>10937187</v>
      </c>
      <c r="E1149" s="82">
        <v>412879.84144960361</v>
      </c>
    </row>
    <row r="1150" spans="1:5">
      <c r="A1150" s="139">
        <v>2008</v>
      </c>
      <c r="B1150" s="129" t="s">
        <v>13</v>
      </c>
      <c r="C1150" s="142" t="s">
        <v>50</v>
      </c>
      <c r="D1150" s="130">
        <v>11204838</v>
      </c>
      <c r="E1150" s="82">
        <v>418090.97014925373</v>
      </c>
    </row>
    <row r="1151" spans="1:5">
      <c r="A1151" s="139">
        <v>2008</v>
      </c>
      <c r="B1151" s="129" t="s">
        <v>14</v>
      </c>
      <c r="C1151" s="142" t="s">
        <v>50</v>
      </c>
      <c r="D1151" s="130">
        <v>11558622</v>
      </c>
      <c r="E1151" s="82">
        <v>428097.11111111112</v>
      </c>
    </row>
    <row r="1152" spans="1:5">
      <c r="A1152" s="139">
        <v>2008</v>
      </c>
      <c r="B1152" s="129" t="s">
        <v>15</v>
      </c>
      <c r="C1152" s="142" t="s">
        <v>50</v>
      </c>
      <c r="D1152" s="130">
        <v>11100774</v>
      </c>
      <c r="E1152" s="82">
        <v>422243.21034613921</v>
      </c>
    </row>
    <row r="1153" spans="1:5">
      <c r="A1153" s="139">
        <v>2008</v>
      </c>
      <c r="B1153" s="129" t="s">
        <v>16</v>
      </c>
      <c r="C1153" s="142" t="s">
        <v>50</v>
      </c>
      <c r="D1153" s="130">
        <v>10852392</v>
      </c>
      <c r="E1153" s="82">
        <v>421288.50931677024</v>
      </c>
    </row>
    <row r="1154" spans="1:5">
      <c r="A1154" s="139">
        <v>2009</v>
      </c>
      <c r="B1154" s="129" t="s">
        <v>5</v>
      </c>
      <c r="C1154" s="142" t="s">
        <v>50</v>
      </c>
      <c r="D1154" s="130">
        <v>9912489</v>
      </c>
      <c r="E1154" s="82">
        <v>367129.22222222225</v>
      </c>
    </row>
    <row r="1155" spans="1:5">
      <c r="A1155" s="139">
        <v>2009</v>
      </c>
      <c r="B1155" s="129" t="s">
        <v>6</v>
      </c>
      <c r="C1155" s="142" t="s">
        <v>50</v>
      </c>
      <c r="D1155" s="130">
        <v>9832742</v>
      </c>
      <c r="E1155" s="82">
        <v>396481.53225806449</v>
      </c>
    </row>
    <row r="1156" spans="1:5">
      <c r="A1156" s="139">
        <v>2009</v>
      </c>
      <c r="B1156" s="129" t="s">
        <v>7</v>
      </c>
      <c r="C1156" s="142" t="s">
        <v>50</v>
      </c>
      <c r="D1156" s="130">
        <v>11107884</v>
      </c>
      <c r="E1156" s="82">
        <v>414782.82300224045</v>
      </c>
    </row>
    <row r="1157" spans="1:5">
      <c r="A1157" s="139">
        <v>2009</v>
      </c>
      <c r="B1157" s="129" t="s">
        <v>8</v>
      </c>
      <c r="C1157" s="142" t="s">
        <v>50</v>
      </c>
      <c r="D1157" s="130">
        <v>10741865</v>
      </c>
      <c r="E1157" s="82">
        <v>416674.3599689682</v>
      </c>
    </row>
    <row r="1158" spans="1:5">
      <c r="A1158" s="139">
        <v>2009</v>
      </c>
      <c r="B1158" s="129" t="s">
        <v>9</v>
      </c>
      <c r="C1158" s="142" t="s">
        <v>50</v>
      </c>
      <c r="D1158" s="130">
        <v>11051423</v>
      </c>
      <c r="E1158" s="82">
        <v>425381.94765204005</v>
      </c>
    </row>
    <row r="1159" spans="1:5">
      <c r="A1159" s="139">
        <v>2009</v>
      </c>
      <c r="B1159" s="129" t="s">
        <v>10</v>
      </c>
      <c r="C1159" s="142" t="s">
        <v>50</v>
      </c>
      <c r="D1159" s="130">
        <v>11112407</v>
      </c>
      <c r="E1159" s="82">
        <v>418074.00300978182</v>
      </c>
    </row>
    <row r="1160" spans="1:5">
      <c r="A1160" s="139">
        <v>2009</v>
      </c>
      <c r="B1160" s="129" t="s">
        <v>11</v>
      </c>
      <c r="C1160" s="142" t="s">
        <v>50</v>
      </c>
      <c r="D1160" s="130">
        <v>10241362</v>
      </c>
      <c r="E1160" s="82">
        <v>375278.93001099303</v>
      </c>
    </row>
    <row r="1161" spans="1:5">
      <c r="A1161" s="139">
        <v>2009</v>
      </c>
      <c r="B1161" s="129" t="s">
        <v>12</v>
      </c>
      <c r="C1161" s="142" t="s">
        <v>50</v>
      </c>
      <c r="D1161" s="130">
        <v>11307315</v>
      </c>
      <c r="E1161" s="82">
        <v>426852.20838052093</v>
      </c>
    </row>
    <row r="1162" spans="1:5">
      <c r="A1162" s="139">
        <v>2009</v>
      </c>
      <c r="B1162" s="129" t="s">
        <v>13</v>
      </c>
      <c r="C1162" s="142" t="s">
        <v>50</v>
      </c>
      <c r="D1162" s="130">
        <v>11711649</v>
      </c>
      <c r="E1162" s="82">
        <v>437001.82835820894</v>
      </c>
    </row>
    <row r="1163" spans="1:5">
      <c r="A1163" s="139">
        <v>2009</v>
      </c>
      <c r="B1163" s="129" t="s">
        <v>14</v>
      </c>
      <c r="C1163" s="142" t="s">
        <v>50</v>
      </c>
      <c r="D1163" s="130">
        <v>12065523</v>
      </c>
      <c r="E1163" s="82">
        <v>446871.22222222225</v>
      </c>
    </row>
    <row r="1164" spans="1:5">
      <c r="A1164" s="139">
        <v>2009</v>
      </c>
      <c r="B1164" s="129" t="s">
        <v>15</v>
      </c>
      <c r="C1164" s="142" t="s">
        <v>50</v>
      </c>
      <c r="D1164" s="130">
        <v>11532488</v>
      </c>
      <c r="E1164" s="82">
        <v>438664.43514644355</v>
      </c>
    </row>
    <row r="1165" spans="1:5">
      <c r="A1165" s="139">
        <v>2009</v>
      </c>
      <c r="B1165" s="129" t="s">
        <v>16</v>
      </c>
      <c r="C1165" s="142" t="s">
        <v>50</v>
      </c>
      <c r="D1165" s="130">
        <v>11325858</v>
      </c>
      <c r="E1165" s="82">
        <v>432284.6564885496</v>
      </c>
    </row>
    <row r="1166" spans="1:5">
      <c r="A1166" s="139">
        <v>2010</v>
      </c>
      <c r="B1166" s="129" t="s">
        <v>5</v>
      </c>
      <c r="C1166" s="142" t="s">
        <v>50</v>
      </c>
      <c r="D1166" s="130">
        <v>9424139</v>
      </c>
      <c r="E1166" s="82">
        <v>355762.1366553416</v>
      </c>
    </row>
    <row r="1167" spans="1:5">
      <c r="A1167" s="139">
        <v>2010</v>
      </c>
      <c r="B1167" s="129" t="s">
        <v>6</v>
      </c>
      <c r="C1167" s="142" t="s">
        <v>50</v>
      </c>
      <c r="D1167" s="130">
        <v>9605478</v>
      </c>
      <c r="E1167" s="82">
        <v>387317.66129032255</v>
      </c>
    </row>
    <row r="1168" spans="1:5">
      <c r="A1168" s="139">
        <v>2010</v>
      </c>
      <c r="B1168" s="129" t="s">
        <v>7</v>
      </c>
      <c r="C1168" s="142" t="s">
        <v>50</v>
      </c>
      <c r="D1168" s="130">
        <v>11890984</v>
      </c>
      <c r="E1168" s="82">
        <v>435726.78636863321</v>
      </c>
    </row>
    <row r="1169" spans="1:5">
      <c r="A1169" s="139">
        <v>2010</v>
      </c>
      <c r="B1169" s="129" t="s">
        <v>8</v>
      </c>
      <c r="C1169" s="142" t="s">
        <v>50</v>
      </c>
      <c r="D1169" s="130">
        <v>11741167</v>
      </c>
      <c r="E1169" s="82">
        <v>446602.01597565616</v>
      </c>
    </row>
    <row r="1170" spans="1:5">
      <c r="A1170" s="139">
        <v>2010</v>
      </c>
      <c r="B1170" s="129" t="s">
        <v>9</v>
      </c>
      <c r="C1170" s="142" t="s">
        <v>50</v>
      </c>
      <c r="D1170" s="130">
        <v>11438231</v>
      </c>
      <c r="E1170" s="82">
        <v>435410.39208222309</v>
      </c>
    </row>
    <row r="1171" spans="1:5">
      <c r="A1171" s="139">
        <v>2010</v>
      </c>
      <c r="B1171" s="129" t="s">
        <v>10</v>
      </c>
      <c r="C1171" s="142" t="s">
        <v>50</v>
      </c>
      <c r="D1171" s="130">
        <v>11292715</v>
      </c>
      <c r="E1171" s="82">
        <v>421369.96268656716</v>
      </c>
    </row>
    <row r="1172" spans="1:5">
      <c r="A1172" s="139">
        <v>2010</v>
      </c>
      <c r="B1172" s="129" t="s">
        <v>11</v>
      </c>
      <c r="C1172" s="142" t="s">
        <v>50</v>
      </c>
      <c r="D1172" s="130">
        <v>11084519</v>
      </c>
      <c r="E1172" s="82">
        <v>410537.74074074073</v>
      </c>
    </row>
    <row r="1173" spans="1:5">
      <c r="A1173" s="139">
        <v>2010</v>
      </c>
      <c r="B1173" s="129" t="s">
        <v>12</v>
      </c>
      <c r="C1173" s="142" t="s">
        <v>50</v>
      </c>
      <c r="D1173" s="130">
        <v>11840150</v>
      </c>
      <c r="E1173" s="82">
        <v>442126.58700522775</v>
      </c>
    </row>
    <row r="1174" spans="1:5">
      <c r="A1174" s="139">
        <v>2010</v>
      </c>
      <c r="B1174" s="129" t="s">
        <v>13</v>
      </c>
      <c r="C1174" s="142" t="s">
        <v>50</v>
      </c>
      <c r="D1174" s="130">
        <v>12233724</v>
      </c>
      <c r="E1174" s="82">
        <v>456482.23880597012</v>
      </c>
    </row>
    <row r="1175" spans="1:5">
      <c r="A1175" s="139">
        <v>2010</v>
      </c>
      <c r="B1175" s="129" t="s">
        <v>14</v>
      </c>
      <c r="C1175" s="142" t="s">
        <v>50</v>
      </c>
      <c r="D1175" s="130">
        <v>11445671</v>
      </c>
      <c r="E1175" s="82">
        <v>440557.00538876059</v>
      </c>
    </row>
    <row r="1176" spans="1:5">
      <c r="A1176" s="139">
        <v>2010</v>
      </c>
      <c r="B1176" s="129" t="s">
        <v>15</v>
      </c>
      <c r="C1176" s="142" t="s">
        <v>50</v>
      </c>
      <c r="D1176" s="130">
        <v>10121709</v>
      </c>
      <c r="E1176" s="82">
        <v>385002.24419931532</v>
      </c>
    </row>
    <row r="1177" spans="1:5">
      <c r="A1177" s="139">
        <v>2010</v>
      </c>
      <c r="B1177" s="129" t="s">
        <v>16</v>
      </c>
      <c r="C1177" s="142" t="s">
        <v>50</v>
      </c>
      <c r="D1177" s="130">
        <v>8807387</v>
      </c>
      <c r="E1177" s="82">
        <v>332479.69044922612</v>
      </c>
    </row>
    <row r="1178" spans="1:5">
      <c r="A1178" s="139">
        <v>2011</v>
      </c>
      <c r="B1178" s="129" t="s">
        <v>5</v>
      </c>
      <c r="C1178" s="142" t="s">
        <v>50</v>
      </c>
      <c r="D1178" s="130">
        <v>6787113</v>
      </c>
      <c r="E1178" s="82">
        <v>253439.61911874532</v>
      </c>
    </row>
    <row r="1179" spans="1:5">
      <c r="A1179" s="139">
        <v>2011</v>
      </c>
      <c r="B1179" s="129" t="s">
        <v>6</v>
      </c>
      <c r="C1179" s="142" t="s">
        <v>50</v>
      </c>
      <c r="D1179" s="130">
        <v>6540143</v>
      </c>
      <c r="E1179" s="82">
        <v>256375.65660525282</v>
      </c>
    </row>
    <row r="1180" spans="1:5">
      <c r="A1180" s="139">
        <v>2011</v>
      </c>
      <c r="B1180" s="129" t="s">
        <v>7</v>
      </c>
      <c r="C1180" s="142" t="s">
        <v>50</v>
      </c>
      <c r="D1180" s="130">
        <v>6968809</v>
      </c>
      <c r="E1180" s="82">
        <v>270528.29968944099</v>
      </c>
    </row>
    <row r="1181" spans="1:5">
      <c r="A1181" s="139">
        <v>2011</v>
      </c>
      <c r="B1181" s="129" t="s">
        <v>8</v>
      </c>
      <c r="C1181" s="142" t="s">
        <v>50</v>
      </c>
      <c r="D1181" s="130">
        <v>7421994</v>
      </c>
      <c r="E1181" s="82">
        <v>293707.71666007122</v>
      </c>
    </row>
    <row r="1182" spans="1:5">
      <c r="A1182" s="139">
        <v>2011</v>
      </c>
      <c r="B1182" s="129" t="s">
        <v>9</v>
      </c>
      <c r="C1182" s="142" t="s">
        <v>50</v>
      </c>
      <c r="D1182" s="130">
        <v>7599436</v>
      </c>
      <c r="E1182" s="82">
        <v>283772.81553398055</v>
      </c>
    </row>
    <row r="1183" spans="1:5">
      <c r="A1183" s="139">
        <v>2011</v>
      </c>
      <c r="B1183" s="129" t="s">
        <v>10</v>
      </c>
      <c r="C1183" s="142" t="s">
        <v>50</v>
      </c>
      <c r="D1183" s="130">
        <v>7418910</v>
      </c>
      <c r="E1183" s="82">
        <v>282195.13122860406</v>
      </c>
    </row>
    <row r="1184" spans="1:5">
      <c r="A1184" s="139">
        <v>2011</v>
      </c>
      <c r="B1184" s="129" t="s">
        <v>11</v>
      </c>
      <c r="C1184" s="142" t="s">
        <v>50</v>
      </c>
      <c r="D1184" s="130">
        <v>6776122</v>
      </c>
      <c r="E1184" s="82">
        <v>253029.20089619118</v>
      </c>
    </row>
    <row r="1185" spans="1:5">
      <c r="A1185" s="139">
        <v>2011</v>
      </c>
      <c r="B1185" s="129" t="s">
        <v>12</v>
      </c>
      <c r="C1185" s="142" t="s">
        <v>50</v>
      </c>
      <c r="D1185" s="130">
        <v>7694718</v>
      </c>
      <c r="E1185" s="82">
        <v>281961.08464639063</v>
      </c>
    </row>
    <row r="1186" spans="1:5">
      <c r="A1186" s="139">
        <v>2011</v>
      </c>
      <c r="B1186" s="129" t="s">
        <v>13</v>
      </c>
      <c r="C1186" s="142" t="s">
        <v>50</v>
      </c>
      <c r="D1186" s="130">
        <v>9956686</v>
      </c>
      <c r="E1186" s="82">
        <v>371518.13432835822</v>
      </c>
    </row>
    <row r="1187" spans="1:5">
      <c r="A1187" s="139">
        <v>2011</v>
      </c>
      <c r="B1187" s="129" t="s">
        <v>14</v>
      </c>
      <c r="C1187" s="142" t="s">
        <v>50</v>
      </c>
      <c r="D1187" s="130">
        <v>9019173</v>
      </c>
      <c r="E1187" s="82">
        <v>340474.63193657983</v>
      </c>
    </row>
    <row r="1188" spans="1:5">
      <c r="A1188" s="139">
        <v>2011</v>
      </c>
      <c r="B1188" s="129" t="s">
        <v>15</v>
      </c>
      <c r="C1188" s="142" t="s">
        <v>50</v>
      </c>
      <c r="D1188" s="130">
        <v>7977653</v>
      </c>
      <c r="E1188" s="82">
        <v>297673.61940298509</v>
      </c>
    </row>
    <row r="1189" spans="1:5">
      <c r="A1189" s="139">
        <v>2011</v>
      </c>
      <c r="B1189" s="129" t="s">
        <v>16</v>
      </c>
      <c r="C1189" s="142" t="s">
        <v>50</v>
      </c>
      <c r="D1189" s="130">
        <v>7366928</v>
      </c>
      <c r="E1189" s="82">
        <v>282799.53934740886</v>
      </c>
    </row>
    <row r="1190" spans="1:5">
      <c r="A1190" s="139">
        <v>2012</v>
      </c>
      <c r="B1190" s="129" t="s">
        <v>5</v>
      </c>
      <c r="C1190" s="142" t="s">
        <v>50</v>
      </c>
      <c r="D1190" s="130">
        <v>6987875</v>
      </c>
      <c r="E1190" s="82">
        <v>256059.91205569808</v>
      </c>
    </row>
    <row r="1191" spans="1:5">
      <c r="A1191" s="139">
        <v>2012</v>
      </c>
      <c r="B1191" s="129" t="s">
        <v>6</v>
      </c>
      <c r="C1191" s="142" t="s">
        <v>50</v>
      </c>
      <c r="D1191" s="130">
        <v>6963713</v>
      </c>
      <c r="E1191" s="82">
        <v>286926.78203543468</v>
      </c>
    </row>
    <row r="1192" spans="1:5">
      <c r="A1192" s="139">
        <v>2012</v>
      </c>
      <c r="B1192" s="129" t="s">
        <v>7</v>
      </c>
      <c r="C1192" s="142" t="s">
        <v>50</v>
      </c>
      <c r="D1192" s="130">
        <v>8539983</v>
      </c>
      <c r="E1192" s="82">
        <v>312934.51813851227</v>
      </c>
    </row>
    <row r="1193" spans="1:5">
      <c r="A1193" s="139">
        <v>2012</v>
      </c>
      <c r="B1193" s="129" t="s">
        <v>8</v>
      </c>
      <c r="C1193" s="142" t="s">
        <v>50</v>
      </c>
      <c r="D1193" s="130">
        <v>7186181</v>
      </c>
      <c r="E1193" s="82">
        <v>296337.3608247423</v>
      </c>
    </row>
    <row r="1194" spans="1:5">
      <c r="A1194" s="139">
        <v>2012</v>
      </c>
      <c r="B1194" s="129" t="s">
        <v>9</v>
      </c>
      <c r="C1194" s="142" t="s">
        <v>50</v>
      </c>
      <c r="D1194" s="130">
        <v>7771798</v>
      </c>
      <c r="E1194" s="82">
        <v>290209.03659447347</v>
      </c>
    </row>
    <row r="1195" spans="1:5">
      <c r="A1195" s="139">
        <v>2012</v>
      </c>
      <c r="B1195" s="129" t="s">
        <v>10</v>
      </c>
      <c r="C1195" s="142" t="s">
        <v>50</v>
      </c>
      <c r="D1195" s="130">
        <v>8039738</v>
      </c>
      <c r="E1195" s="82">
        <v>309220.69230769231</v>
      </c>
    </row>
    <row r="1196" spans="1:5">
      <c r="A1196" s="139">
        <v>2012</v>
      </c>
      <c r="B1196" s="129" t="s">
        <v>11</v>
      </c>
      <c r="C1196" s="142" t="s">
        <v>50</v>
      </c>
      <c r="D1196" s="130">
        <v>7959772.112135875</v>
      </c>
      <c r="E1196" s="82">
        <v>297228.23420970404</v>
      </c>
    </row>
    <row r="1197" spans="1:5">
      <c r="A1197" s="139">
        <v>2012</v>
      </c>
      <c r="B1197" s="129" t="s">
        <v>12</v>
      </c>
      <c r="C1197" s="142" t="s">
        <v>50</v>
      </c>
      <c r="D1197" s="130">
        <v>8922341.7883764133</v>
      </c>
      <c r="E1197" s="82">
        <v>326945.46677817567</v>
      </c>
    </row>
    <row r="1198" spans="1:5">
      <c r="A1198" s="139">
        <v>2012</v>
      </c>
      <c r="B1198" s="129" t="s">
        <v>13</v>
      </c>
      <c r="C1198" s="142" t="s">
        <v>50</v>
      </c>
      <c r="D1198" s="130">
        <v>8569107.3844743632</v>
      </c>
      <c r="E1198" s="82">
        <v>329581.05324901396</v>
      </c>
    </row>
    <row r="1199" spans="1:5">
      <c r="A1199" s="139">
        <v>2012</v>
      </c>
      <c r="B1199" s="129" t="s">
        <v>14</v>
      </c>
      <c r="C1199" s="142" t="s">
        <v>50</v>
      </c>
      <c r="D1199" s="130">
        <v>9154944.4264893439</v>
      </c>
      <c r="E1199" s="82">
        <v>335468.83204431453</v>
      </c>
    </row>
    <row r="1200" spans="1:5">
      <c r="A1200" s="139">
        <v>2012</v>
      </c>
      <c r="B1200" s="129" t="s">
        <v>15</v>
      </c>
      <c r="C1200" s="142" t="s">
        <v>50</v>
      </c>
      <c r="D1200" s="130">
        <v>8815559.3309126496</v>
      </c>
      <c r="E1200" s="82">
        <v>335319.86804536515</v>
      </c>
    </row>
    <row r="1201" spans="1:5">
      <c r="A1201" s="139">
        <v>2012</v>
      </c>
      <c r="B1201" s="129" t="s">
        <v>16</v>
      </c>
      <c r="C1201" s="142" t="s">
        <v>50</v>
      </c>
      <c r="D1201" s="130">
        <v>8255707.8320438107</v>
      </c>
      <c r="E1201" s="82">
        <v>326958.72602153703</v>
      </c>
    </row>
    <row r="1202" spans="1:5">
      <c r="A1202" s="139">
        <v>2013</v>
      </c>
      <c r="B1202" s="129" t="s">
        <v>5</v>
      </c>
      <c r="C1202" s="142" t="s">
        <v>50</v>
      </c>
      <c r="D1202" s="130">
        <v>7380467.7869391609</v>
      </c>
      <c r="E1202" s="82">
        <v>270445.86980356032</v>
      </c>
    </row>
    <row r="1203" spans="1:5">
      <c r="A1203" s="139">
        <v>2013</v>
      </c>
      <c r="B1203" s="129" t="s">
        <v>6</v>
      </c>
      <c r="C1203" s="142" t="s">
        <v>50</v>
      </c>
      <c r="D1203" s="130">
        <v>6644530.9956606347</v>
      </c>
      <c r="E1203" s="82">
        <v>279416.77862323949</v>
      </c>
    </row>
    <row r="1204" spans="1:5">
      <c r="A1204" s="139">
        <v>2013</v>
      </c>
      <c r="B1204" s="129" t="s">
        <v>7</v>
      </c>
      <c r="C1204" s="142" t="s">
        <v>50</v>
      </c>
      <c r="D1204" s="130">
        <v>8284728.5301977219</v>
      </c>
      <c r="E1204" s="82">
        <v>318888.70401068981</v>
      </c>
    </row>
    <row r="1205" spans="1:5">
      <c r="A1205" s="139">
        <v>2013</v>
      </c>
      <c r="B1205" s="129" t="s">
        <v>8</v>
      </c>
      <c r="C1205" s="142" t="s">
        <v>50</v>
      </c>
      <c r="D1205" s="130">
        <v>9128717.379297059</v>
      </c>
      <c r="E1205" s="82">
        <v>354100.75171827222</v>
      </c>
    </row>
    <row r="1206" spans="1:5">
      <c r="A1206" s="139">
        <v>2013</v>
      </c>
      <c r="B1206" s="129" t="s">
        <v>9</v>
      </c>
      <c r="C1206" s="142" t="s">
        <v>50</v>
      </c>
      <c r="D1206" s="130">
        <v>9828833.2715011779</v>
      </c>
      <c r="E1206" s="82">
        <v>363089.5187107934</v>
      </c>
    </row>
    <row r="1207" spans="1:5">
      <c r="A1207" s="139">
        <v>2013</v>
      </c>
      <c r="B1207" s="129" t="s">
        <v>10</v>
      </c>
      <c r="C1207" s="142" t="s">
        <v>50</v>
      </c>
      <c r="D1207" s="130">
        <v>8895194.3124911543</v>
      </c>
      <c r="E1207" s="82">
        <v>356092.64661693975</v>
      </c>
    </row>
    <row r="1208" spans="1:5">
      <c r="A1208" s="139">
        <v>2013</v>
      </c>
      <c r="B1208" s="129" t="s">
        <v>11</v>
      </c>
      <c r="C1208" s="142" t="s">
        <v>50</v>
      </c>
      <c r="D1208" s="130">
        <v>8946140.2914732993</v>
      </c>
      <c r="E1208" s="82">
        <v>327817.5262540601</v>
      </c>
    </row>
    <row r="1209" spans="1:5">
      <c r="A1209" s="139">
        <v>2013</v>
      </c>
      <c r="B1209" s="129" t="s">
        <v>12</v>
      </c>
      <c r="C1209" s="142" t="s">
        <v>50</v>
      </c>
      <c r="D1209" s="130">
        <v>9390228.2756630983</v>
      </c>
      <c r="E1209" s="82">
        <v>344090.44615841331</v>
      </c>
    </row>
    <row r="1210" spans="1:5">
      <c r="A1210" s="139">
        <v>2013</v>
      </c>
      <c r="B1210" s="129" t="s">
        <v>13</v>
      </c>
      <c r="C1210" s="142" t="s">
        <v>50</v>
      </c>
      <c r="D1210" s="130">
        <v>8952515.2597124092</v>
      </c>
      <c r="E1210" s="82">
        <v>340529.29858168162</v>
      </c>
    </row>
    <row r="1211" spans="1:5">
      <c r="A1211" s="139">
        <v>2013</v>
      </c>
      <c r="B1211" s="129" t="s">
        <v>14</v>
      </c>
      <c r="C1211" s="142" t="s">
        <v>50</v>
      </c>
      <c r="D1211" s="130">
        <v>9910486.4040258471</v>
      </c>
      <c r="E1211" s="82">
        <v>359335.98274205392</v>
      </c>
    </row>
    <row r="1212" spans="1:5">
      <c r="A1212" s="139">
        <v>2013</v>
      </c>
      <c r="B1212" s="129" t="s">
        <v>15</v>
      </c>
      <c r="C1212" s="142" t="s">
        <v>50</v>
      </c>
      <c r="D1212" s="130">
        <v>9351331.4020670764</v>
      </c>
      <c r="E1212" s="82">
        <v>359666.59238719527</v>
      </c>
    </row>
    <row r="1213" spans="1:5">
      <c r="A1213" s="139">
        <v>2013</v>
      </c>
      <c r="B1213" s="129" t="s">
        <v>16</v>
      </c>
      <c r="C1213" s="142" t="s">
        <v>50</v>
      </c>
      <c r="D1213" s="130">
        <v>8047950.6115885479</v>
      </c>
      <c r="E1213" s="82">
        <v>300520.93396521837</v>
      </c>
    </row>
    <row r="1214" spans="1:5">
      <c r="A1214" s="139">
        <v>2014</v>
      </c>
      <c r="B1214" s="129" t="s">
        <v>5</v>
      </c>
      <c r="C1214" s="142" t="s">
        <v>50</v>
      </c>
      <c r="D1214" s="130">
        <v>7503210</v>
      </c>
      <c r="E1214" s="82">
        <v>274943.56907292048</v>
      </c>
    </row>
    <row r="1215" spans="1:5">
      <c r="A1215" s="139">
        <v>2014</v>
      </c>
      <c r="B1215" s="129" t="s">
        <v>6</v>
      </c>
      <c r="C1215" s="142" t="s">
        <v>50</v>
      </c>
      <c r="D1215" s="130">
        <v>7584418</v>
      </c>
      <c r="E1215" s="82">
        <v>305823.30645161291</v>
      </c>
    </row>
    <row r="1216" spans="1:5">
      <c r="A1216" s="139">
        <v>2014</v>
      </c>
      <c r="B1216" s="129" t="s">
        <v>7</v>
      </c>
      <c r="C1216" s="142" t="s">
        <v>50</v>
      </c>
      <c r="D1216" s="130">
        <v>8422331.0000000019</v>
      </c>
      <c r="E1216" s="82">
        <v>330676.52139772289</v>
      </c>
    </row>
    <row r="1217" spans="1:5">
      <c r="A1217" s="139">
        <v>2014</v>
      </c>
      <c r="B1217" s="129" t="s">
        <v>8</v>
      </c>
      <c r="C1217" s="142" t="s">
        <v>50</v>
      </c>
      <c r="D1217" s="130">
        <v>8816807</v>
      </c>
      <c r="E1217" s="82">
        <v>348904.11555203801</v>
      </c>
    </row>
    <row r="1218" spans="1:5">
      <c r="A1218" s="139">
        <v>2014</v>
      </c>
      <c r="B1218" s="129" t="s">
        <v>9</v>
      </c>
      <c r="C1218" s="142" t="s">
        <v>50</v>
      </c>
      <c r="D1218" s="130">
        <v>9622048.0000000019</v>
      </c>
      <c r="E1218" s="82">
        <v>356372.1481481482</v>
      </c>
    </row>
    <row r="1219" spans="1:5">
      <c r="A1219" s="139">
        <v>2014</v>
      </c>
      <c r="B1219" s="129" t="s">
        <v>10</v>
      </c>
      <c r="C1219" s="142" t="s">
        <v>50</v>
      </c>
      <c r="D1219" s="130">
        <v>9290091.0000000019</v>
      </c>
      <c r="E1219" s="82">
        <v>360360.39565554698</v>
      </c>
    </row>
    <row r="1220" spans="1:5">
      <c r="A1220" s="139">
        <v>2014</v>
      </c>
      <c r="B1220" s="129" t="s">
        <v>11</v>
      </c>
      <c r="C1220" s="142" t="s">
        <v>50</v>
      </c>
      <c r="D1220" s="130">
        <v>9545241</v>
      </c>
      <c r="E1220" s="82">
        <v>349770.64858922682</v>
      </c>
    </row>
    <row r="1221" spans="1:5">
      <c r="A1221" s="139">
        <v>2014</v>
      </c>
      <c r="B1221" s="129" t="s">
        <v>12</v>
      </c>
      <c r="C1221" s="142" t="s">
        <v>50</v>
      </c>
      <c r="D1221" s="130">
        <v>9829361.9999999981</v>
      </c>
      <c r="E1221" s="82">
        <v>371059.34314835776</v>
      </c>
    </row>
    <row r="1222" spans="1:5">
      <c r="A1222" s="139">
        <v>2014</v>
      </c>
      <c r="B1222" s="129" t="s">
        <v>13</v>
      </c>
      <c r="C1222" s="142" t="s">
        <v>50</v>
      </c>
      <c r="D1222" s="130">
        <v>11257031</v>
      </c>
      <c r="E1222" s="82">
        <v>420038.47014925373</v>
      </c>
    </row>
    <row r="1223" spans="1:5">
      <c r="A1223" s="139">
        <v>2014</v>
      </c>
      <c r="B1223" s="129" t="s">
        <v>14</v>
      </c>
      <c r="C1223" s="142" t="s">
        <v>50</v>
      </c>
      <c r="D1223" s="130">
        <v>11753785</v>
      </c>
      <c r="E1223" s="82">
        <v>422798.02158273378</v>
      </c>
    </row>
    <row r="1224" spans="1:5">
      <c r="A1224" s="139">
        <v>2014</v>
      </c>
      <c r="B1224" s="129" t="s">
        <v>15</v>
      </c>
      <c r="C1224" s="142" t="s">
        <v>50</v>
      </c>
      <c r="D1224" s="130">
        <v>10809774</v>
      </c>
      <c r="E1224" s="82">
        <v>424079.01137701055</v>
      </c>
    </row>
    <row r="1225" spans="1:5">
      <c r="A1225" s="139">
        <v>2014</v>
      </c>
      <c r="B1225" s="129" t="s">
        <v>16</v>
      </c>
      <c r="C1225" s="142" t="s">
        <v>50</v>
      </c>
      <c r="D1225" s="130">
        <v>10598848</v>
      </c>
      <c r="E1225" s="82">
        <v>395774.75728155341</v>
      </c>
    </row>
    <row r="1226" spans="1:5">
      <c r="A1226" s="139">
        <v>2015</v>
      </c>
      <c r="B1226" s="129" t="s">
        <v>5</v>
      </c>
      <c r="C1226" s="142" t="s">
        <v>50</v>
      </c>
      <c r="D1226" s="130">
        <v>9457951</v>
      </c>
      <c r="E1226" s="82">
        <v>350294.48148148146</v>
      </c>
    </row>
    <row r="1227" spans="1:5">
      <c r="A1227" s="139">
        <v>2015</v>
      </c>
      <c r="B1227" s="129" t="s">
        <v>6</v>
      </c>
      <c r="C1227" s="142" t="s">
        <v>50</v>
      </c>
      <c r="D1227" s="130">
        <v>9194559</v>
      </c>
      <c r="E1227" s="82">
        <v>386650.92514718248</v>
      </c>
    </row>
    <row r="1228" spans="1:5">
      <c r="A1228" s="139">
        <v>2015</v>
      </c>
      <c r="B1228" s="129" t="s">
        <v>7</v>
      </c>
      <c r="C1228" s="142" t="s">
        <v>50</v>
      </c>
      <c r="D1228" s="130">
        <v>10691552</v>
      </c>
      <c r="E1228" s="82">
        <v>406987.13361248572</v>
      </c>
    </row>
    <row r="1229" spans="1:5">
      <c r="A1229" s="139">
        <v>2015</v>
      </c>
      <c r="B1229" s="129" t="s">
        <v>8</v>
      </c>
      <c r="C1229" s="142" t="s">
        <v>50</v>
      </c>
      <c r="D1229" s="130">
        <v>11576856</v>
      </c>
      <c r="E1229" s="82">
        <v>449063.4600465477</v>
      </c>
    </row>
    <row r="1230" spans="1:5">
      <c r="A1230" s="139">
        <v>2015</v>
      </c>
      <c r="B1230" s="129" t="s">
        <v>9</v>
      </c>
      <c r="C1230" s="142" t="s">
        <v>50</v>
      </c>
      <c r="D1230" s="130">
        <v>11070289</v>
      </c>
      <c r="E1230" s="82">
        <v>426108.12163202465</v>
      </c>
    </row>
    <row r="1231" spans="1:5">
      <c r="A1231" s="139">
        <v>2015</v>
      </c>
      <c r="B1231" s="129" t="s">
        <v>10</v>
      </c>
      <c r="C1231" s="142" t="s">
        <v>50</v>
      </c>
      <c r="D1231" s="130">
        <v>11028072</v>
      </c>
      <c r="E1231" s="82">
        <v>423017.72151898732</v>
      </c>
    </row>
    <row r="1232" spans="1:5">
      <c r="A1232" s="139">
        <v>2015</v>
      </c>
      <c r="B1232" s="129" t="s">
        <v>11</v>
      </c>
      <c r="C1232" s="142" t="s">
        <v>50</v>
      </c>
      <c r="D1232" s="130">
        <v>11169825</v>
      </c>
      <c r="E1232" s="82">
        <v>409301.02601685602</v>
      </c>
    </row>
    <row r="1233" spans="1:5">
      <c r="A1233" s="139">
        <v>2015</v>
      </c>
      <c r="B1233" s="129" t="s">
        <v>12</v>
      </c>
      <c r="C1233" s="142" t="s">
        <v>50</v>
      </c>
      <c r="D1233" s="130">
        <v>10871531</v>
      </c>
      <c r="E1233" s="82">
        <v>410401.32125330309</v>
      </c>
    </row>
    <row r="1234" spans="1:5">
      <c r="A1234" s="139">
        <v>2015</v>
      </c>
      <c r="B1234" s="129" t="s">
        <v>13</v>
      </c>
      <c r="C1234" s="142" t="s">
        <v>50</v>
      </c>
      <c r="D1234" s="130">
        <v>11376099</v>
      </c>
      <c r="E1234" s="82">
        <v>424481.30597014923</v>
      </c>
    </row>
    <row r="1235" spans="1:5">
      <c r="A1235" s="139">
        <v>2015</v>
      </c>
      <c r="B1235" s="129" t="s">
        <v>14</v>
      </c>
      <c r="C1235" s="142" t="s">
        <v>50</v>
      </c>
      <c r="D1235" s="130">
        <v>11298813</v>
      </c>
      <c r="E1235" s="82">
        <v>418474.55555555556</v>
      </c>
    </row>
    <row r="1236" spans="1:5">
      <c r="A1236" s="139">
        <v>2015</v>
      </c>
      <c r="B1236" s="129" t="s">
        <v>15</v>
      </c>
      <c r="C1236" s="142" t="s">
        <v>50</v>
      </c>
      <c r="D1236" s="130">
        <v>10774116</v>
      </c>
      <c r="E1236" s="82">
        <v>417925.36850271525</v>
      </c>
    </row>
    <row r="1237" spans="1:5">
      <c r="A1237" s="139">
        <v>2015</v>
      </c>
      <c r="B1237" s="129" t="s">
        <v>16</v>
      </c>
      <c r="C1237" s="142" t="s">
        <v>50</v>
      </c>
      <c r="D1237" s="130">
        <v>10284725</v>
      </c>
      <c r="E1237" s="82">
        <v>391500.76132470497</v>
      </c>
    </row>
    <row r="1238" spans="1:5">
      <c r="A1238" s="139">
        <v>2016</v>
      </c>
      <c r="B1238" s="129" t="s">
        <v>5</v>
      </c>
      <c r="C1238" s="142" t="s">
        <v>50</v>
      </c>
      <c r="D1238" s="130">
        <v>9290801</v>
      </c>
      <c r="E1238" s="82">
        <v>350728.61457153643</v>
      </c>
    </row>
    <row r="1239" spans="1:5">
      <c r="A1239" s="139">
        <v>2016</v>
      </c>
      <c r="B1239" s="129" t="s">
        <v>6</v>
      </c>
      <c r="C1239" s="142" t="s">
        <v>50</v>
      </c>
      <c r="D1239" s="130">
        <v>8852987</v>
      </c>
      <c r="E1239" s="82">
        <v>357263.39790153346</v>
      </c>
    </row>
    <row r="1240" spans="1:5">
      <c r="A1240" s="139">
        <v>2016</v>
      </c>
      <c r="B1240" s="129" t="s">
        <v>7</v>
      </c>
      <c r="C1240" s="142" t="s">
        <v>50</v>
      </c>
      <c r="D1240" s="130">
        <v>11359405</v>
      </c>
      <c r="E1240" s="82">
        <v>424174.94398805074</v>
      </c>
    </row>
    <row r="1241" spans="1:5">
      <c r="A1241" s="139">
        <v>2016</v>
      </c>
      <c r="B1241" s="129" t="s">
        <v>8</v>
      </c>
      <c r="C1241" s="142" t="s">
        <v>50</v>
      </c>
      <c r="D1241" s="130">
        <v>11909398</v>
      </c>
      <c r="E1241" s="82">
        <v>453001.06504374288</v>
      </c>
    </row>
    <row r="1242" spans="1:5">
      <c r="A1242" s="139">
        <v>2016</v>
      </c>
      <c r="B1242" s="129" t="s">
        <v>9</v>
      </c>
      <c r="C1242" s="142" t="s">
        <v>50</v>
      </c>
      <c r="D1242" s="130">
        <v>11842797</v>
      </c>
      <c r="E1242" s="82">
        <v>442225.42942494398</v>
      </c>
    </row>
    <row r="1243" spans="1:5">
      <c r="A1243" s="139">
        <v>2016</v>
      </c>
      <c r="B1243" s="129" t="s">
        <v>10</v>
      </c>
      <c r="C1243" s="142" t="s">
        <v>50</v>
      </c>
      <c r="D1243" s="130">
        <v>11697675</v>
      </c>
      <c r="E1243" s="82">
        <v>444947.69874476991</v>
      </c>
    </row>
    <row r="1244" spans="1:5">
      <c r="A1244" s="139">
        <v>2016</v>
      </c>
      <c r="B1244" s="129" t="s">
        <v>11</v>
      </c>
      <c r="C1244" s="142" t="s">
        <v>50</v>
      </c>
      <c r="D1244" s="130">
        <v>11517519</v>
      </c>
      <c r="E1244" s="82">
        <v>438428.58774267224</v>
      </c>
    </row>
    <row r="1245" spans="1:5">
      <c r="A1245" s="139">
        <v>2016</v>
      </c>
      <c r="B1245" s="129" t="s">
        <v>12</v>
      </c>
      <c r="C1245" s="142" t="s">
        <v>50</v>
      </c>
      <c r="D1245" s="130">
        <v>12650327</v>
      </c>
      <c r="E1245" s="82">
        <v>463551.74056430929</v>
      </c>
    </row>
    <row r="1246" spans="1:5">
      <c r="A1246" s="139">
        <v>2016</v>
      </c>
      <c r="B1246" s="129" t="s">
        <v>13</v>
      </c>
      <c r="C1246" s="142" t="s">
        <v>50</v>
      </c>
      <c r="D1246" s="130">
        <v>12539584</v>
      </c>
      <c r="E1246" s="82">
        <v>467894.92537313432</v>
      </c>
    </row>
    <row r="1247" spans="1:5">
      <c r="A1247" s="139">
        <v>2016</v>
      </c>
      <c r="B1247" s="129" t="s">
        <v>14</v>
      </c>
      <c r="C1247" s="142" t="s">
        <v>50</v>
      </c>
      <c r="D1247" s="130">
        <v>12547398</v>
      </c>
      <c r="E1247" s="82">
        <v>473665.4586636466</v>
      </c>
    </row>
    <row r="1248" spans="1:5">
      <c r="A1248" s="139">
        <v>2016</v>
      </c>
      <c r="B1248" s="129" t="s">
        <v>15</v>
      </c>
      <c r="C1248" s="142" t="s">
        <v>50</v>
      </c>
      <c r="D1248" s="130">
        <v>12726669</v>
      </c>
      <c r="E1248" s="82">
        <v>484087.82807151007</v>
      </c>
    </row>
    <row r="1249" spans="1:5">
      <c r="A1249" s="139">
        <v>2016</v>
      </c>
      <c r="B1249" s="129" t="s">
        <v>16</v>
      </c>
      <c r="C1249" s="142" t="s">
        <v>50</v>
      </c>
      <c r="D1249" s="130">
        <v>11687267</v>
      </c>
      <c r="E1249" s="82">
        <v>444890.25504377618</v>
      </c>
    </row>
    <row r="1250" spans="1:5">
      <c r="A1250" s="139">
        <v>2017</v>
      </c>
      <c r="B1250" s="129" t="s">
        <v>5</v>
      </c>
      <c r="C1250" s="142" t="s">
        <v>50</v>
      </c>
      <c r="D1250" s="130">
        <v>10308624</v>
      </c>
      <c r="E1250" s="82">
        <v>377743.64235983876</v>
      </c>
    </row>
    <row r="1251" spans="1:5">
      <c r="A1251" s="139">
        <v>2017</v>
      </c>
      <c r="B1251" s="129" t="s">
        <v>6</v>
      </c>
      <c r="C1251" s="142" t="s">
        <v>50</v>
      </c>
      <c r="D1251" s="130">
        <v>9097315</v>
      </c>
      <c r="E1251" s="82">
        <v>382561.60639192595</v>
      </c>
    </row>
    <row r="1252" spans="1:5">
      <c r="A1252" s="139">
        <v>2017</v>
      </c>
      <c r="B1252" s="129" t="s">
        <v>7</v>
      </c>
      <c r="C1252" s="142" t="s">
        <v>50</v>
      </c>
      <c r="D1252" s="130">
        <v>12680855</v>
      </c>
      <c r="E1252" s="82">
        <v>464670.39208501286</v>
      </c>
    </row>
    <row r="1253" spans="1:5">
      <c r="A1253" s="139">
        <v>2017</v>
      </c>
      <c r="B1253" s="129" t="s">
        <v>8</v>
      </c>
      <c r="C1253" s="142" t="s">
        <v>50</v>
      </c>
      <c r="D1253" s="130">
        <v>11658752</v>
      </c>
      <c r="E1253" s="82">
        <v>466723.45876701362</v>
      </c>
    </row>
    <row r="1254" spans="1:5">
      <c r="A1254" s="139">
        <v>2017</v>
      </c>
      <c r="B1254" s="129" t="s">
        <v>9</v>
      </c>
      <c r="C1254" s="142" t="s">
        <v>50</v>
      </c>
      <c r="D1254" s="130">
        <v>12974732</v>
      </c>
      <c r="E1254" s="82">
        <v>484493.35324869305</v>
      </c>
    </row>
    <row r="1255" spans="1:5">
      <c r="A1255" s="139">
        <v>2017</v>
      </c>
      <c r="B1255" s="129" t="s">
        <v>10</v>
      </c>
      <c r="C1255" s="142" t="s">
        <v>50</v>
      </c>
      <c r="D1255" s="130">
        <v>12978942</v>
      </c>
      <c r="E1255" s="82">
        <v>507783.33333333337</v>
      </c>
    </row>
    <row r="1256" spans="1:5">
      <c r="A1256" s="139">
        <v>2017</v>
      </c>
      <c r="B1256" s="129" t="s">
        <v>11</v>
      </c>
      <c r="C1256" s="142" t="s">
        <v>50</v>
      </c>
      <c r="D1256" s="130">
        <v>13041096</v>
      </c>
      <c r="E1256" s="82">
        <v>483003.55555555556</v>
      </c>
    </row>
    <row r="1257" spans="1:5">
      <c r="A1257" s="139">
        <v>2017</v>
      </c>
      <c r="B1257" s="129" t="s">
        <v>12</v>
      </c>
      <c r="C1257" s="142" t="s">
        <v>50</v>
      </c>
      <c r="D1257" s="130">
        <v>13883854</v>
      </c>
      <c r="E1257" s="82">
        <v>508752.43679003301</v>
      </c>
    </row>
    <row r="1258" spans="1:5">
      <c r="A1258" s="139">
        <v>2017</v>
      </c>
      <c r="B1258" s="129" t="s">
        <v>13</v>
      </c>
      <c r="C1258" s="142" t="s">
        <v>50</v>
      </c>
      <c r="D1258" s="130">
        <v>13707788</v>
      </c>
      <c r="E1258" s="82">
        <v>517079.8943794794</v>
      </c>
    </row>
    <row r="1259" spans="1:5">
      <c r="A1259" s="139">
        <v>2017</v>
      </c>
      <c r="B1259" s="129" t="s">
        <v>14</v>
      </c>
      <c r="C1259" s="142" t="s">
        <v>50</v>
      </c>
      <c r="D1259" s="130">
        <v>14116447</v>
      </c>
      <c r="E1259" s="82">
        <v>527126.47498132929</v>
      </c>
    </row>
    <row r="1260" spans="1:5">
      <c r="A1260" s="139">
        <v>2017</v>
      </c>
      <c r="B1260" s="129" t="s">
        <v>15</v>
      </c>
      <c r="C1260" s="142" t="s">
        <v>50</v>
      </c>
      <c r="D1260" s="130">
        <v>14276858</v>
      </c>
      <c r="E1260" s="82">
        <v>543052.795739825</v>
      </c>
    </row>
    <row r="1261" spans="1:5">
      <c r="A1261" s="139">
        <v>2017</v>
      </c>
      <c r="B1261" s="129" t="s">
        <v>16</v>
      </c>
      <c r="C1261" s="142" t="s">
        <v>50</v>
      </c>
      <c r="D1261" s="130">
        <v>12768334</v>
      </c>
      <c r="E1261" s="82">
        <v>491467.82140107773</v>
      </c>
    </row>
    <row r="1262" spans="1:5">
      <c r="A1262" s="139">
        <v>2018</v>
      </c>
      <c r="B1262" s="129" t="s">
        <v>5</v>
      </c>
      <c r="C1262" s="142" t="s">
        <v>50</v>
      </c>
      <c r="D1262" s="130">
        <v>12368707</v>
      </c>
      <c r="E1262" s="82">
        <v>453232.20960058633</v>
      </c>
    </row>
    <row r="1263" spans="1:5">
      <c r="A1263" s="139">
        <v>2018</v>
      </c>
      <c r="B1263" s="129" t="s">
        <v>6</v>
      </c>
      <c r="C1263" s="142" t="s">
        <v>50</v>
      </c>
      <c r="D1263" s="130">
        <v>11925626</v>
      </c>
      <c r="E1263" s="82">
        <v>501498.14970563498</v>
      </c>
    </row>
    <row r="1264" spans="1:5">
      <c r="A1264" s="139">
        <v>2018</v>
      </c>
      <c r="B1264" s="129" t="s">
        <v>7</v>
      </c>
      <c r="C1264" s="142" t="s">
        <v>50</v>
      </c>
      <c r="D1264" s="130">
        <v>15150076</v>
      </c>
      <c r="E1264" s="82">
        <v>576706.35706128669</v>
      </c>
    </row>
    <row r="1265" spans="1:5">
      <c r="A1265" s="139">
        <v>2018</v>
      </c>
      <c r="B1265" s="129" t="s">
        <v>8</v>
      </c>
      <c r="C1265" s="142" t="s">
        <v>50</v>
      </c>
      <c r="D1265" s="130">
        <v>14457232</v>
      </c>
      <c r="E1265" s="82">
        <v>572110.48674317368</v>
      </c>
    </row>
    <row r="1266" spans="1:5">
      <c r="A1266" s="139">
        <v>2018</v>
      </c>
      <c r="B1266" s="129" t="s">
        <v>9</v>
      </c>
      <c r="C1266" s="142" t="s">
        <v>50</v>
      </c>
      <c r="D1266" s="130">
        <v>14963071</v>
      </c>
      <c r="E1266" s="82">
        <v>558740.51530993276</v>
      </c>
    </row>
    <row r="1267" spans="1:5">
      <c r="A1267" s="139">
        <v>2018</v>
      </c>
      <c r="B1267" s="129" t="s">
        <v>10</v>
      </c>
      <c r="C1267" s="142" t="s">
        <v>50</v>
      </c>
      <c r="D1267" s="130">
        <v>14406964</v>
      </c>
      <c r="E1267" s="82">
        <v>565200.62769713614</v>
      </c>
    </row>
    <row r="1268" spans="1:5">
      <c r="A1268" s="139">
        <v>2018</v>
      </c>
      <c r="B1268" s="129" t="s">
        <v>11</v>
      </c>
      <c r="C1268" s="142" t="s">
        <v>50</v>
      </c>
      <c r="D1268" s="130">
        <v>14514769</v>
      </c>
      <c r="E1268" s="82">
        <v>542000.33607169532</v>
      </c>
    </row>
    <row r="1269" spans="1:5">
      <c r="A1269" s="139">
        <v>2018</v>
      </c>
      <c r="B1269" s="129" t="s">
        <v>12</v>
      </c>
      <c r="C1269" s="142" t="s">
        <v>50</v>
      </c>
      <c r="D1269" s="130">
        <v>15940603</v>
      </c>
      <c r="E1269" s="82">
        <v>584118.83473799925</v>
      </c>
    </row>
    <row r="1270" spans="1:5">
      <c r="A1270" s="139">
        <v>2018</v>
      </c>
      <c r="B1270" s="129" t="s">
        <v>13</v>
      </c>
      <c r="C1270" s="142" t="s">
        <v>50</v>
      </c>
      <c r="D1270" s="130">
        <v>14448929</v>
      </c>
      <c r="E1270" s="82">
        <v>555728.0384615385</v>
      </c>
    </row>
    <row r="1271" spans="1:5">
      <c r="A1271" s="139">
        <v>2018</v>
      </c>
      <c r="B1271" s="129" t="s">
        <v>14</v>
      </c>
      <c r="C1271" s="142" t="s">
        <v>50</v>
      </c>
      <c r="D1271" s="130">
        <v>16515707</v>
      </c>
      <c r="E1271" s="82">
        <v>605192.63466471236</v>
      </c>
    </row>
    <row r="1272" spans="1:5">
      <c r="A1272" s="139">
        <v>2018</v>
      </c>
      <c r="B1272" s="129" t="s">
        <v>15</v>
      </c>
      <c r="C1272" s="142" t="s">
        <v>50</v>
      </c>
      <c r="D1272" s="130">
        <v>14514610</v>
      </c>
      <c r="E1272" s="82">
        <v>552096.23430962348</v>
      </c>
    </row>
    <row r="1273" spans="1:5">
      <c r="A1273" s="139">
        <v>2018</v>
      </c>
      <c r="B1273" s="129" t="s">
        <v>16</v>
      </c>
      <c r="C1273" s="142" t="s">
        <v>50</v>
      </c>
      <c r="D1273" s="130">
        <v>13472509</v>
      </c>
      <c r="E1273" s="82">
        <v>533564.71287128713</v>
      </c>
    </row>
    <row r="1274" spans="1:5">
      <c r="A1274" s="139">
        <v>2019</v>
      </c>
      <c r="B1274" s="129" t="s">
        <v>5</v>
      </c>
      <c r="C1274" s="142" t="s">
        <v>50</v>
      </c>
      <c r="D1274" s="130">
        <v>13121908</v>
      </c>
      <c r="E1274" s="82">
        <v>480832.09967020887</v>
      </c>
    </row>
    <row r="1275" spans="1:5">
      <c r="A1275" s="139">
        <v>2019</v>
      </c>
      <c r="B1275" s="129" t="s">
        <v>6</v>
      </c>
      <c r="C1275" s="142" t="s">
        <v>50</v>
      </c>
      <c r="D1275" s="130">
        <v>13057736</v>
      </c>
      <c r="E1275" s="82">
        <v>526521.61290322582</v>
      </c>
    </row>
    <row r="1276" spans="1:5">
      <c r="A1276" s="139">
        <v>2019</v>
      </c>
      <c r="B1276" s="129" t="s">
        <v>7</v>
      </c>
      <c r="C1276" s="142" t="s">
        <v>50</v>
      </c>
      <c r="D1276" s="130">
        <v>14632710</v>
      </c>
      <c r="E1276" s="82">
        <v>574056.88505296188</v>
      </c>
    </row>
    <row r="1277" spans="1:5">
      <c r="A1277" s="139">
        <v>2019</v>
      </c>
      <c r="B1277" s="129" t="s">
        <v>8</v>
      </c>
      <c r="C1277" s="142" t="s">
        <v>50</v>
      </c>
      <c r="D1277" s="130">
        <v>14695536</v>
      </c>
      <c r="E1277" s="82">
        <v>581540.79936683818</v>
      </c>
    </row>
    <row r="1278" spans="1:5">
      <c r="A1278" s="139">
        <v>2019</v>
      </c>
      <c r="B1278" s="129" t="s">
        <v>9</v>
      </c>
      <c r="C1278" s="142" t="s">
        <v>50</v>
      </c>
      <c r="D1278" s="130">
        <v>15521796</v>
      </c>
      <c r="E1278" s="82">
        <v>573394.75434059848</v>
      </c>
    </row>
    <row r="1279" spans="1:5">
      <c r="A1279" s="139">
        <v>2019</v>
      </c>
      <c r="B1279" s="129" t="s">
        <v>10</v>
      </c>
      <c r="C1279" s="142" t="s">
        <v>50</v>
      </c>
      <c r="D1279" s="130">
        <v>13822355</v>
      </c>
      <c r="E1279" s="82">
        <v>542265.79050608072</v>
      </c>
    </row>
    <row r="1280" spans="1:5">
      <c r="A1280" s="139">
        <v>2019</v>
      </c>
      <c r="B1280" s="129" t="s">
        <v>11</v>
      </c>
      <c r="C1280" s="142" t="s">
        <v>50</v>
      </c>
      <c r="D1280" s="130">
        <v>15344662</v>
      </c>
      <c r="E1280" s="82">
        <v>562281.495053133</v>
      </c>
    </row>
    <row r="1281" spans="1:5">
      <c r="A1281" s="139">
        <v>2019</v>
      </c>
      <c r="B1281" s="129" t="s">
        <v>12</v>
      </c>
      <c r="C1281" s="142" t="s">
        <v>50</v>
      </c>
      <c r="D1281" s="130">
        <v>15743327</v>
      </c>
      <c r="E1281" s="82">
        <v>583086.18518518517</v>
      </c>
    </row>
    <row r="1282" spans="1:5">
      <c r="A1282" s="139">
        <v>1993</v>
      </c>
      <c r="B1282" s="129" t="s">
        <v>5</v>
      </c>
      <c r="C1282" s="142" t="s">
        <v>54</v>
      </c>
      <c r="D1282" s="130">
        <v>1671000</v>
      </c>
      <c r="E1282" s="82">
        <v>67379.032258064515</v>
      </c>
    </row>
    <row r="1283" spans="1:5">
      <c r="A1283" s="139">
        <v>1993</v>
      </c>
      <c r="B1283" s="129" t="s">
        <v>6</v>
      </c>
      <c r="C1283" s="142" t="s">
        <v>54</v>
      </c>
      <c r="D1283" s="130">
        <v>1608000</v>
      </c>
      <c r="E1283" s="82">
        <v>67000</v>
      </c>
    </row>
    <row r="1284" spans="1:5">
      <c r="A1284" s="139">
        <v>1993</v>
      </c>
      <c r="B1284" s="129" t="s">
        <v>7</v>
      </c>
      <c r="C1284" s="142" t="s">
        <v>54</v>
      </c>
      <c r="D1284" s="130">
        <v>1876000</v>
      </c>
      <c r="E1284" s="82">
        <v>72153.846153846156</v>
      </c>
    </row>
    <row r="1285" spans="1:5">
      <c r="A1285" s="139">
        <v>1993</v>
      </c>
      <c r="B1285" s="129" t="s">
        <v>8</v>
      </c>
      <c r="C1285" s="142" t="s">
        <v>54</v>
      </c>
      <c r="D1285" s="130">
        <v>1850000</v>
      </c>
      <c r="E1285" s="82">
        <v>71153.846153846156</v>
      </c>
    </row>
    <row r="1286" spans="1:5">
      <c r="A1286" s="139">
        <v>1993</v>
      </c>
      <c r="B1286" s="129" t="s">
        <v>9</v>
      </c>
      <c r="C1286" s="142" t="s">
        <v>54</v>
      </c>
      <c r="D1286" s="130">
        <v>1833000</v>
      </c>
      <c r="E1286" s="82">
        <v>71601.5625</v>
      </c>
    </row>
    <row r="1287" spans="1:5">
      <c r="A1287" s="139">
        <v>1993</v>
      </c>
      <c r="B1287" s="129" t="s">
        <v>10</v>
      </c>
      <c r="C1287" s="142" t="s">
        <v>54</v>
      </c>
      <c r="D1287" s="130">
        <v>1727000</v>
      </c>
      <c r="E1287" s="82">
        <v>68260.869565217392</v>
      </c>
    </row>
    <row r="1288" spans="1:5">
      <c r="A1288" s="139">
        <v>1993</v>
      </c>
      <c r="B1288" s="129" t="s">
        <v>11</v>
      </c>
      <c r="C1288" s="142" t="s">
        <v>54</v>
      </c>
      <c r="D1288" s="130">
        <v>1841000</v>
      </c>
      <c r="E1288" s="82">
        <v>70807.692307692312</v>
      </c>
    </row>
    <row r="1289" spans="1:5">
      <c r="A1289" s="139">
        <v>1993</v>
      </c>
      <c r="B1289" s="129" t="s">
        <v>12</v>
      </c>
      <c r="C1289" s="142" t="s">
        <v>54</v>
      </c>
      <c r="D1289" s="130">
        <v>1704000</v>
      </c>
      <c r="E1289" s="82">
        <v>64790.874524714825</v>
      </c>
    </row>
    <row r="1290" spans="1:5">
      <c r="A1290" s="139">
        <v>1993</v>
      </c>
      <c r="B1290" s="129" t="s">
        <v>13</v>
      </c>
      <c r="C1290" s="142" t="s">
        <v>54</v>
      </c>
      <c r="D1290" s="130">
        <v>1789000</v>
      </c>
      <c r="E1290" s="82">
        <v>68807.692307692312</v>
      </c>
    </row>
    <row r="1291" spans="1:5">
      <c r="A1291" s="139">
        <v>1993</v>
      </c>
      <c r="B1291" s="129" t="s">
        <v>14</v>
      </c>
      <c r="C1291" s="142" t="s">
        <v>54</v>
      </c>
      <c r="D1291" s="130">
        <v>1883000</v>
      </c>
      <c r="E1291" s="82">
        <v>73268.482490272378</v>
      </c>
    </row>
    <row r="1292" spans="1:5">
      <c r="A1292" s="139">
        <v>1993</v>
      </c>
      <c r="B1292" s="129" t="s">
        <v>15</v>
      </c>
      <c r="C1292" s="142" t="s">
        <v>54</v>
      </c>
      <c r="D1292" s="130">
        <v>1907000</v>
      </c>
      <c r="E1292" s="82">
        <v>73346.153846153844</v>
      </c>
    </row>
    <row r="1293" spans="1:5">
      <c r="A1293" s="139">
        <v>1993</v>
      </c>
      <c r="B1293" s="129" t="s">
        <v>16</v>
      </c>
      <c r="C1293" s="142" t="s">
        <v>54</v>
      </c>
      <c r="D1293" s="130">
        <v>1990000</v>
      </c>
      <c r="E1293" s="82">
        <v>78656.12648221344</v>
      </c>
    </row>
    <row r="1294" spans="1:5">
      <c r="A1294" s="139">
        <v>1994</v>
      </c>
      <c r="B1294" s="129" t="s">
        <v>5</v>
      </c>
      <c r="C1294" s="142" t="s">
        <v>54</v>
      </c>
      <c r="D1294" s="130">
        <v>1801000</v>
      </c>
      <c r="E1294" s="82">
        <v>70655.158885837576</v>
      </c>
    </row>
    <row r="1295" spans="1:5">
      <c r="A1295" s="139">
        <v>1994</v>
      </c>
      <c r="B1295" s="129" t="s">
        <v>6</v>
      </c>
      <c r="C1295" s="142" t="s">
        <v>54</v>
      </c>
      <c r="D1295" s="130">
        <v>1689000</v>
      </c>
      <c r="E1295" s="82">
        <v>68214.862681744751</v>
      </c>
    </row>
    <row r="1296" spans="1:5">
      <c r="A1296" s="139">
        <v>1994</v>
      </c>
      <c r="B1296" s="129" t="s">
        <v>7</v>
      </c>
      <c r="C1296" s="142" t="s">
        <v>54</v>
      </c>
      <c r="D1296" s="130">
        <v>1889000</v>
      </c>
      <c r="E1296" s="82">
        <v>68765.926465234807</v>
      </c>
    </row>
    <row r="1297" spans="1:5">
      <c r="A1297" s="139">
        <v>1994</v>
      </c>
      <c r="B1297" s="129" t="s">
        <v>8</v>
      </c>
      <c r="C1297" s="142" t="s">
        <v>54</v>
      </c>
      <c r="D1297" s="130">
        <v>2279587</v>
      </c>
      <c r="E1297" s="82">
        <v>87845.356454720619</v>
      </c>
    </row>
    <row r="1298" spans="1:5">
      <c r="A1298" s="139">
        <v>1994</v>
      </c>
      <c r="B1298" s="129" t="s">
        <v>9</v>
      </c>
      <c r="C1298" s="142" t="s">
        <v>54</v>
      </c>
      <c r="D1298" s="130">
        <v>2559180</v>
      </c>
      <c r="E1298" s="82">
        <v>95777.694610778446</v>
      </c>
    </row>
    <row r="1299" spans="1:5">
      <c r="A1299" s="139">
        <v>1994</v>
      </c>
      <c r="B1299" s="129" t="s">
        <v>10</v>
      </c>
      <c r="C1299" s="142" t="s">
        <v>54</v>
      </c>
      <c r="D1299" s="130">
        <v>2401524</v>
      </c>
      <c r="E1299" s="82">
        <v>93371.850699844479</v>
      </c>
    </row>
    <row r="1300" spans="1:5">
      <c r="A1300" s="139">
        <v>1994</v>
      </c>
      <c r="B1300" s="129" t="s">
        <v>11</v>
      </c>
      <c r="C1300" s="142" t="s">
        <v>54</v>
      </c>
      <c r="D1300" s="130">
        <v>2545734</v>
      </c>
      <c r="E1300" s="82">
        <v>95274.476047904202</v>
      </c>
    </row>
    <row r="1301" spans="1:5">
      <c r="A1301" s="139">
        <v>1994</v>
      </c>
      <c r="B1301" s="129" t="s">
        <v>12</v>
      </c>
      <c r="C1301" s="142" t="s">
        <v>54</v>
      </c>
      <c r="D1301" s="130">
        <v>2622995</v>
      </c>
      <c r="E1301" s="82">
        <v>96292.033773861971</v>
      </c>
    </row>
    <row r="1302" spans="1:5">
      <c r="A1302" s="139">
        <v>1994</v>
      </c>
      <c r="B1302" s="129" t="s">
        <v>13</v>
      </c>
      <c r="C1302" s="142" t="s">
        <v>54</v>
      </c>
      <c r="D1302" s="130">
        <v>2734424</v>
      </c>
      <c r="E1302" s="82">
        <v>102183.25859491779</v>
      </c>
    </row>
    <row r="1303" spans="1:5">
      <c r="A1303" s="139">
        <v>1994</v>
      </c>
      <c r="B1303" s="129" t="s">
        <v>14</v>
      </c>
      <c r="C1303" s="142" t="s">
        <v>54</v>
      </c>
      <c r="D1303" s="130">
        <v>2823740</v>
      </c>
      <c r="E1303" s="82">
        <v>104776.99443413729</v>
      </c>
    </row>
    <row r="1304" spans="1:5">
      <c r="A1304" s="139">
        <v>1994</v>
      </c>
      <c r="B1304" s="129" t="s">
        <v>15</v>
      </c>
      <c r="C1304" s="142" t="s">
        <v>54</v>
      </c>
      <c r="D1304" s="130">
        <v>2960398</v>
      </c>
      <c r="E1304" s="82">
        <v>110627.72795216741</v>
      </c>
    </row>
    <row r="1305" spans="1:5">
      <c r="A1305" s="139">
        <v>1994</v>
      </c>
      <c r="B1305" s="129" t="s">
        <v>16</v>
      </c>
      <c r="C1305" s="142" t="s">
        <v>54</v>
      </c>
      <c r="D1305" s="130">
        <v>3020243</v>
      </c>
      <c r="E1305" s="82">
        <v>109946.96032034948</v>
      </c>
    </row>
    <row r="1306" spans="1:5">
      <c r="A1306" s="139">
        <v>1995</v>
      </c>
      <c r="B1306" s="129" t="s">
        <v>5</v>
      </c>
      <c r="C1306" s="142" t="s">
        <v>54</v>
      </c>
      <c r="D1306" s="130">
        <v>2775965</v>
      </c>
      <c r="E1306" s="82">
        <v>109852.19628017412</v>
      </c>
    </row>
    <row r="1307" spans="1:5">
      <c r="A1307" s="139">
        <v>1995</v>
      </c>
      <c r="B1307" s="129" t="s">
        <v>6</v>
      </c>
      <c r="C1307" s="142" t="s">
        <v>54</v>
      </c>
      <c r="D1307" s="130">
        <v>2631800</v>
      </c>
      <c r="E1307" s="82">
        <v>106292.40710823909</v>
      </c>
    </row>
    <row r="1308" spans="1:5">
      <c r="A1308" s="139">
        <v>1995</v>
      </c>
      <c r="B1308" s="129" t="s">
        <v>7</v>
      </c>
      <c r="C1308" s="142" t="s">
        <v>54</v>
      </c>
      <c r="D1308" s="130">
        <v>3113384</v>
      </c>
      <c r="E1308" s="82">
        <v>112153.60230547549</v>
      </c>
    </row>
    <row r="1309" spans="1:5">
      <c r="A1309" s="139">
        <v>1995</v>
      </c>
      <c r="B1309" s="129" t="s">
        <v>8</v>
      </c>
      <c r="C1309" s="142" t="s">
        <v>54</v>
      </c>
      <c r="D1309" s="130">
        <v>2927030</v>
      </c>
      <c r="E1309" s="82">
        <v>116429.19649960223</v>
      </c>
    </row>
    <row r="1310" spans="1:5">
      <c r="A1310" s="139">
        <v>1995</v>
      </c>
      <c r="B1310" s="129" t="s">
        <v>9</v>
      </c>
      <c r="C1310" s="142" t="s">
        <v>54</v>
      </c>
      <c r="D1310" s="130">
        <v>3164025</v>
      </c>
      <c r="E1310" s="82">
        <v>118414.10928143714</v>
      </c>
    </row>
    <row r="1311" spans="1:5">
      <c r="A1311" s="139">
        <v>1995</v>
      </c>
      <c r="B1311" s="129" t="s">
        <v>10</v>
      </c>
      <c r="C1311" s="142" t="s">
        <v>54</v>
      </c>
      <c r="D1311" s="130">
        <v>3037620</v>
      </c>
      <c r="E1311" s="82">
        <v>115762.95731707317</v>
      </c>
    </row>
    <row r="1312" spans="1:5">
      <c r="A1312" s="139">
        <v>1995</v>
      </c>
      <c r="B1312" s="129" t="s">
        <v>11</v>
      </c>
      <c r="C1312" s="142" t="s">
        <v>54</v>
      </c>
      <c r="D1312" s="130">
        <v>3216213</v>
      </c>
      <c r="E1312" s="82">
        <v>119340</v>
      </c>
    </row>
    <row r="1313" spans="1:5">
      <c r="A1313" s="139">
        <v>1995</v>
      </c>
      <c r="B1313" s="129" t="s">
        <v>12</v>
      </c>
      <c r="C1313" s="142" t="s">
        <v>54</v>
      </c>
      <c r="D1313" s="130">
        <v>3342648</v>
      </c>
      <c r="E1313" s="82">
        <v>122711.01321585904</v>
      </c>
    </row>
    <row r="1314" spans="1:5">
      <c r="A1314" s="139">
        <v>1995</v>
      </c>
      <c r="B1314" s="129" t="s">
        <v>13</v>
      </c>
      <c r="C1314" s="142" t="s">
        <v>54</v>
      </c>
      <c r="D1314" s="130">
        <v>3346096</v>
      </c>
      <c r="E1314" s="82">
        <v>126410.88024178316</v>
      </c>
    </row>
    <row r="1315" spans="1:5">
      <c r="A1315" s="139">
        <v>1995</v>
      </c>
      <c r="B1315" s="129" t="s">
        <v>14</v>
      </c>
      <c r="C1315" s="142" t="s">
        <v>54</v>
      </c>
      <c r="D1315" s="130">
        <v>3468548</v>
      </c>
      <c r="E1315" s="82">
        <v>129810.92814371258</v>
      </c>
    </row>
    <row r="1316" spans="1:5">
      <c r="A1316" s="139">
        <v>1995</v>
      </c>
      <c r="B1316" s="129" t="s">
        <v>15</v>
      </c>
      <c r="C1316" s="142" t="s">
        <v>54</v>
      </c>
      <c r="D1316" s="130">
        <v>3531496</v>
      </c>
      <c r="E1316" s="82">
        <v>131969.2077727952</v>
      </c>
    </row>
    <row r="1317" spans="1:5">
      <c r="A1317" s="139">
        <v>1995</v>
      </c>
      <c r="B1317" s="129" t="s">
        <v>16</v>
      </c>
      <c r="C1317" s="142" t="s">
        <v>54</v>
      </c>
      <c r="D1317" s="130">
        <v>3479172</v>
      </c>
      <c r="E1317" s="82">
        <v>134279.1200308761</v>
      </c>
    </row>
    <row r="1318" spans="1:5">
      <c r="A1318" s="139">
        <v>1996</v>
      </c>
      <c r="B1318" s="129" t="s">
        <v>5</v>
      </c>
      <c r="C1318" s="142" t="s">
        <v>54</v>
      </c>
      <c r="D1318" s="130">
        <v>3273578</v>
      </c>
      <c r="E1318" s="82">
        <v>120930.10712966384</v>
      </c>
    </row>
    <row r="1319" spans="1:5">
      <c r="A1319" s="139">
        <v>1996</v>
      </c>
      <c r="B1319" s="129" t="s">
        <v>6</v>
      </c>
      <c r="C1319" s="142" t="s">
        <v>54</v>
      </c>
      <c r="D1319" s="130">
        <v>3254595</v>
      </c>
      <c r="E1319" s="82">
        <v>126342.97360248446</v>
      </c>
    </row>
    <row r="1320" spans="1:5">
      <c r="A1320" s="139">
        <v>1996</v>
      </c>
      <c r="B1320" s="129" t="s">
        <v>7</v>
      </c>
      <c r="C1320" s="142" t="s">
        <v>54</v>
      </c>
      <c r="D1320" s="130">
        <v>3691977</v>
      </c>
      <c r="E1320" s="82">
        <v>136993.58070500928</v>
      </c>
    </row>
    <row r="1321" spans="1:5">
      <c r="A1321" s="139">
        <v>1996</v>
      </c>
      <c r="B1321" s="129" t="s">
        <v>8</v>
      </c>
      <c r="C1321" s="142" t="s">
        <v>54</v>
      </c>
      <c r="D1321" s="130">
        <v>3633276</v>
      </c>
      <c r="E1321" s="82">
        <v>140010.63583815028</v>
      </c>
    </row>
    <row r="1322" spans="1:5">
      <c r="A1322" s="139">
        <v>1996</v>
      </c>
      <c r="B1322" s="129" t="s">
        <v>9</v>
      </c>
      <c r="C1322" s="142" t="s">
        <v>54</v>
      </c>
      <c r="D1322" s="130">
        <v>3843901</v>
      </c>
      <c r="E1322" s="82">
        <v>142313.99481673454</v>
      </c>
    </row>
    <row r="1323" spans="1:5">
      <c r="A1323" s="139">
        <v>1996</v>
      </c>
      <c r="B1323" s="129" t="s">
        <v>10</v>
      </c>
      <c r="C1323" s="142" t="s">
        <v>54</v>
      </c>
      <c r="D1323" s="130">
        <v>3466775</v>
      </c>
      <c r="E1323" s="82">
        <v>139172.01926936972</v>
      </c>
    </row>
    <row r="1324" spans="1:5">
      <c r="A1324" s="139">
        <v>1996</v>
      </c>
      <c r="B1324" s="129" t="s">
        <v>11</v>
      </c>
      <c r="C1324" s="142" t="s">
        <v>54</v>
      </c>
      <c r="D1324" s="130">
        <v>3729097</v>
      </c>
      <c r="E1324" s="82">
        <v>136897.83406754772</v>
      </c>
    </row>
    <row r="1325" spans="1:5">
      <c r="A1325" s="139">
        <v>1996</v>
      </c>
      <c r="B1325" s="129" t="s">
        <v>12</v>
      </c>
      <c r="C1325" s="142" t="s">
        <v>54</v>
      </c>
      <c r="D1325" s="130">
        <v>3697205</v>
      </c>
      <c r="E1325" s="82">
        <v>137187.56957328386</v>
      </c>
    </row>
    <row r="1326" spans="1:5">
      <c r="A1326" s="139">
        <v>1996</v>
      </c>
      <c r="B1326" s="129" t="s">
        <v>13</v>
      </c>
      <c r="C1326" s="142" t="s">
        <v>54</v>
      </c>
      <c r="D1326" s="130">
        <v>3506561</v>
      </c>
      <c r="E1326" s="82">
        <v>136335.96423017108</v>
      </c>
    </row>
    <row r="1327" spans="1:5">
      <c r="A1327" s="139">
        <v>1996</v>
      </c>
      <c r="B1327" s="129" t="s">
        <v>14</v>
      </c>
      <c r="C1327" s="142" t="s">
        <v>54</v>
      </c>
      <c r="D1327" s="130">
        <v>3979322</v>
      </c>
      <c r="E1327" s="82">
        <v>144544.93280058118</v>
      </c>
    </row>
    <row r="1328" spans="1:5">
      <c r="A1328" s="139">
        <v>1996</v>
      </c>
      <c r="B1328" s="129" t="s">
        <v>15</v>
      </c>
      <c r="C1328" s="142" t="s">
        <v>54</v>
      </c>
      <c r="D1328" s="130">
        <v>3796177</v>
      </c>
      <c r="E1328" s="82">
        <v>143414.31809595769</v>
      </c>
    </row>
    <row r="1329" spans="1:5">
      <c r="A1329" s="139">
        <v>1996</v>
      </c>
      <c r="B1329" s="129" t="s">
        <v>16</v>
      </c>
      <c r="C1329" s="142" t="s">
        <v>54</v>
      </c>
      <c r="D1329" s="130">
        <v>3640702</v>
      </c>
      <c r="E1329" s="82">
        <v>139277.0466717674</v>
      </c>
    </row>
    <row r="1330" spans="1:5">
      <c r="A1330" s="139">
        <v>1997</v>
      </c>
      <c r="B1330" s="129" t="s">
        <v>5</v>
      </c>
      <c r="C1330" s="142" t="s">
        <v>54</v>
      </c>
      <c r="D1330" s="130">
        <v>3381744</v>
      </c>
      <c r="E1330" s="82">
        <v>132669.43899568458</v>
      </c>
    </row>
    <row r="1331" spans="1:5">
      <c r="A1331" s="139">
        <v>1997</v>
      </c>
      <c r="B1331" s="129" t="s">
        <v>6</v>
      </c>
      <c r="C1331" s="142" t="s">
        <v>54</v>
      </c>
      <c r="D1331" s="130">
        <v>3285894</v>
      </c>
      <c r="E1331" s="82">
        <v>132709.77382875606</v>
      </c>
    </row>
    <row r="1332" spans="1:5">
      <c r="A1332" s="139">
        <v>1997</v>
      </c>
      <c r="B1332" s="129" t="s">
        <v>7</v>
      </c>
      <c r="C1332" s="142" t="s">
        <v>54</v>
      </c>
      <c r="D1332" s="130">
        <v>3825681</v>
      </c>
      <c r="E1332" s="82">
        <v>146353.519510329</v>
      </c>
    </row>
    <row r="1333" spans="1:5">
      <c r="A1333" s="139">
        <v>1997</v>
      </c>
      <c r="B1333" s="129" t="s">
        <v>8</v>
      </c>
      <c r="C1333" s="142" t="s">
        <v>54</v>
      </c>
      <c r="D1333" s="130">
        <v>3984178</v>
      </c>
      <c r="E1333" s="82">
        <v>148885.57548579969</v>
      </c>
    </row>
    <row r="1334" spans="1:5">
      <c r="A1334" s="139">
        <v>1997</v>
      </c>
      <c r="B1334" s="129" t="s">
        <v>9</v>
      </c>
      <c r="C1334" s="142" t="s">
        <v>54</v>
      </c>
      <c r="D1334" s="130">
        <v>3971970</v>
      </c>
      <c r="E1334" s="82">
        <v>147382.93135435993</v>
      </c>
    </row>
    <row r="1335" spans="1:5">
      <c r="A1335" s="139">
        <v>1997</v>
      </c>
      <c r="B1335" s="129" t="s">
        <v>10</v>
      </c>
      <c r="C1335" s="142" t="s">
        <v>54</v>
      </c>
      <c r="D1335" s="130">
        <v>3664181</v>
      </c>
      <c r="E1335" s="82">
        <v>145404.00793650793</v>
      </c>
    </row>
    <row r="1336" spans="1:5">
      <c r="A1336" s="139">
        <v>1997</v>
      </c>
      <c r="B1336" s="129" t="s">
        <v>11</v>
      </c>
      <c r="C1336" s="142" t="s">
        <v>54</v>
      </c>
      <c r="D1336" s="130">
        <v>4058143</v>
      </c>
      <c r="E1336" s="82">
        <v>148977.34948604993</v>
      </c>
    </row>
    <row r="1337" spans="1:5">
      <c r="A1337" s="139">
        <v>1997</v>
      </c>
      <c r="B1337" s="129" t="s">
        <v>12</v>
      </c>
      <c r="C1337" s="142" t="s">
        <v>54</v>
      </c>
      <c r="D1337" s="130">
        <v>3921899</v>
      </c>
      <c r="E1337" s="82">
        <v>148388.15739689747</v>
      </c>
    </row>
    <row r="1338" spans="1:5">
      <c r="A1338" s="139">
        <v>1997</v>
      </c>
      <c r="B1338" s="129" t="s">
        <v>13</v>
      </c>
      <c r="C1338" s="142" t="s">
        <v>54</v>
      </c>
      <c r="D1338" s="130">
        <v>4109066</v>
      </c>
      <c r="E1338" s="82">
        <v>153552.54110612854</v>
      </c>
    </row>
    <row r="1339" spans="1:5">
      <c r="A1339" s="139">
        <v>1997</v>
      </c>
      <c r="B1339" s="129" t="s">
        <v>14</v>
      </c>
      <c r="C1339" s="142" t="s">
        <v>54</v>
      </c>
      <c r="D1339" s="130">
        <v>4251848</v>
      </c>
      <c r="E1339" s="82">
        <v>153164.55331412103</v>
      </c>
    </row>
    <row r="1340" spans="1:5">
      <c r="A1340" s="139">
        <v>1997</v>
      </c>
      <c r="B1340" s="129" t="s">
        <v>15</v>
      </c>
      <c r="C1340" s="142" t="s">
        <v>54</v>
      </c>
      <c r="D1340" s="130">
        <v>4068760</v>
      </c>
      <c r="E1340" s="82">
        <v>156792.2928709056</v>
      </c>
    </row>
    <row r="1341" spans="1:5">
      <c r="A1341" s="139">
        <v>1997</v>
      </c>
      <c r="B1341" s="129" t="s">
        <v>16</v>
      </c>
      <c r="C1341" s="142" t="s">
        <v>54</v>
      </c>
      <c r="D1341" s="130">
        <v>4104584</v>
      </c>
      <c r="E1341" s="82">
        <v>155300.18917896331</v>
      </c>
    </row>
    <row r="1342" spans="1:5">
      <c r="A1342" s="139">
        <v>1998</v>
      </c>
      <c r="B1342" s="129" t="s">
        <v>5</v>
      </c>
      <c r="C1342" s="142" t="s">
        <v>54</v>
      </c>
      <c r="D1342" s="130">
        <v>3793276</v>
      </c>
      <c r="E1342" s="82">
        <v>138998.75412238916</v>
      </c>
    </row>
    <row r="1343" spans="1:5">
      <c r="A1343" s="139">
        <v>1998</v>
      </c>
      <c r="B1343" s="129" t="s">
        <v>6</v>
      </c>
      <c r="C1343" s="142" t="s">
        <v>54</v>
      </c>
      <c r="D1343" s="130">
        <v>3640729</v>
      </c>
      <c r="E1343" s="82">
        <v>147040.75121163166</v>
      </c>
    </row>
    <row r="1344" spans="1:5">
      <c r="A1344" s="139">
        <v>1998</v>
      </c>
      <c r="B1344" s="129" t="s">
        <v>7</v>
      </c>
      <c r="C1344" s="142" t="s">
        <v>54</v>
      </c>
      <c r="D1344" s="130">
        <v>4330767</v>
      </c>
      <c r="E1344" s="82">
        <v>158985.57268722469</v>
      </c>
    </row>
    <row r="1345" spans="1:5">
      <c r="A1345" s="139">
        <v>1998</v>
      </c>
      <c r="B1345" s="129" t="s">
        <v>8</v>
      </c>
      <c r="C1345" s="142" t="s">
        <v>54</v>
      </c>
      <c r="D1345" s="130">
        <v>4212233</v>
      </c>
      <c r="E1345" s="82">
        <v>163772.66718506999</v>
      </c>
    </row>
    <row r="1346" spans="1:5">
      <c r="A1346" s="139">
        <v>1998</v>
      </c>
      <c r="B1346" s="129" t="s">
        <v>9</v>
      </c>
      <c r="C1346" s="142" t="s">
        <v>54</v>
      </c>
      <c r="D1346" s="130">
        <v>4218885</v>
      </c>
      <c r="E1346" s="82">
        <v>162828.4446159784</v>
      </c>
    </row>
    <row r="1347" spans="1:5">
      <c r="A1347" s="139">
        <v>1998</v>
      </c>
      <c r="B1347" s="129" t="s">
        <v>10</v>
      </c>
      <c r="C1347" s="142" t="s">
        <v>54</v>
      </c>
      <c r="D1347" s="130">
        <v>4054104</v>
      </c>
      <c r="E1347" s="82">
        <v>157624.57231726285</v>
      </c>
    </row>
    <row r="1348" spans="1:5">
      <c r="A1348" s="139">
        <v>1998</v>
      </c>
      <c r="B1348" s="129" t="s">
        <v>11</v>
      </c>
      <c r="C1348" s="142" t="s">
        <v>54</v>
      </c>
      <c r="D1348" s="130">
        <v>4355910</v>
      </c>
      <c r="E1348" s="82">
        <v>159908.59030837004</v>
      </c>
    </row>
    <row r="1349" spans="1:5">
      <c r="A1349" s="139">
        <v>1998</v>
      </c>
      <c r="B1349" s="129" t="s">
        <v>12</v>
      </c>
      <c r="C1349" s="142" t="s">
        <v>54</v>
      </c>
      <c r="D1349" s="130">
        <v>4416168</v>
      </c>
      <c r="E1349" s="82">
        <v>167089.21679909196</v>
      </c>
    </row>
    <row r="1350" spans="1:5">
      <c r="A1350" s="139">
        <v>1998</v>
      </c>
      <c r="B1350" s="129" t="s">
        <v>13</v>
      </c>
      <c r="C1350" s="142" t="s">
        <v>54</v>
      </c>
      <c r="D1350" s="130">
        <v>4350940</v>
      </c>
      <c r="E1350" s="82">
        <v>162591.18086696562</v>
      </c>
    </row>
    <row r="1351" spans="1:5">
      <c r="A1351" s="139">
        <v>1998</v>
      </c>
      <c r="B1351" s="129" t="s">
        <v>14</v>
      </c>
      <c r="C1351" s="142" t="s">
        <v>54</v>
      </c>
      <c r="D1351" s="130">
        <v>4472096</v>
      </c>
      <c r="E1351" s="82">
        <v>165940.48237476809</v>
      </c>
    </row>
    <row r="1352" spans="1:5">
      <c r="A1352" s="139">
        <v>1998</v>
      </c>
      <c r="B1352" s="129" t="s">
        <v>15</v>
      </c>
      <c r="C1352" s="142" t="s">
        <v>54</v>
      </c>
      <c r="D1352" s="130">
        <v>4309756</v>
      </c>
      <c r="E1352" s="82">
        <v>164243.75</v>
      </c>
    </row>
    <row r="1353" spans="1:5">
      <c r="A1353" s="139">
        <v>1998</v>
      </c>
      <c r="B1353" s="129" t="s">
        <v>16</v>
      </c>
      <c r="C1353" s="142" t="s">
        <v>54</v>
      </c>
      <c r="D1353" s="130">
        <v>4210686</v>
      </c>
      <c r="E1353" s="82">
        <v>161082.09640397856</v>
      </c>
    </row>
    <row r="1354" spans="1:5">
      <c r="A1354" s="139">
        <v>1999</v>
      </c>
      <c r="B1354" s="129" t="s">
        <v>5</v>
      </c>
      <c r="C1354" s="142" t="s">
        <v>54</v>
      </c>
      <c r="D1354" s="130">
        <v>3748084</v>
      </c>
      <c r="E1354" s="82">
        <v>138817.92592592593</v>
      </c>
    </row>
    <row r="1355" spans="1:5">
      <c r="A1355" s="139">
        <v>1999</v>
      </c>
      <c r="B1355" s="129" t="s">
        <v>6</v>
      </c>
      <c r="C1355" s="142" t="s">
        <v>54</v>
      </c>
      <c r="D1355" s="130">
        <v>3666180</v>
      </c>
      <c r="E1355" s="82">
        <v>148068.6591276252</v>
      </c>
    </row>
    <row r="1356" spans="1:5">
      <c r="A1356" s="139">
        <v>1999</v>
      </c>
      <c r="B1356" s="129" t="s">
        <v>7</v>
      </c>
      <c r="C1356" s="142" t="s">
        <v>54</v>
      </c>
      <c r="D1356" s="130">
        <v>4473798</v>
      </c>
      <c r="E1356" s="82">
        <v>164236.34361233481</v>
      </c>
    </row>
    <row r="1357" spans="1:5">
      <c r="A1357" s="139">
        <v>1999</v>
      </c>
      <c r="B1357" s="129" t="s">
        <v>8</v>
      </c>
      <c r="C1357" s="142" t="s">
        <v>54</v>
      </c>
      <c r="D1357" s="130">
        <v>4237542</v>
      </c>
      <c r="E1357" s="82">
        <v>164756.68740279938</v>
      </c>
    </row>
    <row r="1358" spans="1:5">
      <c r="A1358" s="139">
        <v>1999</v>
      </c>
      <c r="B1358" s="129" t="s">
        <v>9</v>
      </c>
      <c r="C1358" s="142" t="s">
        <v>54</v>
      </c>
      <c r="D1358" s="130">
        <v>4325454</v>
      </c>
      <c r="E1358" s="82">
        <v>166941.48977228868</v>
      </c>
    </row>
    <row r="1359" spans="1:5">
      <c r="A1359" s="139">
        <v>1999</v>
      </c>
      <c r="B1359" s="129" t="s">
        <v>10</v>
      </c>
      <c r="C1359" s="142" t="s">
        <v>54</v>
      </c>
      <c r="D1359" s="130">
        <v>4152760</v>
      </c>
      <c r="E1359" s="82">
        <v>161460.34214618974</v>
      </c>
    </row>
    <row r="1360" spans="1:5">
      <c r="A1360" s="139">
        <v>1999</v>
      </c>
      <c r="B1360" s="129" t="s">
        <v>11</v>
      </c>
      <c r="C1360" s="142" t="s">
        <v>54</v>
      </c>
      <c r="D1360" s="130">
        <v>4351738</v>
      </c>
      <c r="E1360" s="82">
        <v>159755.43318649047</v>
      </c>
    </row>
    <row r="1361" spans="1:5">
      <c r="A1361" s="139">
        <v>1999</v>
      </c>
      <c r="B1361" s="129" t="s">
        <v>12</v>
      </c>
      <c r="C1361" s="142" t="s">
        <v>54</v>
      </c>
      <c r="D1361" s="130">
        <v>4322775</v>
      </c>
      <c r="E1361" s="82">
        <v>163555.61861521</v>
      </c>
    </row>
    <row r="1362" spans="1:5">
      <c r="A1362" s="139">
        <v>1999</v>
      </c>
      <c r="B1362" s="129" t="s">
        <v>13</v>
      </c>
      <c r="C1362" s="142" t="s">
        <v>54</v>
      </c>
      <c r="D1362" s="130">
        <v>4418310</v>
      </c>
      <c r="E1362" s="82">
        <v>165108.74439461881</v>
      </c>
    </row>
    <row r="1363" spans="1:5">
      <c r="A1363" s="139">
        <v>1999</v>
      </c>
      <c r="B1363" s="129" t="s">
        <v>14</v>
      </c>
      <c r="C1363" s="142" t="s">
        <v>54</v>
      </c>
      <c r="D1363" s="130">
        <v>4377213</v>
      </c>
      <c r="E1363" s="82">
        <v>162419.77736549167</v>
      </c>
    </row>
    <row r="1364" spans="1:5">
      <c r="A1364" s="139">
        <v>1999</v>
      </c>
      <c r="B1364" s="129" t="s">
        <v>15</v>
      </c>
      <c r="C1364" s="142" t="s">
        <v>54</v>
      </c>
      <c r="D1364" s="130">
        <v>4381801</v>
      </c>
      <c r="E1364" s="82">
        <v>166989.3673780488</v>
      </c>
    </row>
    <row r="1365" spans="1:5">
      <c r="A1365" s="139">
        <v>1999</v>
      </c>
      <c r="B1365" s="129" t="s">
        <v>16</v>
      </c>
      <c r="C1365" s="142" t="s">
        <v>54</v>
      </c>
      <c r="D1365" s="130">
        <v>4291105</v>
      </c>
      <c r="E1365" s="82">
        <v>164158.56924254016</v>
      </c>
    </row>
    <row r="1366" spans="1:5">
      <c r="A1366" s="139">
        <v>2000</v>
      </c>
      <c r="B1366" s="129" t="s">
        <v>5</v>
      </c>
      <c r="C1366" s="142" t="s">
        <v>54</v>
      </c>
      <c r="D1366" s="130">
        <v>3729839</v>
      </c>
      <c r="E1366" s="82">
        <v>141872.91745910994</v>
      </c>
    </row>
    <row r="1367" spans="1:5">
      <c r="A1367" s="139">
        <v>2000</v>
      </c>
      <c r="B1367" s="129" t="s">
        <v>6</v>
      </c>
      <c r="C1367" s="142" t="s">
        <v>54</v>
      </c>
      <c r="D1367" s="130">
        <v>3769542</v>
      </c>
      <c r="E1367" s="82">
        <v>146333.15217391303</v>
      </c>
    </row>
    <row r="1368" spans="1:5">
      <c r="A1368" s="139">
        <v>2000</v>
      </c>
      <c r="B1368" s="129" t="s">
        <v>7</v>
      </c>
      <c r="C1368" s="142" t="s">
        <v>54</v>
      </c>
      <c r="D1368" s="130">
        <v>4444030</v>
      </c>
      <c r="E1368" s="82">
        <v>160087.53602305474</v>
      </c>
    </row>
    <row r="1369" spans="1:5">
      <c r="A1369" s="139">
        <v>2000</v>
      </c>
      <c r="B1369" s="129" t="s">
        <v>8</v>
      </c>
      <c r="C1369" s="142" t="s">
        <v>54</v>
      </c>
      <c r="D1369" s="130">
        <v>4152873</v>
      </c>
      <c r="E1369" s="82">
        <v>165189.85680190931</v>
      </c>
    </row>
    <row r="1370" spans="1:5">
      <c r="A1370" s="139">
        <v>2000</v>
      </c>
      <c r="B1370" s="129" t="s">
        <v>9</v>
      </c>
      <c r="C1370" s="142" t="s">
        <v>54</v>
      </c>
      <c r="D1370" s="130">
        <v>4156162</v>
      </c>
      <c r="E1370" s="82">
        <v>155544.98502994012</v>
      </c>
    </row>
    <row r="1371" spans="1:5">
      <c r="A1371" s="139">
        <v>2000</v>
      </c>
      <c r="B1371" s="129" t="s">
        <v>10</v>
      </c>
      <c r="C1371" s="142" t="s">
        <v>54</v>
      </c>
      <c r="D1371" s="130">
        <v>3972913</v>
      </c>
      <c r="E1371" s="82">
        <v>152745.59784698192</v>
      </c>
    </row>
    <row r="1372" spans="1:5">
      <c r="A1372" s="139">
        <v>2000</v>
      </c>
      <c r="B1372" s="129" t="s">
        <v>11</v>
      </c>
      <c r="C1372" s="142" t="s">
        <v>54</v>
      </c>
      <c r="D1372" s="130">
        <v>4173349</v>
      </c>
      <c r="E1372" s="82">
        <v>154855.2504638219</v>
      </c>
    </row>
    <row r="1373" spans="1:5">
      <c r="A1373" s="139">
        <v>2000</v>
      </c>
      <c r="B1373" s="129" t="s">
        <v>12</v>
      </c>
      <c r="C1373" s="142" t="s">
        <v>54</v>
      </c>
      <c r="D1373" s="130">
        <v>4392189</v>
      </c>
      <c r="E1373" s="82">
        <v>161240.41850220266</v>
      </c>
    </row>
    <row r="1374" spans="1:5">
      <c r="A1374" s="139">
        <v>2000</v>
      </c>
      <c r="B1374" s="129" t="s">
        <v>13</v>
      </c>
      <c r="C1374" s="142" t="s">
        <v>54</v>
      </c>
      <c r="D1374" s="130">
        <v>4315889</v>
      </c>
      <c r="E1374" s="82">
        <v>163048.31885153003</v>
      </c>
    </row>
    <row r="1375" spans="1:5">
      <c r="A1375" s="139">
        <v>2000</v>
      </c>
      <c r="B1375" s="129" t="s">
        <v>14</v>
      </c>
      <c r="C1375" s="142" t="s">
        <v>54</v>
      </c>
      <c r="D1375" s="130">
        <v>4358426</v>
      </c>
      <c r="E1375" s="82">
        <v>163114.74550898204</v>
      </c>
    </row>
    <row r="1376" spans="1:5">
      <c r="A1376" s="139">
        <v>2000</v>
      </c>
      <c r="B1376" s="129" t="s">
        <v>15</v>
      </c>
      <c r="C1376" s="142" t="s">
        <v>54</v>
      </c>
      <c r="D1376" s="130">
        <v>4142516</v>
      </c>
      <c r="E1376" s="82">
        <v>154802.54110612854</v>
      </c>
    </row>
    <row r="1377" spans="1:5">
      <c r="A1377" s="139">
        <v>2000</v>
      </c>
      <c r="B1377" s="129" t="s">
        <v>16</v>
      </c>
      <c r="C1377" s="142" t="s">
        <v>54</v>
      </c>
      <c r="D1377" s="130">
        <v>3984058</v>
      </c>
      <c r="E1377" s="82">
        <v>153765.26437668854</v>
      </c>
    </row>
    <row r="1378" spans="1:5">
      <c r="A1378" s="139">
        <v>2001</v>
      </c>
      <c r="B1378" s="129" t="s">
        <v>5</v>
      </c>
      <c r="C1378" s="142" t="s">
        <v>54</v>
      </c>
      <c r="D1378" s="130">
        <v>3649290</v>
      </c>
      <c r="E1378" s="82">
        <v>133722.60901429097</v>
      </c>
    </row>
    <row r="1379" spans="1:5">
      <c r="A1379" s="139">
        <v>2001</v>
      </c>
      <c r="B1379" s="129" t="s">
        <v>6</v>
      </c>
      <c r="C1379" s="142" t="s">
        <v>54</v>
      </c>
      <c r="D1379" s="130">
        <v>3557471</v>
      </c>
      <c r="E1379" s="82">
        <v>143678.15024232632</v>
      </c>
    </row>
    <row r="1380" spans="1:5">
      <c r="A1380" s="139">
        <v>2001</v>
      </c>
      <c r="B1380" s="129" t="s">
        <v>7</v>
      </c>
      <c r="C1380" s="142" t="s">
        <v>54</v>
      </c>
      <c r="D1380" s="130">
        <v>4091446</v>
      </c>
      <c r="E1380" s="82">
        <v>148942.33709501274</v>
      </c>
    </row>
    <row r="1381" spans="1:5">
      <c r="A1381" s="139">
        <v>2001</v>
      </c>
      <c r="B1381" s="129" t="s">
        <v>8</v>
      </c>
      <c r="C1381" s="142" t="s">
        <v>54</v>
      </c>
      <c r="D1381" s="130">
        <v>3953034</v>
      </c>
      <c r="E1381" s="82">
        <v>155447.66024380652</v>
      </c>
    </row>
    <row r="1382" spans="1:5">
      <c r="A1382" s="139">
        <v>2001</v>
      </c>
      <c r="B1382" s="129" t="s">
        <v>9</v>
      </c>
      <c r="C1382" s="142" t="s">
        <v>54</v>
      </c>
      <c r="D1382" s="130">
        <v>4020660</v>
      </c>
      <c r="E1382" s="82">
        <v>150473.80239520958</v>
      </c>
    </row>
    <row r="1383" spans="1:5">
      <c r="A1383" s="139">
        <v>2001</v>
      </c>
      <c r="B1383" s="129" t="s">
        <v>10</v>
      </c>
      <c r="C1383" s="142" t="s">
        <v>54</v>
      </c>
      <c r="D1383" s="130">
        <v>3866699</v>
      </c>
      <c r="E1383" s="82">
        <v>149005.74181117534</v>
      </c>
    </row>
    <row r="1384" spans="1:5">
      <c r="A1384" s="139">
        <v>2001</v>
      </c>
      <c r="B1384" s="129" t="s">
        <v>11</v>
      </c>
      <c r="C1384" s="142" t="s">
        <v>54</v>
      </c>
      <c r="D1384" s="130">
        <v>3713842</v>
      </c>
      <c r="E1384" s="82">
        <v>138991.09281437125</v>
      </c>
    </row>
    <row r="1385" spans="1:5">
      <c r="A1385" s="139">
        <v>2001</v>
      </c>
      <c r="B1385" s="129" t="s">
        <v>12</v>
      </c>
      <c r="C1385" s="142" t="s">
        <v>54</v>
      </c>
      <c r="D1385" s="130">
        <v>3955348</v>
      </c>
      <c r="E1385" s="82">
        <v>145203.67107195302</v>
      </c>
    </row>
    <row r="1386" spans="1:5">
      <c r="A1386" s="139">
        <v>2001</v>
      </c>
      <c r="B1386" s="129" t="s">
        <v>13</v>
      </c>
      <c r="C1386" s="142" t="s">
        <v>54</v>
      </c>
      <c r="D1386" s="130">
        <v>3749129</v>
      </c>
      <c r="E1386" s="82">
        <v>144475.10597302506</v>
      </c>
    </row>
    <row r="1387" spans="1:5">
      <c r="A1387" s="139">
        <v>2001</v>
      </c>
      <c r="B1387" s="129" t="s">
        <v>14</v>
      </c>
      <c r="C1387" s="142" t="s">
        <v>54</v>
      </c>
      <c r="D1387" s="130">
        <v>3840977</v>
      </c>
      <c r="E1387" s="82">
        <v>141005.02936857563</v>
      </c>
    </row>
    <row r="1388" spans="1:5">
      <c r="A1388" s="139">
        <v>2001</v>
      </c>
      <c r="B1388" s="129" t="s">
        <v>15</v>
      </c>
      <c r="C1388" s="142" t="s">
        <v>54</v>
      </c>
      <c r="D1388" s="130">
        <v>3768814</v>
      </c>
      <c r="E1388" s="82">
        <v>140837.59342301943</v>
      </c>
    </row>
    <row r="1389" spans="1:5">
      <c r="A1389" s="139">
        <v>2001</v>
      </c>
      <c r="B1389" s="129" t="s">
        <v>16</v>
      </c>
      <c r="C1389" s="142" t="s">
        <v>54</v>
      </c>
      <c r="D1389" s="130">
        <v>3011235</v>
      </c>
      <c r="E1389" s="82">
        <v>117534.54332552693</v>
      </c>
    </row>
    <row r="1390" spans="1:5">
      <c r="A1390" s="139">
        <v>2002</v>
      </c>
      <c r="B1390" s="129" t="s">
        <v>5</v>
      </c>
      <c r="C1390" s="142" t="s">
        <v>54</v>
      </c>
      <c r="D1390" s="130">
        <v>2889281</v>
      </c>
      <c r="E1390" s="82">
        <v>111126.19230769231</v>
      </c>
    </row>
    <row r="1391" spans="1:5">
      <c r="A1391" s="139">
        <v>2002</v>
      </c>
      <c r="B1391" s="129" t="s">
        <v>6</v>
      </c>
      <c r="C1391" s="142" t="s">
        <v>54</v>
      </c>
      <c r="D1391" s="130">
        <v>2800494</v>
      </c>
      <c r="E1391" s="82">
        <v>112923.14516129032</v>
      </c>
    </row>
    <row r="1392" spans="1:5">
      <c r="A1392" s="139">
        <v>2002</v>
      </c>
      <c r="B1392" s="129" t="s">
        <v>7</v>
      </c>
      <c r="C1392" s="142" t="s">
        <v>54</v>
      </c>
      <c r="D1392" s="130">
        <v>3086456</v>
      </c>
      <c r="E1392" s="82">
        <v>116514.00528501322</v>
      </c>
    </row>
    <row r="1393" spans="1:5">
      <c r="A1393" s="139">
        <v>2002</v>
      </c>
      <c r="B1393" s="129" t="s">
        <v>8</v>
      </c>
      <c r="C1393" s="142" t="s">
        <v>54</v>
      </c>
      <c r="D1393" s="130">
        <v>3032133</v>
      </c>
      <c r="E1393" s="82">
        <v>114376.9520935496</v>
      </c>
    </row>
    <row r="1394" spans="1:5">
      <c r="A1394" s="139">
        <v>2002</v>
      </c>
      <c r="B1394" s="129" t="s">
        <v>9</v>
      </c>
      <c r="C1394" s="142" t="s">
        <v>54</v>
      </c>
      <c r="D1394" s="130">
        <v>3249807</v>
      </c>
      <c r="E1394" s="82">
        <v>120051.97635759143</v>
      </c>
    </row>
    <row r="1395" spans="1:5">
      <c r="A1395" s="139">
        <v>2002</v>
      </c>
      <c r="B1395" s="129" t="s">
        <v>10</v>
      </c>
      <c r="C1395" s="142" t="s">
        <v>54</v>
      </c>
      <c r="D1395" s="130">
        <v>2904295</v>
      </c>
      <c r="E1395" s="82">
        <v>113938.60337387212</v>
      </c>
    </row>
    <row r="1396" spans="1:5">
      <c r="A1396" s="139">
        <v>2002</v>
      </c>
      <c r="B1396" s="129" t="s">
        <v>11</v>
      </c>
      <c r="C1396" s="142" t="s">
        <v>54</v>
      </c>
      <c r="D1396" s="130">
        <v>3032944</v>
      </c>
      <c r="E1396" s="82">
        <v>111137.55954562112</v>
      </c>
    </row>
    <row r="1397" spans="1:5">
      <c r="A1397" s="139">
        <v>2002</v>
      </c>
      <c r="B1397" s="129" t="s">
        <v>12</v>
      </c>
      <c r="C1397" s="142" t="s">
        <v>54</v>
      </c>
      <c r="D1397" s="130">
        <v>2811872</v>
      </c>
      <c r="E1397" s="82">
        <v>104143.4074074074</v>
      </c>
    </row>
    <row r="1398" spans="1:5">
      <c r="A1398" s="139">
        <v>2002</v>
      </c>
      <c r="B1398" s="129" t="s">
        <v>13</v>
      </c>
      <c r="C1398" s="142" t="s">
        <v>54</v>
      </c>
      <c r="D1398" s="130">
        <v>2403590</v>
      </c>
      <c r="E1398" s="82">
        <v>91426.017497147201</v>
      </c>
    </row>
    <row r="1399" spans="1:5">
      <c r="A1399" s="139">
        <v>2002</v>
      </c>
      <c r="B1399" s="129" t="s">
        <v>14</v>
      </c>
      <c r="C1399" s="142" t="s">
        <v>54</v>
      </c>
      <c r="D1399" s="130">
        <v>2536435</v>
      </c>
      <c r="E1399" s="82">
        <v>92943.752290216202</v>
      </c>
    </row>
    <row r="1400" spans="1:5">
      <c r="A1400" s="139">
        <v>2002</v>
      </c>
      <c r="B1400" s="129" t="s">
        <v>15</v>
      </c>
      <c r="C1400" s="142" t="s">
        <v>54</v>
      </c>
      <c r="D1400" s="130">
        <v>2783928</v>
      </c>
      <c r="E1400" s="82">
        <v>105014.25877027537</v>
      </c>
    </row>
    <row r="1401" spans="1:5">
      <c r="A1401" s="139">
        <v>2002</v>
      </c>
      <c r="B1401" s="129" t="s">
        <v>16</v>
      </c>
      <c r="C1401" s="142" t="s">
        <v>54</v>
      </c>
      <c r="D1401" s="130">
        <v>2740521</v>
      </c>
      <c r="E1401" s="82">
        <v>104600.03816793894</v>
      </c>
    </row>
    <row r="1402" spans="1:5">
      <c r="A1402" s="139">
        <v>2003</v>
      </c>
      <c r="B1402" s="129" t="s">
        <v>5</v>
      </c>
      <c r="C1402" s="142" t="s">
        <v>54</v>
      </c>
      <c r="D1402" s="130">
        <v>2403064</v>
      </c>
      <c r="E1402" s="82">
        <v>89733.532486930548</v>
      </c>
    </row>
    <row r="1403" spans="1:5">
      <c r="A1403" s="139">
        <v>2003</v>
      </c>
      <c r="B1403" s="129" t="s">
        <v>6</v>
      </c>
      <c r="C1403" s="142" t="s">
        <v>54</v>
      </c>
      <c r="D1403" s="130">
        <v>2384153</v>
      </c>
      <c r="E1403" s="82">
        <v>96135.201612903227</v>
      </c>
    </row>
    <row r="1404" spans="1:5">
      <c r="A1404" s="139">
        <v>2003</v>
      </c>
      <c r="B1404" s="129" t="s">
        <v>7</v>
      </c>
      <c r="C1404" s="142" t="s">
        <v>54</v>
      </c>
      <c r="D1404" s="130">
        <v>2698470</v>
      </c>
      <c r="E1404" s="82">
        <v>101867.49716874292</v>
      </c>
    </row>
    <row r="1405" spans="1:5">
      <c r="A1405" s="139">
        <v>2003</v>
      </c>
      <c r="B1405" s="129" t="s">
        <v>8</v>
      </c>
      <c r="C1405" s="142" t="s">
        <v>54</v>
      </c>
      <c r="D1405" s="130">
        <v>2817015</v>
      </c>
      <c r="E1405" s="82">
        <v>106262.35382874386</v>
      </c>
    </row>
    <row r="1406" spans="1:5">
      <c r="A1406" s="139">
        <v>2003</v>
      </c>
      <c r="B1406" s="129" t="s">
        <v>9</v>
      </c>
      <c r="C1406" s="142" t="s">
        <v>54</v>
      </c>
      <c r="D1406" s="130">
        <v>2175645</v>
      </c>
      <c r="E1406" s="82">
        <v>80371.074990764682</v>
      </c>
    </row>
    <row r="1407" spans="1:5">
      <c r="A1407" s="139">
        <v>2003</v>
      </c>
      <c r="B1407" s="129" t="s">
        <v>10</v>
      </c>
      <c r="C1407" s="142" t="s">
        <v>54</v>
      </c>
      <c r="D1407" s="130">
        <v>2170423</v>
      </c>
      <c r="E1407" s="82">
        <v>85148.018830914094</v>
      </c>
    </row>
    <row r="1408" spans="1:5">
      <c r="A1408" s="139">
        <v>2003</v>
      </c>
      <c r="B1408" s="129" t="s">
        <v>11</v>
      </c>
      <c r="C1408" s="142" t="s">
        <v>54</v>
      </c>
      <c r="D1408" s="130">
        <v>2374462</v>
      </c>
      <c r="E1408" s="82">
        <v>87008.501282521072</v>
      </c>
    </row>
    <row r="1409" spans="1:5">
      <c r="A1409" s="139">
        <v>2003</v>
      </c>
      <c r="B1409" s="129" t="s">
        <v>12</v>
      </c>
      <c r="C1409" s="142" t="s">
        <v>54</v>
      </c>
      <c r="D1409" s="130">
        <v>2431021</v>
      </c>
      <c r="E1409" s="82">
        <v>90037.814814814818</v>
      </c>
    </row>
    <row r="1410" spans="1:5">
      <c r="A1410" s="139">
        <v>2003</v>
      </c>
      <c r="B1410" s="129" t="s">
        <v>13</v>
      </c>
      <c r="C1410" s="142" t="s">
        <v>54</v>
      </c>
      <c r="D1410" s="130">
        <v>2607293</v>
      </c>
      <c r="E1410" s="82">
        <v>99174.324838341578</v>
      </c>
    </row>
    <row r="1411" spans="1:5">
      <c r="A1411" s="139">
        <v>2003</v>
      </c>
      <c r="B1411" s="129" t="s">
        <v>14</v>
      </c>
      <c r="C1411" s="142" t="s">
        <v>54</v>
      </c>
      <c r="D1411" s="130">
        <v>2720150</v>
      </c>
      <c r="E1411" s="82">
        <v>99675.705386588495</v>
      </c>
    </row>
    <row r="1412" spans="1:5">
      <c r="A1412" s="139">
        <v>2003</v>
      </c>
      <c r="B1412" s="129" t="s">
        <v>15</v>
      </c>
      <c r="C1412" s="142" t="s">
        <v>54</v>
      </c>
      <c r="D1412" s="130">
        <v>2543919</v>
      </c>
      <c r="E1412" s="82">
        <v>95960.731799321002</v>
      </c>
    </row>
    <row r="1413" spans="1:5">
      <c r="A1413" s="139">
        <v>2003</v>
      </c>
      <c r="B1413" s="129" t="s">
        <v>16</v>
      </c>
      <c r="C1413" s="142" t="s">
        <v>54</v>
      </c>
      <c r="D1413" s="130">
        <v>2544699</v>
      </c>
      <c r="E1413" s="82">
        <v>97125.916030534354</v>
      </c>
    </row>
    <row r="1414" spans="1:5">
      <c r="A1414" s="139">
        <v>2004</v>
      </c>
      <c r="B1414" s="129" t="s">
        <v>5</v>
      </c>
      <c r="C1414" s="142" t="s">
        <v>54</v>
      </c>
      <c r="D1414" s="130">
        <v>2258756</v>
      </c>
      <c r="E1414" s="82">
        <v>82768.633198973985</v>
      </c>
    </row>
    <row r="1415" spans="1:5">
      <c r="A1415" s="139">
        <v>2004</v>
      </c>
      <c r="B1415" s="129" t="s">
        <v>6</v>
      </c>
      <c r="C1415" s="142" t="s">
        <v>54</v>
      </c>
      <c r="D1415" s="130">
        <v>2145374</v>
      </c>
      <c r="E1415" s="82">
        <v>86507.016129032258</v>
      </c>
    </row>
    <row r="1416" spans="1:5">
      <c r="A1416" s="139">
        <v>2004</v>
      </c>
      <c r="B1416" s="129" t="s">
        <v>7</v>
      </c>
      <c r="C1416" s="142" t="s">
        <v>54</v>
      </c>
      <c r="D1416" s="130">
        <v>2448958</v>
      </c>
      <c r="E1416" s="82">
        <v>92448.39562098906</v>
      </c>
    </row>
    <row r="1417" spans="1:5">
      <c r="A1417" s="139">
        <v>2004</v>
      </c>
      <c r="B1417" s="129" t="s">
        <v>8</v>
      </c>
      <c r="C1417" s="142" t="s">
        <v>54</v>
      </c>
      <c r="D1417" s="130">
        <v>2276291</v>
      </c>
      <c r="E1417" s="82">
        <v>85865.371557902676</v>
      </c>
    </row>
    <row r="1418" spans="1:5">
      <c r="A1418" s="139">
        <v>2004</v>
      </c>
      <c r="B1418" s="129" t="s">
        <v>9</v>
      </c>
      <c r="C1418" s="142" t="s">
        <v>54</v>
      </c>
      <c r="D1418" s="130">
        <v>2573917</v>
      </c>
      <c r="E1418" s="82">
        <v>95083.745844107863</v>
      </c>
    </row>
    <row r="1419" spans="1:5">
      <c r="A1419" s="139">
        <v>2004</v>
      </c>
      <c r="B1419" s="129" t="s">
        <v>10</v>
      </c>
      <c r="C1419" s="142" t="s">
        <v>54</v>
      </c>
      <c r="D1419" s="130">
        <v>2662510</v>
      </c>
      <c r="E1419" s="82">
        <v>104453.11887014516</v>
      </c>
    </row>
    <row r="1420" spans="1:5">
      <c r="A1420" s="139">
        <v>2004</v>
      </c>
      <c r="B1420" s="129" t="s">
        <v>11</v>
      </c>
      <c r="C1420" s="142" t="s">
        <v>54</v>
      </c>
      <c r="D1420" s="130">
        <v>2848940</v>
      </c>
      <c r="E1420" s="82">
        <v>104395.01648955661</v>
      </c>
    </row>
    <row r="1421" spans="1:5">
      <c r="A1421" s="139">
        <v>2004</v>
      </c>
      <c r="B1421" s="129" t="s">
        <v>12</v>
      </c>
      <c r="C1421" s="142" t="s">
        <v>54</v>
      </c>
      <c r="D1421" s="130">
        <v>2813381</v>
      </c>
      <c r="E1421" s="82">
        <v>104199.29629629629</v>
      </c>
    </row>
    <row r="1422" spans="1:5">
      <c r="A1422" s="139">
        <v>2004</v>
      </c>
      <c r="B1422" s="129" t="s">
        <v>13</v>
      </c>
      <c r="C1422" s="142" t="s">
        <v>54</v>
      </c>
      <c r="D1422" s="130">
        <v>2960427</v>
      </c>
      <c r="E1422" s="82">
        <v>112606.58044883987</v>
      </c>
    </row>
    <row r="1423" spans="1:5">
      <c r="A1423" s="139">
        <v>2004</v>
      </c>
      <c r="B1423" s="129" t="s">
        <v>14</v>
      </c>
      <c r="C1423" s="142" t="s">
        <v>54</v>
      </c>
      <c r="D1423" s="130">
        <v>2834916</v>
      </c>
      <c r="E1423" s="82">
        <v>103881.1286185416</v>
      </c>
    </row>
    <row r="1424" spans="1:5">
      <c r="A1424" s="139">
        <v>2004</v>
      </c>
      <c r="B1424" s="129" t="s">
        <v>15</v>
      </c>
      <c r="C1424" s="142" t="s">
        <v>54</v>
      </c>
      <c r="D1424" s="130">
        <v>2912999</v>
      </c>
      <c r="E1424" s="82">
        <v>109883.0252734817</v>
      </c>
    </row>
    <row r="1425" spans="1:5">
      <c r="A1425" s="139">
        <v>2004</v>
      </c>
      <c r="B1425" s="129" t="s">
        <v>16</v>
      </c>
      <c r="C1425" s="142" t="s">
        <v>54</v>
      </c>
      <c r="D1425" s="130">
        <v>2899339</v>
      </c>
      <c r="E1425" s="82">
        <v>110661.79389312977</v>
      </c>
    </row>
    <row r="1426" spans="1:5">
      <c r="A1426" s="139">
        <v>2005</v>
      </c>
      <c r="B1426" s="129" t="s">
        <v>5</v>
      </c>
      <c r="C1426" s="142" t="s">
        <v>54</v>
      </c>
      <c r="D1426" s="130">
        <v>2278554</v>
      </c>
      <c r="E1426" s="82">
        <v>83494.100403078046</v>
      </c>
    </row>
    <row r="1427" spans="1:5">
      <c r="A1427" s="139">
        <v>2005</v>
      </c>
      <c r="B1427" s="129" t="s">
        <v>6</v>
      </c>
      <c r="C1427" s="142" t="s">
        <v>54</v>
      </c>
      <c r="D1427" s="130">
        <v>2373176</v>
      </c>
      <c r="E1427" s="82">
        <v>95692.580645161288</v>
      </c>
    </row>
    <row r="1428" spans="1:5">
      <c r="A1428" s="139">
        <v>2005</v>
      </c>
      <c r="B1428" s="129" t="s">
        <v>7</v>
      </c>
      <c r="C1428" s="142" t="s">
        <v>54</v>
      </c>
      <c r="D1428" s="130">
        <v>2729398</v>
      </c>
      <c r="E1428" s="82">
        <v>103035.03208758023</v>
      </c>
    </row>
    <row r="1429" spans="1:5">
      <c r="A1429" s="139">
        <v>2005</v>
      </c>
      <c r="B1429" s="129" t="s">
        <v>8</v>
      </c>
      <c r="C1429" s="142" t="s">
        <v>54</v>
      </c>
      <c r="D1429" s="130">
        <v>2895038</v>
      </c>
      <c r="E1429" s="82">
        <v>109205.50735571481</v>
      </c>
    </row>
    <row r="1430" spans="1:5">
      <c r="A1430" s="139">
        <v>2005</v>
      </c>
      <c r="B1430" s="129" t="s">
        <v>9</v>
      </c>
      <c r="C1430" s="142" t="s">
        <v>54</v>
      </c>
      <c r="D1430" s="130">
        <v>3035335</v>
      </c>
      <c r="E1430" s="82">
        <v>112129.10971555227</v>
      </c>
    </row>
    <row r="1431" spans="1:5">
      <c r="A1431" s="139">
        <v>2005</v>
      </c>
      <c r="B1431" s="129" t="s">
        <v>10</v>
      </c>
      <c r="C1431" s="142" t="s">
        <v>54</v>
      </c>
      <c r="D1431" s="130">
        <v>2918876</v>
      </c>
      <c r="E1431" s="82">
        <v>114510.63162024324</v>
      </c>
    </row>
    <row r="1432" spans="1:5">
      <c r="A1432" s="139">
        <v>2005</v>
      </c>
      <c r="B1432" s="129" t="s">
        <v>11</v>
      </c>
      <c r="C1432" s="142" t="s">
        <v>54</v>
      </c>
      <c r="D1432" s="130">
        <v>3037288</v>
      </c>
      <c r="E1432" s="82">
        <v>111296.73873213632</v>
      </c>
    </row>
    <row r="1433" spans="1:5">
      <c r="A1433" s="139">
        <v>2005</v>
      </c>
      <c r="B1433" s="129" t="s">
        <v>12</v>
      </c>
      <c r="C1433" s="142" t="s">
        <v>54</v>
      </c>
      <c r="D1433" s="130">
        <v>2911759</v>
      </c>
      <c r="E1433" s="82">
        <v>107842.92592592593</v>
      </c>
    </row>
    <row r="1434" spans="1:5">
      <c r="A1434" s="139">
        <v>2005</v>
      </c>
      <c r="B1434" s="129" t="s">
        <v>13</v>
      </c>
      <c r="C1434" s="142" t="s">
        <v>54</v>
      </c>
      <c r="D1434" s="130">
        <v>2983692</v>
      </c>
      <c r="E1434" s="82">
        <v>113491.51768733359</v>
      </c>
    </row>
    <row r="1435" spans="1:5">
      <c r="A1435" s="139">
        <v>2005</v>
      </c>
      <c r="B1435" s="129" t="s">
        <v>14</v>
      </c>
      <c r="C1435" s="142" t="s">
        <v>54</v>
      </c>
      <c r="D1435" s="130">
        <v>3137864</v>
      </c>
      <c r="E1435" s="82">
        <v>114982.19127885673</v>
      </c>
    </row>
    <row r="1436" spans="1:5">
      <c r="A1436" s="139">
        <v>2005</v>
      </c>
      <c r="B1436" s="129" t="s">
        <v>15</v>
      </c>
      <c r="C1436" s="142" t="s">
        <v>54</v>
      </c>
      <c r="D1436" s="130">
        <v>3251551</v>
      </c>
      <c r="E1436" s="82">
        <v>122653.75330064126</v>
      </c>
    </row>
    <row r="1437" spans="1:5">
      <c r="A1437" s="139">
        <v>2005</v>
      </c>
      <c r="B1437" s="129" t="s">
        <v>16</v>
      </c>
      <c r="C1437" s="142" t="s">
        <v>54</v>
      </c>
      <c r="D1437" s="130">
        <v>3359828</v>
      </c>
      <c r="E1437" s="82">
        <v>128237.70992366412</v>
      </c>
    </row>
    <row r="1438" spans="1:5">
      <c r="A1438" s="139">
        <v>2006</v>
      </c>
      <c r="B1438" s="129" t="s">
        <v>5</v>
      </c>
      <c r="C1438" s="142" t="s">
        <v>54</v>
      </c>
      <c r="D1438" s="130">
        <v>2947345</v>
      </c>
      <c r="E1438" s="82">
        <v>108000.91608647857</v>
      </c>
    </row>
    <row r="1439" spans="1:5">
      <c r="A1439" s="139">
        <v>2006</v>
      </c>
      <c r="B1439" s="129" t="s">
        <v>6</v>
      </c>
      <c r="C1439" s="142" t="s">
        <v>54</v>
      </c>
      <c r="D1439" s="130">
        <v>2882497</v>
      </c>
      <c r="E1439" s="82">
        <v>116229.71774193548</v>
      </c>
    </row>
    <row r="1440" spans="1:5">
      <c r="A1440" s="139">
        <v>2006</v>
      </c>
      <c r="B1440" s="129" t="s">
        <v>7</v>
      </c>
      <c r="C1440" s="142" t="s">
        <v>54</v>
      </c>
      <c r="D1440" s="130">
        <v>3383667</v>
      </c>
      <c r="E1440" s="82">
        <v>127733.74858437147</v>
      </c>
    </row>
    <row r="1441" spans="1:5">
      <c r="A1441" s="139">
        <v>2006</v>
      </c>
      <c r="B1441" s="129" t="s">
        <v>8</v>
      </c>
      <c r="C1441" s="142" t="s">
        <v>54</v>
      </c>
      <c r="D1441" s="130">
        <v>3379500</v>
      </c>
      <c r="E1441" s="82">
        <v>127480.19615239532</v>
      </c>
    </row>
    <row r="1442" spans="1:5">
      <c r="A1442" s="139">
        <v>2006</v>
      </c>
      <c r="B1442" s="129" t="s">
        <v>9</v>
      </c>
      <c r="C1442" s="142" t="s">
        <v>54</v>
      </c>
      <c r="D1442" s="130">
        <v>3509156</v>
      </c>
      <c r="E1442" s="82">
        <v>129632.65607683783</v>
      </c>
    </row>
    <row r="1443" spans="1:5">
      <c r="A1443" s="139">
        <v>2006</v>
      </c>
      <c r="B1443" s="129" t="s">
        <v>10</v>
      </c>
      <c r="C1443" s="142" t="s">
        <v>54</v>
      </c>
      <c r="D1443" s="130">
        <v>3297581</v>
      </c>
      <c r="E1443" s="82">
        <v>129367.63436641821</v>
      </c>
    </row>
    <row r="1444" spans="1:5">
      <c r="A1444" s="139">
        <v>2006</v>
      </c>
      <c r="B1444" s="129" t="s">
        <v>11</v>
      </c>
      <c r="C1444" s="142" t="s">
        <v>54</v>
      </c>
      <c r="D1444" s="130">
        <v>3538108</v>
      </c>
      <c r="E1444" s="82">
        <v>129648.51593990473</v>
      </c>
    </row>
    <row r="1445" spans="1:5">
      <c r="A1445" s="139">
        <v>2006</v>
      </c>
      <c r="B1445" s="129" t="s">
        <v>12</v>
      </c>
      <c r="C1445" s="142" t="s">
        <v>54</v>
      </c>
      <c r="D1445" s="130">
        <v>3589483</v>
      </c>
      <c r="E1445" s="82">
        <v>132943.8148148148</v>
      </c>
    </row>
    <row r="1446" spans="1:5">
      <c r="A1446" s="139">
        <v>2006</v>
      </c>
      <c r="B1446" s="129" t="s">
        <v>13</v>
      </c>
      <c r="C1446" s="142" t="s">
        <v>54</v>
      </c>
      <c r="D1446" s="130">
        <v>3646165</v>
      </c>
      <c r="E1446" s="82">
        <v>138690.186382655</v>
      </c>
    </row>
    <row r="1447" spans="1:5">
      <c r="A1447" s="139">
        <v>2006</v>
      </c>
      <c r="B1447" s="129" t="s">
        <v>14</v>
      </c>
      <c r="C1447" s="142" t="s">
        <v>54</v>
      </c>
      <c r="D1447" s="130">
        <v>3676694</v>
      </c>
      <c r="E1447" s="82">
        <v>134726.78636863321</v>
      </c>
    </row>
    <row r="1448" spans="1:5">
      <c r="A1448" s="139">
        <v>2006</v>
      </c>
      <c r="B1448" s="129" t="s">
        <v>15</v>
      </c>
      <c r="C1448" s="142" t="s">
        <v>54</v>
      </c>
      <c r="D1448" s="130">
        <v>3771668</v>
      </c>
      <c r="E1448" s="82">
        <v>142273.40626178798</v>
      </c>
    </row>
    <row r="1449" spans="1:5">
      <c r="A1449" s="139">
        <v>2006</v>
      </c>
      <c r="B1449" s="129" t="s">
        <v>16</v>
      </c>
      <c r="C1449" s="142" t="s">
        <v>54</v>
      </c>
      <c r="D1449" s="130">
        <v>3582863</v>
      </c>
      <c r="E1449" s="82">
        <v>136750.49618320612</v>
      </c>
    </row>
    <row r="1450" spans="1:5">
      <c r="A1450" s="139">
        <v>2007</v>
      </c>
      <c r="B1450" s="129" t="s">
        <v>5</v>
      </c>
      <c r="C1450" s="142" t="s">
        <v>54</v>
      </c>
      <c r="D1450" s="130">
        <v>3343019</v>
      </c>
      <c r="E1450" s="82">
        <v>122499.78013924515</v>
      </c>
    </row>
    <row r="1451" spans="1:5">
      <c r="A1451" s="139">
        <v>2007</v>
      </c>
      <c r="B1451" s="129" t="s">
        <v>6</v>
      </c>
      <c r="C1451" s="142" t="s">
        <v>54</v>
      </c>
      <c r="D1451" s="130">
        <v>3208022</v>
      </c>
      <c r="E1451" s="82">
        <v>129355.72580645161</v>
      </c>
    </row>
    <row r="1452" spans="1:5">
      <c r="A1452" s="139">
        <v>2007</v>
      </c>
      <c r="B1452" s="129" t="s">
        <v>7</v>
      </c>
      <c r="C1452" s="142" t="s">
        <v>54</v>
      </c>
      <c r="D1452" s="130">
        <v>3779196</v>
      </c>
      <c r="E1452" s="82">
        <v>142665.00566251416</v>
      </c>
    </row>
    <row r="1453" spans="1:5">
      <c r="A1453" s="139">
        <v>2007</v>
      </c>
      <c r="B1453" s="129" t="s">
        <v>8</v>
      </c>
      <c r="C1453" s="142" t="s">
        <v>54</v>
      </c>
      <c r="D1453" s="130">
        <v>3663724</v>
      </c>
      <c r="E1453" s="82">
        <v>138201.58430780837</v>
      </c>
    </row>
    <row r="1454" spans="1:5">
      <c r="A1454" s="139">
        <v>2007</v>
      </c>
      <c r="B1454" s="129" t="s">
        <v>9</v>
      </c>
      <c r="C1454" s="142" t="s">
        <v>54</v>
      </c>
      <c r="D1454" s="130">
        <v>3955280</v>
      </c>
      <c r="E1454" s="82">
        <v>146113.04026597709</v>
      </c>
    </row>
    <row r="1455" spans="1:5">
      <c r="A1455" s="139">
        <v>2007</v>
      </c>
      <c r="B1455" s="129" t="s">
        <v>10</v>
      </c>
      <c r="C1455" s="142" t="s">
        <v>54</v>
      </c>
      <c r="D1455" s="130">
        <v>3915411</v>
      </c>
      <c r="E1455" s="82">
        <v>153605.76696743822</v>
      </c>
    </row>
    <row r="1456" spans="1:5">
      <c r="A1456" s="139">
        <v>2007</v>
      </c>
      <c r="B1456" s="129" t="s">
        <v>11</v>
      </c>
      <c r="C1456" s="142" t="s">
        <v>54</v>
      </c>
      <c r="D1456" s="130">
        <v>3993845</v>
      </c>
      <c r="E1456" s="82">
        <v>146348.29607914988</v>
      </c>
    </row>
    <row r="1457" spans="1:5">
      <c r="A1457" s="139">
        <v>2007</v>
      </c>
      <c r="B1457" s="129" t="s">
        <v>12</v>
      </c>
      <c r="C1457" s="142" t="s">
        <v>54</v>
      </c>
      <c r="D1457" s="130">
        <v>4098253</v>
      </c>
      <c r="E1457" s="82">
        <v>151787.14814814815</v>
      </c>
    </row>
    <row r="1458" spans="1:5">
      <c r="A1458" s="139">
        <v>2007</v>
      </c>
      <c r="B1458" s="129" t="s">
        <v>13</v>
      </c>
      <c r="C1458" s="142" t="s">
        <v>54</v>
      </c>
      <c r="D1458" s="130">
        <v>4022442</v>
      </c>
      <c r="E1458" s="82">
        <v>153002.73868391023</v>
      </c>
    </row>
    <row r="1459" spans="1:5">
      <c r="A1459" s="139">
        <v>2007</v>
      </c>
      <c r="B1459" s="129" t="s">
        <v>14</v>
      </c>
      <c r="C1459" s="142" t="s">
        <v>54</v>
      </c>
      <c r="D1459" s="130">
        <v>4168061</v>
      </c>
      <c r="E1459" s="82">
        <v>152732.17295712716</v>
      </c>
    </row>
    <row r="1460" spans="1:5">
      <c r="A1460" s="139">
        <v>2007</v>
      </c>
      <c r="B1460" s="129" t="s">
        <v>15</v>
      </c>
      <c r="C1460" s="142" t="s">
        <v>54</v>
      </c>
      <c r="D1460" s="130">
        <v>4329137</v>
      </c>
      <c r="E1460" s="82">
        <v>163302.03696718218</v>
      </c>
    </row>
    <row r="1461" spans="1:5">
      <c r="A1461" s="139">
        <v>2007</v>
      </c>
      <c r="B1461" s="129" t="s">
        <v>16</v>
      </c>
      <c r="C1461" s="142" t="s">
        <v>54</v>
      </c>
      <c r="D1461" s="130">
        <v>4171286</v>
      </c>
      <c r="E1461" s="82">
        <v>159209.38931297712</v>
      </c>
    </row>
    <row r="1462" spans="1:5">
      <c r="A1462" s="139">
        <v>2008</v>
      </c>
      <c r="B1462" s="129" t="s">
        <v>5</v>
      </c>
      <c r="C1462" s="142" t="s">
        <v>54</v>
      </c>
      <c r="D1462" s="130">
        <v>3802232</v>
      </c>
      <c r="E1462" s="82">
        <v>141084.67532467534</v>
      </c>
    </row>
    <row r="1463" spans="1:5">
      <c r="A1463" s="139">
        <v>2008</v>
      </c>
      <c r="B1463" s="129" t="s">
        <v>6</v>
      </c>
      <c r="C1463" s="142" t="s">
        <v>54</v>
      </c>
      <c r="D1463" s="130">
        <v>3954969</v>
      </c>
      <c r="E1463" s="82">
        <v>159732.18901453959</v>
      </c>
    </row>
    <row r="1464" spans="1:5">
      <c r="A1464" s="139">
        <v>2008</v>
      </c>
      <c r="B1464" s="129" t="s">
        <v>7</v>
      </c>
      <c r="C1464" s="142" t="s">
        <v>54</v>
      </c>
      <c r="D1464" s="130">
        <v>4012706</v>
      </c>
      <c r="E1464" s="82">
        <v>150176.12275449102</v>
      </c>
    </row>
    <row r="1465" spans="1:5">
      <c r="A1465" s="139">
        <v>2008</v>
      </c>
      <c r="B1465" s="129" t="s">
        <v>8</v>
      </c>
      <c r="C1465" s="142" t="s">
        <v>54</v>
      </c>
      <c r="D1465" s="130">
        <v>4248461</v>
      </c>
      <c r="E1465" s="82">
        <v>168589.72222222222</v>
      </c>
    </row>
    <row r="1466" spans="1:5">
      <c r="A1466" s="139">
        <v>2008</v>
      </c>
      <c r="B1466" s="129" t="s">
        <v>9</v>
      </c>
      <c r="C1466" s="142" t="s">
        <v>54</v>
      </c>
      <c r="D1466" s="130">
        <v>4297695</v>
      </c>
      <c r="E1466" s="82">
        <v>165870.12736395214</v>
      </c>
    </row>
    <row r="1467" spans="1:5">
      <c r="A1467" s="139">
        <v>2008</v>
      </c>
      <c r="B1467" s="129" t="s">
        <v>10</v>
      </c>
      <c r="C1467" s="142" t="s">
        <v>54</v>
      </c>
      <c r="D1467" s="130">
        <v>3969842</v>
      </c>
      <c r="E1467" s="82">
        <v>149635.95929136829</v>
      </c>
    </row>
    <row r="1468" spans="1:5">
      <c r="A1468" s="139">
        <v>2008</v>
      </c>
      <c r="B1468" s="129" t="s">
        <v>11</v>
      </c>
      <c r="C1468" s="142" t="s">
        <v>54</v>
      </c>
      <c r="D1468" s="130">
        <v>4346303</v>
      </c>
      <c r="E1468" s="82">
        <v>159555.91042584437</v>
      </c>
    </row>
    <row r="1469" spans="1:5">
      <c r="A1469" s="139">
        <v>2008</v>
      </c>
      <c r="B1469" s="129" t="s">
        <v>12</v>
      </c>
      <c r="C1469" s="142" t="s">
        <v>54</v>
      </c>
      <c r="D1469" s="130">
        <v>4383676</v>
      </c>
      <c r="E1469" s="82">
        <v>165859.85622398788</v>
      </c>
    </row>
    <row r="1470" spans="1:5">
      <c r="A1470" s="139">
        <v>2008</v>
      </c>
      <c r="B1470" s="129" t="s">
        <v>13</v>
      </c>
      <c r="C1470" s="142" t="s">
        <v>54</v>
      </c>
      <c r="D1470" s="130">
        <v>4223222</v>
      </c>
      <c r="E1470" s="82">
        <v>157818.46038863977</v>
      </c>
    </row>
    <row r="1471" spans="1:5">
      <c r="A1471" s="139">
        <v>2008</v>
      </c>
      <c r="B1471" s="129" t="s">
        <v>14</v>
      </c>
      <c r="C1471" s="142" t="s">
        <v>54</v>
      </c>
      <c r="D1471" s="130">
        <v>4261813</v>
      </c>
      <c r="E1471" s="82">
        <v>158137.77365491653</v>
      </c>
    </row>
    <row r="1472" spans="1:5">
      <c r="A1472" s="139">
        <v>2008</v>
      </c>
      <c r="B1472" s="129" t="s">
        <v>15</v>
      </c>
      <c r="C1472" s="142" t="s">
        <v>54</v>
      </c>
      <c r="D1472" s="130">
        <v>4026153</v>
      </c>
      <c r="E1472" s="82">
        <v>153435.70884146343</v>
      </c>
    </row>
    <row r="1473" spans="1:5">
      <c r="A1473" s="139">
        <v>2008</v>
      </c>
      <c r="B1473" s="129" t="s">
        <v>16</v>
      </c>
      <c r="C1473" s="142" t="s">
        <v>54</v>
      </c>
      <c r="D1473" s="130">
        <v>4037606</v>
      </c>
      <c r="E1473" s="82">
        <v>157227.64797507788</v>
      </c>
    </row>
    <row r="1474" spans="1:5">
      <c r="A1474" s="139">
        <v>2009</v>
      </c>
      <c r="B1474" s="129" t="s">
        <v>5</v>
      </c>
      <c r="C1474" s="142" t="s">
        <v>54</v>
      </c>
      <c r="D1474" s="130">
        <v>3687717</v>
      </c>
      <c r="E1474" s="82">
        <v>136835.51020408163</v>
      </c>
    </row>
    <row r="1475" spans="1:5">
      <c r="A1475" s="139">
        <v>2009</v>
      </c>
      <c r="B1475" s="129" t="s">
        <v>6</v>
      </c>
      <c r="C1475" s="142" t="s">
        <v>54</v>
      </c>
      <c r="D1475" s="130">
        <v>3542214</v>
      </c>
      <c r="E1475" s="82">
        <v>143061.95476575123</v>
      </c>
    </row>
    <row r="1476" spans="1:5">
      <c r="A1476" s="139">
        <v>2009</v>
      </c>
      <c r="B1476" s="129" t="s">
        <v>7</v>
      </c>
      <c r="C1476" s="142" t="s">
        <v>54</v>
      </c>
      <c r="D1476" s="130">
        <v>4071305</v>
      </c>
      <c r="E1476" s="82">
        <v>152369.1991017964</v>
      </c>
    </row>
    <row r="1477" spans="1:5">
      <c r="A1477" s="139">
        <v>2009</v>
      </c>
      <c r="B1477" s="129" t="s">
        <v>8</v>
      </c>
      <c r="C1477" s="142" t="s">
        <v>54</v>
      </c>
      <c r="D1477" s="130">
        <v>3914454</v>
      </c>
      <c r="E1477" s="82">
        <v>152194.94556765165</v>
      </c>
    </row>
    <row r="1478" spans="1:5">
      <c r="A1478" s="139">
        <v>2009</v>
      </c>
      <c r="B1478" s="129" t="s">
        <v>9</v>
      </c>
      <c r="C1478" s="142" t="s">
        <v>54</v>
      </c>
      <c r="D1478" s="130">
        <v>3998022</v>
      </c>
      <c r="E1478" s="82">
        <v>154304.20686993439</v>
      </c>
    </row>
    <row r="1479" spans="1:5">
      <c r="A1479" s="139">
        <v>2009</v>
      </c>
      <c r="B1479" s="129" t="s">
        <v>10</v>
      </c>
      <c r="C1479" s="142" t="s">
        <v>54</v>
      </c>
      <c r="D1479" s="130">
        <v>4048157</v>
      </c>
      <c r="E1479" s="82">
        <v>152587.90049001132</v>
      </c>
    </row>
    <row r="1480" spans="1:5">
      <c r="A1480" s="139">
        <v>2009</v>
      </c>
      <c r="B1480" s="129" t="s">
        <v>11</v>
      </c>
      <c r="C1480" s="142" t="s">
        <v>54</v>
      </c>
      <c r="D1480" s="130">
        <v>3837623</v>
      </c>
      <c r="E1480" s="82">
        <v>140881.90161527166</v>
      </c>
    </row>
    <row r="1481" spans="1:5">
      <c r="A1481" s="139">
        <v>2009</v>
      </c>
      <c r="B1481" s="129" t="s">
        <v>12</v>
      </c>
      <c r="C1481" s="142" t="s">
        <v>54</v>
      </c>
      <c r="D1481" s="130">
        <v>4116542</v>
      </c>
      <c r="E1481" s="82">
        <v>155752.62958758985</v>
      </c>
    </row>
    <row r="1482" spans="1:5">
      <c r="A1482" s="139">
        <v>2009</v>
      </c>
      <c r="B1482" s="129" t="s">
        <v>13</v>
      </c>
      <c r="C1482" s="142" t="s">
        <v>54</v>
      </c>
      <c r="D1482" s="130">
        <v>4219446</v>
      </c>
      <c r="E1482" s="82">
        <v>157677.35426008969</v>
      </c>
    </row>
    <row r="1483" spans="1:5">
      <c r="A1483" s="139">
        <v>2009</v>
      </c>
      <c r="B1483" s="129" t="s">
        <v>14</v>
      </c>
      <c r="C1483" s="142" t="s">
        <v>54</v>
      </c>
      <c r="D1483" s="130">
        <v>4340504</v>
      </c>
      <c r="E1483" s="82">
        <v>161057.66233766233</v>
      </c>
    </row>
    <row r="1484" spans="1:5">
      <c r="A1484" s="139">
        <v>2009</v>
      </c>
      <c r="B1484" s="129" t="s">
        <v>15</v>
      </c>
      <c r="C1484" s="142" t="s">
        <v>54</v>
      </c>
      <c r="D1484" s="130">
        <v>4206380</v>
      </c>
      <c r="E1484" s="82">
        <v>160304.11585365856</v>
      </c>
    </row>
    <row r="1485" spans="1:5">
      <c r="A1485" s="139">
        <v>2009</v>
      </c>
      <c r="B1485" s="129" t="s">
        <v>16</v>
      </c>
      <c r="C1485" s="142" t="s">
        <v>54</v>
      </c>
      <c r="D1485" s="130">
        <v>4197321</v>
      </c>
      <c r="E1485" s="82">
        <v>160570.81101759756</v>
      </c>
    </row>
    <row r="1486" spans="1:5">
      <c r="A1486" s="139">
        <v>2010</v>
      </c>
      <c r="B1486" s="129" t="s">
        <v>5</v>
      </c>
      <c r="C1486" s="142" t="s">
        <v>54</v>
      </c>
      <c r="D1486" s="130">
        <v>3648316</v>
      </c>
      <c r="E1486" s="82">
        <v>138036.92773363602</v>
      </c>
    </row>
    <row r="1487" spans="1:5">
      <c r="A1487" s="139">
        <v>2010</v>
      </c>
      <c r="B1487" s="129" t="s">
        <v>6</v>
      </c>
      <c r="C1487" s="142" t="s">
        <v>54</v>
      </c>
      <c r="D1487" s="130">
        <v>3621984</v>
      </c>
      <c r="E1487" s="82">
        <v>146283.6833602585</v>
      </c>
    </row>
    <row r="1488" spans="1:5">
      <c r="A1488" s="139">
        <v>2010</v>
      </c>
      <c r="B1488" s="129" t="s">
        <v>7</v>
      </c>
      <c r="C1488" s="142" t="s">
        <v>54</v>
      </c>
      <c r="D1488" s="130">
        <v>4396410</v>
      </c>
      <c r="E1488" s="82">
        <v>161395.37444933923</v>
      </c>
    </row>
    <row r="1489" spans="1:5">
      <c r="A1489" s="139">
        <v>2010</v>
      </c>
      <c r="B1489" s="129" t="s">
        <v>8</v>
      </c>
      <c r="C1489" s="142" t="s">
        <v>54</v>
      </c>
      <c r="D1489" s="130">
        <v>4264434</v>
      </c>
      <c r="E1489" s="82">
        <v>162516.53963414635</v>
      </c>
    </row>
    <row r="1490" spans="1:5">
      <c r="A1490" s="139">
        <v>2010</v>
      </c>
      <c r="B1490" s="129" t="s">
        <v>9</v>
      </c>
      <c r="C1490" s="142" t="s">
        <v>54</v>
      </c>
      <c r="D1490" s="130">
        <v>4177111</v>
      </c>
      <c r="E1490" s="82">
        <v>159431.71755725192</v>
      </c>
    </row>
    <row r="1491" spans="1:5">
      <c r="A1491" s="139">
        <v>2010</v>
      </c>
      <c r="B1491" s="129" t="s">
        <v>10</v>
      </c>
      <c r="C1491" s="142" t="s">
        <v>54</v>
      </c>
      <c r="D1491" s="130">
        <v>4175120</v>
      </c>
      <c r="E1491" s="82">
        <v>156020.92675635277</v>
      </c>
    </row>
    <row r="1492" spans="1:5">
      <c r="A1492" s="139">
        <v>2010</v>
      </c>
      <c r="B1492" s="129" t="s">
        <v>11</v>
      </c>
      <c r="C1492" s="142" t="s">
        <v>54</v>
      </c>
      <c r="D1492" s="130">
        <v>4189383</v>
      </c>
      <c r="E1492" s="82">
        <v>155450.20408163266</v>
      </c>
    </row>
    <row r="1493" spans="1:5">
      <c r="A1493" s="139">
        <v>2010</v>
      </c>
      <c r="B1493" s="129" t="s">
        <v>12</v>
      </c>
      <c r="C1493" s="142" t="s">
        <v>54</v>
      </c>
      <c r="D1493" s="130">
        <v>4334652</v>
      </c>
      <c r="E1493" s="82">
        <v>162225</v>
      </c>
    </row>
    <row r="1494" spans="1:5">
      <c r="A1494" s="139">
        <v>2010</v>
      </c>
      <c r="B1494" s="129" t="s">
        <v>13</v>
      </c>
      <c r="C1494" s="142" t="s">
        <v>54</v>
      </c>
      <c r="D1494" s="130">
        <v>4328149</v>
      </c>
      <c r="E1494" s="82">
        <v>161739.49925261585</v>
      </c>
    </row>
    <row r="1495" spans="1:5">
      <c r="A1495" s="139">
        <v>2010</v>
      </c>
      <c r="B1495" s="129" t="s">
        <v>14</v>
      </c>
      <c r="C1495" s="142" t="s">
        <v>54</v>
      </c>
      <c r="D1495" s="130">
        <v>4221068</v>
      </c>
      <c r="E1495" s="82">
        <v>162912.69780007718</v>
      </c>
    </row>
    <row r="1496" spans="1:5">
      <c r="A1496" s="139">
        <v>2010</v>
      </c>
      <c r="B1496" s="129" t="s">
        <v>15</v>
      </c>
      <c r="C1496" s="142" t="s">
        <v>54</v>
      </c>
      <c r="D1496" s="130">
        <v>4352870</v>
      </c>
      <c r="E1496" s="82">
        <v>165886.81402439025</v>
      </c>
    </row>
    <row r="1497" spans="1:5">
      <c r="A1497" s="139">
        <v>2010</v>
      </c>
      <c r="B1497" s="129" t="s">
        <v>16</v>
      </c>
      <c r="C1497" s="142" t="s">
        <v>54</v>
      </c>
      <c r="D1497" s="130">
        <v>4131505</v>
      </c>
      <c r="E1497" s="82">
        <v>156318.76655315928</v>
      </c>
    </row>
    <row r="1498" spans="1:5">
      <c r="A1498" s="139">
        <v>2011</v>
      </c>
      <c r="B1498" s="129" t="s">
        <v>5</v>
      </c>
      <c r="C1498" s="142" t="s">
        <v>54</v>
      </c>
      <c r="D1498" s="130">
        <v>3633964</v>
      </c>
      <c r="E1498" s="82">
        <v>136001.64670658682</v>
      </c>
    </row>
    <row r="1499" spans="1:5">
      <c r="A1499" s="139">
        <v>2011</v>
      </c>
      <c r="B1499" s="129" t="s">
        <v>6</v>
      </c>
      <c r="C1499" s="142" t="s">
        <v>54</v>
      </c>
      <c r="D1499" s="130">
        <v>3481423</v>
      </c>
      <c r="E1499" s="82">
        <v>136687.20062819004</v>
      </c>
    </row>
    <row r="1500" spans="1:5">
      <c r="A1500" s="139">
        <v>2011</v>
      </c>
      <c r="B1500" s="129" t="s">
        <v>7</v>
      </c>
      <c r="C1500" s="142" t="s">
        <v>54</v>
      </c>
      <c r="D1500" s="130">
        <v>3960046</v>
      </c>
      <c r="E1500" s="82">
        <v>154207.39875389409</v>
      </c>
    </row>
    <row r="1501" spans="1:5">
      <c r="A1501" s="139">
        <v>2011</v>
      </c>
      <c r="B1501" s="129" t="s">
        <v>8</v>
      </c>
      <c r="C1501" s="142" t="s">
        <v>54</v>
      </c>
      <c r="D1501" s="130">
        <v>4127417</v>
      </c>
      <c r="E1501" s="82">
        <v>163786.38888888891</v>
      </c>
    </row>
    <row r="1502" spans="1:5">
      <c r="A1502" s="139">
        <v>2011</v>
      </c>
      <c r="B1502" s="129" t="s">
        <v>9</v>
      </c>
      <c r="C1502" s="142" t="s">
        <v>54</v>
      </c>
      <c r="D1502" s="130">
        <v>4335061</v>
      </c>
      <c r="E1502" s="82">
        <v>162240.30688622754</v>
      </c>
    </row>
    <row r="1503" spans="1:5">
      <c r="A1503" s="139">
        <v>2011</v>
      </c>
      <c r="B1503" s="129" t="s">
        <v>10</v>
      </c>
      <c r="C1503" s="142" t="s">
        <v>54</v>
      </c>
      <c r="D1503" s="130">
        <v>4108244</v>
      </c>
      <c r="E1503" s="82">
        <v>156564.17682926831</v>
      </c>
    </row>
    <row r="1504" spans="1:5">
      <c r="A1504" s="139">
        <v>2011</v>
      </c>
      <c r="B1504" s="129" t="s">
        <v>11</v>
      </c>
      <c r="C1504" s="142" t="s">
        <v>54</v>
      </c>
      <c r="D1504" s="130">
        <v>4087857</v>
      </c>
      <c r="E1504" s="82">
        <v>152988.66017964072</v>
      </c>
    </row>
    <row r="1505" spans="1:5">
      <c r="A1505" s="139">
        <v>2011</v>
      </c>
      <c r="B1505" s="129" t="s">
        <v>12</v>
      </c>
      <c r="C1505" s="142" t="s">
        <v>54</v>
      </c>
      <c r="D1505" s="130">
        <v>4129852</v>
      </c>
      <c r="E1505" s="82">
        <v>151609.83847283409</v>
      </c>
    </row>
    <row r="1506" spans="1:5">
      <c r="A1506" s="139">
        <v>2011</v>
      </c>
      <c r="B1506" s="129" t="s">
        <v>13</v>
      </c>
      <c r="C1506" s="142" t="s">
        <v>54</v>
      </c>
      <c r="D1506" s="130">
        <v>4251777</v>
      </c>
      <c r="E1506" s="82">
        <v>158885.53811659195</v>
      </c>
    </row>
    <row r="1507" spans="1:5">
      <c r="A1507" s="139">
        <v>2011</v>
      </c>
      <c r="B1507" s="129" t="s">
        <v>14</v>
      </c>
      <c r="C1507" s="142" t="s">
        <v>54</v>
      </c>
      <c r="D1507" s="130">
        <v>4165960</v>
      </c>
      <c r="E1507" s="82">
        <v>157622.39878925463</v>
      </c>
    </row>
    <row r="1508" spans="1:5">
      <c r="A1508" s="139">
        <v>2011</v>
      </c>
      <c r="B1508" s="129" t="s">
        <v>15</v>
      </c>
      <c r="C1508" s="142" t="s">
        <v>54</v>
      </c>
      <c r="D1508" s="130">
        <v>4211372</v>
      </c>
      <c r="E1508" s="82">
        <v>157375.63527653215</v>
      </c>
    </row>
    <row r="1509" spans="1:5">
      <c r="A1509" s="139">
        <v>2011</v>
      </c>
      <c r="B1509" s="129" t="s">
        <v>16</v>
      </c>
      <c r="C1509" s="142" t="s">
        <v>54</v>
      </c>
      <c r="D1509" s="130">
        <v>4025762</v>
      </c>
      <c r="E1509" s="82">
        <v>155015.86445899116</v>
      </c>
    </row>
    <row r="1510" spans="1:5">
      <c r="A1510" s="139">
        <v>2012</v>
      </c>
      <c r="B1510" s="129" t="s">
        <v>5</v>
      </c>
      <c r="C1510" s="142" t="s">
        <v>54</v>
      </c>
      <c r="D1510" s="130">
        <v>3577381</v>
      </c>
      <c r="E1510" s="82">
        <v>131328.23054331867</v>
      </c>
    </row>
    <row r="1511" spans="1:5">
      <c r="A1511" s="139">
        <v>2012</v>
      </c>
      <c r="B1511" s="129" t="s">
        <v>6</v>
      </c>
      <c r="C1511" s="142" t="s">
        <v>54</v>
      </c>
      <c r="D1511" s="130">
        <v>3483694</v>
      </c>
      <c r="E1511" s="82">
        <v>143954.29752066117</v>
      </c>
    </row>
    <row r="1512" spans="1:5">
      <c r="A1512" s="139">
        <v>2012</v>
      </c>
      <c r="B1512" s="129" t="s">
        <v>7</v>
      </c>
      <c r="C1512" s="142" t="s">
        <v>54</v>
      </c>
      <c r="D1512" s="130">
        <v>4366108</v>
      </c>
      <c r="E1512" s="82">
        <v>160282.96622613803</v>
      </c>
    </row>
    <row r="1513" spans="1:5">
      <c r="A1513" s="139">
        <v>2012</v>
      </c>
      <c r="B1513" s="129" t="s">
        <v>8</v>
      </c>
      <c r="C1513" s="142" t="s">
        <v>54</v>
      </c>
      <c r="D1513" s="130">
        <v>3940522</v>
      </c>
      <c r="E1513" s="82">
        <v>163101.07615894038</v>
      </c>
    </row>
    <row r="1514" spans="1:5">
      <c r="A1514" s="139">
        <v>2012</v>
      </c>
      <c r="B1514" s="129" t="s">
        <v>9</v>
      </c>
      <c r="C1514" s="142" t="s">
        <v>54</v>
      </c>
      <c r="D1514" s="130">
        <v>4237715</v>
      </c>
      <c r="E1514" s="82">
        <v>158597.11826347306</v>
      </c>
    </row>
    <row r="1515" spans="1:5">
      <c r="A1515" s="139">
        <v>2012</v>
      </c>
      <c r="B1515" s="129" t="s">
        <v>10</v>
      </c>
      <c r="C1515" s="142" t="s">
        <v>54</v>
      </c>
      <c r="D1515" s="130">
        <v>4121563</v>
      </c>
      <c r="E1515" s="82">
        <v>158827.09055876685</v>
      </c>
    </row>
    <row r="1516" spans="1:5">
      <c r="A1516" s="139">
        <v>2012</v>
      </c>
      <c r="B1516" s="129" t="s">
        <v>11</v>
      </c>
      <c r="C1516" s="142" t="s">
        <v>54</v>
      </c>
      <c r="D1516" s="130">
        <v>4227701</v>
      </c>
      <c r="E1516" s="82">
        <v>158222.34281437125</v>
      </c>
    </row>
    <row r="1517" spans="1:5">
      <c r="A1517" s="139">
        <v>2012</v>
      </c>
      <c r="B1517" s="129" t="s">
        <v>12</v>
      </c>
      <c r="C1517" s="142" t="s">
        <v>54</v>
      </c>
      <c r="D1517" s="130">
        <v>4185740</v>
      </c>
      <c r="E1517" s="82">
        <v>153661.52716593246</v>
      </c>
    </row>
    <row r="1518" spans="1:5">
      <c r="A1518" s="139">
        <v>2012</v>
      </c>
      <c r="B1518" s="129" t="s">
        <v>13</v>
      </c>
      <c r="C1518" s="142" t="s">
        <v>54</v>
      </c>
      <c r="D1518" s="130">
        <v>4115430</v>
      </c>
      <c r="E1518" s="82">
        <v>158590.7514450867</v>
      </c>
    </row>
    <row r="1519" spans="1:5">
      <c r="A1519" s="139">
        <v>2012</v>
      </c>
      <c r="B1519" s="129" t="s">
        <v>14</v>
      </c>
      <c r="C1519" s="142" t="s">
        <v>54</v>
      </c>
      <c r="D1519" s="130">
        <v>4342720</v>
      </c>
      <c r="E1519" s="82">
        <v>159424.37591776799</v>
      </c>
    </row>
    <row r="1520" spans="1:5">
      <c r="A1520" s="139">
        <v>2012</v>
      </c>
      <c r="B1520" s="129" t="s">
        <v>15</v>
      </c>
      <c r="C1520" s="142" t="s">
        <v>54</v>
      </c>
      <c r="D1520" s="130">
        <v>4229808</v>
      </c>
      <c r="E1520" s="82">
        <v>161196.95121951221</v>
      </c>
    </row>
    <row r="1521" spans="1:5">
      <c r="A1521" s="139">
        <v>2012</v>
      </c>
      <c r="B1521" s="129" t="s">
        <v>16</v>
      </c>
      <c r="C1521" s="142" t="s">
        <v>54</v>
      </c>
      <c r="D1521" s="130">
        <v>4094847</v>
      </c>
      <c r="E1521" s="82">
        <v>162752.26550079492</v>
      </c>
    </row>
    <row r="1522" spans="1:5">
      <c r="A1522" s="139">
        <v>2013</v>
      </c>
      <c r="B1522" s="129" t="s">
        <v>5</v>
      </c>
      <c r="C1522" s="142" t="s">
        <v>54</v>
      </c>
      <c r="D1522" s="130">
        <v>3795257</v>
      </c>
      <c r="E1522" s="82">
        <v>139326.61527165934</v>
      </c>
    </row>
    <row r="1523" spans="1:5">
      <c r="A1523" s="139">
        <v>2013</v>
      </c>
      <c r="B1523" s="129" t="s">
        <v>6</v>
      </c>
      <c r="C1523" s="142" t="s">
        <v>54</v>
      </c>
      <c r="D1523" s="130">
        <v>3375930</v>
      </c>
      <c r="E1523" s="82">
        <v>142324.19898819563</v>
      </c>
    </row>
    <row r="1524" spans="1:5">
      <c r="A1524" s="139">
        <v>2013</v>
      </c>
      <c r="B1524" s="129" t="s">
        <v>7</v>
      </c>
      <c r="C1524" s="142" t="s">
        <v>54</v>
      </c>
      <c r="D1524" s="130">
        <v>4162526</v>
      </c>
      <c r="E1524" s="82">
        <v>160653.26128907758</v>
      </c>
    </row>
    <row r="1525" spans="1:5">
      <c r="A1525" s="139">
        <v>2013</v>
      </c>
      <c r="B1525" s="129" t="s">
        <v>8</v>
      </c>
      <c r="C1525" s="142" t="s">
        <v>54</v>
      </c>
      <c r="D1525" s="130">
        <v>4198983</v>
      </c>
      <c r="E1525" s="82">
        <v>163257.50388802489</v>
      </c>
    </row>
    <row r="1526" spans="1:5">
      <c r="A1526" s="139">
        <v>2013</v>
      </c>
      <c r="B1526" s="129" t="s">
        <v>9</v>
      </c>
      <c r="C1526" s="142" t="s">
        <v>54</v>
      </c>
      <c r="D1526" s="130">
        <v>4297917</v>
      </c>
      <c r="E1526" s="82">
        <v>159123.17660125881</v>
      </c>
    </row>
    <row r="1527" spans="1:5">
      <c r="A1527" s="139">
        <v>2013</v>
      </c>
      <c r="B1527" s="129" t="s">
        <v>10</v>
      </c>
      <c r="C1527" s="142" t="s">
        <v>54</v>
      </c>
      <c r="D1527" s="130">
        <v>3877796</v>
      </c>
      <c r="E1527" s="82">
        <v>155672.26013649136</v>
      </c>
    </row>
    <row r="1528" spans="1:5">
      <c r="A1528" s="139">
        <v>2013</v>
      </c>
      <c r="B1528" s="129" t="s">
        <v>11</v>
      </c>
      <c r="C1528" s="142" t="s">
        <v>54</v>
      </c>
      <c r="D1528" s="130">
        <v>3575162</v>
      </c>
      <c r="E1528" s="82">
        <v>131246.76945668136</v>
      </c>
    </row>
    <row r="1529" spans="1:5">
      <c r="A1529" s="139">
        <v>2013</v>
      </c>
      <c r="B1529" s="129" t="s">
        <v>12</v>
      </c>
      <c r="C1529" s="142" t="s">
        <v>54</v>
      </c>
      <c r="D1529" s="130">
        <v>3702863</v>
      </c>
      <c r="E1529" s="82">
        <v>135934.76505139502</v>
      </c>
    </row>
    <row r="1530" spans="1:5">
      <c r="A1530" s="139">
        <v>2013</v>
      </c>
      <c r="B1530" s="129" t="s">
        <v>13</v>
      </c>
      <c r="C1530" s="142" t="s">
        <v>54</v>
      </c>
      <c r="D1530" s="130">
        <v>3307787</v>
      </c>
      <c r="E1530" s="82">
        <v>126058.95579268293</v>
      </c>
    </row>
    <row r="1531" spans="1:5">
      <c r="A1531" s="139">
        <v>2013</v>
      </c>
      <c r="B1531" s="129" t="s">
        <v>14</v>
      </c>
      <c r="C1531" s="142" t="s">
        <v>54</v>
      </c>
      <c r="D1531" s="130">
        <v>3683487</v>
      </c>
      <c r="E1531" s="82">
        <v>133799.0192517254</v>
      </c>
    </row>
    <row r="1532" spans="1:5">
      <c r="A1532" s="139">
        <v>2013</v>
      </c>
      <c r="B1532" s="129" t="s">
        <v>15</v>
      </c>
      <c r="C1532" s="142" t="s">
        <v>54</v>
      </c>
      <c r="D1532" s="130">
        <v>3501008</v>
      </c>
      <c r="E1532" s="82">
        <v>134913.60308285165</v>
      </c>
    </row>
    <row r="1533" spans="1:5">
      <c r="A1533" s="139">
        <v>2013</v>
      </c>
      <c r="B1533" s="129" t="s">
        <v>16</v>
      </c>
      <c r="C1533" s="142" t="s">
        <v>54</v>
      </c>
      <c r="D1533" s="130">
        <v>3178858</v>
      </c>
      <c r="E1533" s="82">
        <v>118969.23652694612</v>
      </c>
    </row>
    <row r="1534" spans="1:5">
      <c r="A1534" s="139">
        <v>2014</v>
      </c>
      <c r="B1534" s="129" t="s">
        <v>5</v>
      </c>
      <c r="C1534" s="142" t="s">
        <v>54</v>
      </c>
      <c r="D1534" s="130">
        <v>2828318</v>
      </c>
      <c r="E1534" s="82">
        <v>103829.58883994127</v>
      </c>
    </row>
    <row r="1535" spans="1:5">
      <c r="A1535" s="139">
        <v>2014</v>
      </c>
      <c r="B1535" s="129" t="s">
        <v>6</v>
      </c>
      <c r="C1535" s="142" t="s">
        <v>54</v>
      </c>
      <c r="D1535" s="130">
        <v>2912323</v>
      </c>
      <c r="E1535" s="82">
        <v>117622.09208400646</v>
      </c>
    </row>
    <row r="1536" spans="1:5">
      <c r="A1536" s="139">
        <v>2014</v>
      </c>
      <c r="B1536" s="129" t="s">
        <v>7</v>
      </c>
      <c r="C1536" s="142" t="s">
        <v>54</v>
      </c>
      <c r="D1536" s="130">
        <v>3157797</v>
      </c>
      <c r="E1536" s="82">
        <v>124371.6817644742</v>
      </c>
    </row>
    <row r="1537" spans="1:5">
      <c r="A1537" s="139">
        <v>2014</v>
      </c>
      <c r="B1537" s="129" t="s">
        <v>8</v>
      </c>
      <c r="C1537" s="142" t="s">
        <v>54</v>
      </c>
      <c r="D1537" s="130">
        <v>2872235</v>
      </c>
      <c r="E1537" s="82">
        <v>113977.57936507936</v>
      </c>
    </row>
    <row r="1538" spans="1:5">
      <c r="A1538" s="139">
        <v>2014</v>
      </c>
      <c r="B1538" s="129" t="s">
        <v>9</v>
      </c>
      <c r="C1538" s="142" t="s">
        <v>54</v>
      </c>
      <c r="D1538" s="130">
        <v>3026733</v>
      </c>
      <c r="E1538" s="82">
        <v>112309.20222634509</v>
      </c>
    </row>
    <row r="1539" spans="1:5">
      <c r="A1539" s="139">
        <v>2014</v>
      </c>
      <c r="B1539" s="129" t="s">
        <v>10</v>
      </c>
      <c r="C1539" s="142" t="s">
        <v>54</v>
      </c>
      <c r="D1539" s="130">
        <v>3105311</v>
      </c>
      <c r="E1539" s="82">
        <v>120735.26438569208</v>
      </c>
    </row>
    <row r="1540" spans="1:5">
      <c r="A1540" s="139">
        <v>2014</v>
      </c>
      <c r="B1540" s="129" t="s">
        <v>11</v>
      </c>
      <c r="C1540" s="142" t="s">
        <v>54</v>
      </c>
      <c r="D1540" s="130">
        <v>3328361</v>
      </c>
      <c r="E1540" s="82">
        <v>122186.52716593246</v>
      </c>
    </row>
    <row r="1541" spans="1:5">
      <c r="A1541" s="139">
        <v>2014</v>
      </c>
      <c r="B1541" s="129" t="s">
        <v>12</v>
      </c>
      <c r="C1541" s="142" t="s">
        <v>54</v>
      </c>
      <c r="D1541" s="130">
        <v>3466615</v>
      </c>
      <c r="E1541" s="82">
        <v>131162.12637154749</v>
      </c>
    </row>
    <row r="1542" spans="1:5">
      <c r="A1542" s="139">
        <v>2014</v>
      </c>
      <c r="B1542" s="129" t="s">
        <v>13</v>
      </c>
      <c r="C1542" s="142" t="s">
        <v>54</v>
      </c>
      <c r="D1542" s="130">
        <v>3767084</v>
      </c>
      <c r="E1542" s="82">
        <v>140772.9446935725</v>
      </c>
    </row>
    <row r="1543" spans="1:5">
      <c r="A1543" s="139">
        <v>2014</v>
      </c>
      <c r="B1543" s="129" t="s">
        <v>14</v>
      </c>
      <c r="C1543" s="142" t="s">
        <v>54</v>
      </c>
      <c r="D1543" s="130">
        <v>3852137</v>
      </c>
      <c r="E1543" s="82">
        <v>138765.74207492796</v>
      </c>
    </row>
    <row r="1544" spans="1:5">
      <c r="A1544" s="139">
        <v>2014</v>
      </c>
      <c r="B1544" s="129" t="s">
        <v>15</v>
      </c>
      <c r="C1544" s="142" t="s">
        <v>54</v>
      </c>
      <c r="D1544" s="130">
        <v>3560395</v>
      </c>
      <c r="E1544" s="82">
        <v>140007.66810853322</v>
      </c>
    </row>
    <row r="1545" spans="1:5">
      <c r="A1545" s="139">
        <v>2014</v>
      </c>
      <c r="B1545" s="129" t="s">
        <v>16</v>
      </c>
      <c r="C1545" s="142" t="s">
        <v>54</v>
      </c>
      <c r="D1545" s="130">
        <v>3362201</v>
      </c>
      <c r="E1545" s="82">
        <v>125830.87574850299</v>
      </c>
    </row>
    <row r="1546" spans="1:5">
      <c r="A1546" s="139">
        <v>2015</v>
      </c>
      <c r="B1546" s="129" t="s">
        <v>5</v>
      </c>
      <c r="C1546" s="142" t="s">
        <v>54</v>
      </c>
      <c r="D1546" s="130">
        <v>3106232</v>
      </c>
      <c r="E1546" s="82">
        <v>115259.07235621521</v>
      </c>
    </row>
    <row r="1547" spans="1:5">
      <c r="A1547" s="139">
        <v>2015</v>
      </c>
      <c r="B1547" s="129" t="s">
        <v>6</v>
      </c>
      <c r="C1547" s="142" t="s">
        <v>54</v>
      </c>
      <c r="D1547" s="130">
        <v>3115137</v>
      </c>
      <c r="E1547" s="82">
        <v>131329.5531197302</v>
      </c>
    </row>
    <row r="1548" spans="1:5">
      <c r="A1548" s="139">
        <v>2015</v>
      </c>
      <c r="B1548" s="129" t="s">
        <v>7</v>
      </c>
      <c r="C1548" s="142" t="s">
        <v>54</v>
      </c>
      <c r="D1548" s="130">
        <v>3647535</v>
      </c>
      <c r="E1548" s="82">
        <v>139218.89312977099</v>
      </c>
    </row>
    <row r="1549" spans="1:5">
      <c r="A1549" s="139">
        <v>2015</v>
      </c>
      <c r="B1549" s="129" t="s">
        <v>8</v>
      </c>
      <c r="C1549" s="142" t="s">
        <v>54</v>
      </c>
      <c r="D1549" s="130">
        <v>4041681</v>
      </c>
      <c r="E1549" s="82">
        <v>157141.56298600312</v>
      </c>
    </row>
    <row r="1550" spans="1:5">
      <c r="A1550" s="139">
        <v>2015</v>
      </c>
      <c r="B1550" s="129" t="s">
        <v>9</v>
      </c>
      <c r="C1550" s="142" t="s">
        <v>54</v>
      </c>
      <c r="D1550" s="130">
        <v>3819973</v>
      </c>
      <c r="E1550" s="82">
        <v>147432.38131995368</v>
      </c>
    </row>
    <row r="1551" spans="1:5">
      <c r="A1551" s="139">
        <v>2015</v>
      </c>
      <c r="B1551" s="129" t="s">
        <v>10</v>
      </c>
      <c r="C1551" s="142" t="s">
        <v>54</v>
      </c>
      <c r="D1551" s="130">
        <v>3931185</v>
      </c>
      <c r="E1551" s="82">
        <v>151141.291810842</v>
      </c>
    </row>
    <row r="1552" spans="1:5">
      <c r="A1552" s="139">
        <v>2015</v>
      </c>
      <c r="B1552" s="129" t="s">
        <v>11</v>
      </c>
      <c r="C1552" s="142" t="s">
        <v>54</v>
      </c>
      <c r="D1552" s="130">
        <v>4256063</v>
      </c>
      <c r="E1552" s="82">
        <v>156243.13509544788</v>
      </c>
    </row>
    <row r="1553" spans="1:5">
      <c r="A1553" s="139">
        <v>2015</v>
      </c>
      <c r="B1553" s="129" t="s">
        <v>12</v>
      </c>
      <c r="C1553" s="142" t="s">
        <v>54</v>
      </c>
      <c r="D1553" s="130">
        <v>4059610</v>
      </c>
      <c r="E1553" s="82">
        <v>153598.56223987893</v>
      </c>
    </row>
    <row r="1554" spans="1:5">
      <c r="A1554" s="139">
        <v>2015</v>
      </c>
      <c r="B1554" s="129" t="s">
        <v>13</v>
      </c>
      <c r="C1554" s="142" t="s">
        <v>54</v>
      </c>
      <c r="D1554" s="130">
        <v>4400270</v>
      </c>
      <c r="E1554" s="82">
        <v>164434.60388639761</v>
      </c>
    </row>
    <row r="1555" spans="1:5">
      <c r="A1555" s="139">
        <v>2015</v>
      </c>
      <c r="B1555" s="129" t="s">
        <v>14</v>
      </c>
      <c r="C1555" s="142" t="s">
        <v>54</v>
      </c>
      <c r="D1555" s="130">
        <v>4551844</v>
      </c>
      <c r="E1555" s="82">
        <v>168899.5918367347</v>
      </c>
    </row>
    <row r="1556" spans="1:5">
      <c r="A1556" s="139">
        <v>2015</v>
      </c>
      <c r="B1556" s="129" t="s">
        <v>15</v>
      </c>
      <c r="C1556" s="142" t="s">
        <v>54</v>
      </c>
      <c r="D1556" s="130">
        <v>4357354</v>
      </c>
      <c r="E1556" s="82">
        <v>169415.00777604978</v>
      </c>
    </row>
    <row r="1557" spans="1:5">
      <c r="A1557" s="139">
        <v>2015</v>
      </c>
      <c r="B1557" s="129" t="s">
        <v>16</v>
      </c>
      <c r="C1557" s="142" t="s">
        <v>54</v>
      </c>
      <c r="D1557" s="130">
        <v>3860421</v>
      </c>
      <c r="E1557" s="82">
        <v>147344.31297709924</v>
      </c>
    </row>
    <row r="1558" spans="1:5">
      <c r="A1558" s="139">
        <v>2016</v>
      </c>
      <c r="B1558" s="129" t="s">
        <v>5</v>
      </c>
      <c r="C1558" s="142" t="s">
        <v>54</v>
      </c>
      <c r="D1558" s="130">
        <v>3595536</v>
      </c>
      <c r="E1558" s="82">
        <v>136039.95459704881</v>
      </c>
    </row>
    <row r="1559" spans="1:5">
      <c r="A1559" s="139">
        <v>2016</v>
      </c>
      <c r="B1559" s="129" t="s">
        <v>6</v>
      </c>
      <c r="C1559" s="142" t="s">
        <v>54</v>
      </c>
      <c r="D1559" s="130">
        <v>3402352</v>
      </c>
      <c r="E1559" s="82">
        <v>137635.59870550162</v>
      </c>
    </row>
    <row r="1560" spans="1:5">
      <c r="A1560" s="139">
        <v>2016</v>
      </c>
      <c r="B1560" s="129" t="s">
        <v>7</v>
      </c>
      <c r="C1560" s="142" t="s">
        <v>54</v>
      </c>
      <c r="D1560" s="130">
        <v>4217624</v>
      </c>
      <c r="E1560" s="82">
        <v>157845.20958083833</v>
      </c>
    </row>
    <row r="1561" spans="1:5">
      <c r="A1561" s="139">
        <v>2016</v>
      </c>
      <c r="B1561" s="129" t="s">
        <v>8</v>
      </c>
      <c r="C1561" s="142" t="s">
        <v>54</v>
      </c>
      <c r="D1561" s="130">
        <v>4337900</v>
      </c>
      <c r="E1561" s="82">
        <v>165316.31097560975</v>
      </c>
    </row>
    <row r="1562" spans="1:5">
      <c r="A1562" s="139">
        <v>2016</v>
      </c>
      <c r="B1562" s="129" t="s">
        <v>9</v>
      </c>
      <c r="C1562" s="142" t="s">
        <v>54</v>
      </c>
      <c r="D1562" s="130">
        <v>4410734</v>
      </c>
      <c r="E1562" s="82">
        <v>165072.38023952098</v>
      </c>
    </row>
    <row r="1563" spans="1:5">
      <c r="A1563" s="139">
        <v>2016</v>
      </c>
      <c r="B1563" s="129" t="s">
        <v>10</v>
      </c>
      <c r="C1563" s="142" t="s">
        <v>54</v>
      </c>
      <c r="D1563" s="130">
        <v>4168093</v>
      </c>
      <c r="E1563" s="82">
        <v>158845.00762195123</v>
      </c>
    </row>
    <row r="1564" spans="1:5">
      <c r="A1564" s="139">
        <v>2016</v>
      </c>
      <c r="B1564" s="129" t="s">
        <v>11</v>
      </c>
      <c r="C1564" s="142" t="s">
        <v>54</v>
      </c>
      <c r="D1564" s="130">
        <v>4260854</v>
      </c>
      <c r="E1564" s="82">
        <v>162628.01526717556</v>
      </c>
    </row>
    <row r="1565" spans="1:5">
      <c r="A1565" s="139">
        <v>2016</v>
      </c>
      <c r="B1565" s="129" t="s">
        <v>12</v>
      </c>
      <c r="C1565" s="142" t="s">
        <v>54</v>
      </c>
      <c r="D1565" s="130">
        <v>4644020</v>
      </c>
      <c r="E1565" s="82">
        <v>170485.31571218796</v>
      </c>
    </row>
    <row r="1566" spans="1:5">
      <c r="A1566" s="139">
        <v>2016</v>
      </c>
      <c r="B1566" s="129" t="s">
        <v>13</v>
      </c>
      <c r="C1566" s="142" t="s">
        <v>54</v>
      </c>
      <c r="D1566" s="130">
        <v>4590433</v>
      </c>
      <c r="E1566" s="82">
        <v>171540.84454409569</v>
      </c>
    </row>
    <row r="1567" spans="1:5">
      <c r="A1567" s="139">
        <v>2016</v>
      </c>
      <c r="B1567" s="129" t="s">
        <v>14</v>
      </c>
      <c r="C1567" s="142" t="s">
        <v>54</v>
      </c>
      <c r="D1567" s="130">
        <v>4462715</v>
      </c>
      <c r="E1567" s="82">
        <v>168850.35944003027</v>
      </c>
    </row>
    <row r="1568" spans="1:5">
      <c r="A1568" s="139">
        <v>2016</v>
      </c>
      <c r="B1568" s="129" t="s">
        <v>15</v>
      </c>
      <c r="C1568" s="142" t="s">
        <v>54</v>
      </c>
      <c r="D1568" s="130">
        <v>4706295</v>
      </c>
      <c r="E1568" s="82">
        <v>179355.75457317074</v>
      </c>
    </row>
    <row r="1569" spans="1:5">
      <c r="A1569" s="139">
        <v>2016</v>
      </c>
      <c r="B1569" s="129" t="s">
        <v>16</v>
      </c>
      <c r="C1569" s="142" t="s">
        <v>54</v>
      </c>
      <c r="D1569" s="130">
        <v>4298663</v>
      </c>
      <c r="E1569" s="82">
        <v>164071.10687022901</v>
      </c>
    </row>
    <row r="1570" spans="1:5">
      <c r="A1570" s="139">
        <v>2017</v>
      </c>
      <c r="B1570" s="129" t="s">
        <v>5</v>
      </c>
      <c r="C1570" s="142" t="s">
        <v>54</v>
      </c>
      <c r="D1570" s="130">
        <v>3892635</v>
      </c>
      <c r="E1570" s="82">
        <v>142901.43171806168</v>
      </c>
    </row>
    <row r="1571" spans="1:5">
      <c r="A1571" s="139">
        <v>2017</v>
      </c>
      <c r="B1571" s="129" t="s">
        <v>6</v>
      </c>
      <c r="C1571" s="142" t="s">
        <v>54</v>
      </c>
      <c r="D1571" s="130">
        <v>3501582</v>
      </c>
      <c r="E1571" s="82">
        <v>147621.50084317033</v>
      </c>
    </row>
    <row r="1572" spans="1:5">
      <c r="A1572" s="139">
        <v>2017</v>
      </c>
      <c r="B1572" s="129" t="s">
        <v>7</v>
      </c>
      <c r="C1572" s="142" t="s">
        <v>54</v>
      </c>
      <c r="D1572" s="130">
        <v>4702549</v>
      </c>
      <c r="E1572" s="82">
        <v>172633.95741556535</v>
      </c>
    </row>
    <row r="1573" spans="1:5">
      <c r="A1573" s="139">
        <v>2017</v>
      </c>
      <c r="B1573" s="129" t="s">
        <v>8</v>
      </c>
      <c r="C1573" s="142" t="s">
        <v>54</v>
      </c>
      <c r="D1573" s="130">
        <v>4215177</v>
      </c>
      <c r="E1573" s="82">
        <v>169216.25853071056</v>
      </c>
    </row>
    <row r="1574" spans="1:5">
      <c r="A1574" s="139">
        <v>2017</v>
      </c>
      <c r="B1574" s="129" t="s">
        <v>9</v>
      </c>
      <c r="C1574" s="142" t="s">
        <v>54</v>
      </c>
      <c r="D1574" s="130">
        <v>4636972</v>
      </c>
      <c r="E1574" s="82">
        <v>173539.37125748504</v>
      </c>
    </row>
    <row r="1575" spans="1:5">
      <c r="A1575" s="139">
        <v>2017</v>
      </c>
      <c r="B1575" s="129" t="s">
        <v>10</v>
      </c>
      <c r="C1575" s="142" t="s">
        <v>54</v>
      </c>
      <c r="D1575" s="130">
        <v>4675501</v>
      </c>
      <c r="E1575" s="82">
        <v>183424.91173009024</v>
      </c>
    </row>
    <row r="1576" spans="1:5">
      <c r="A1576" s="139">
        <v>2017</v>
      </c>
      <c r="B1576" s="129" t="s">
        <v>11</v>
      </c>
      <c r="C1576" s="142" t="s">
        <v>54</v>
      </c>
      <c r="D1576" s="130">
        <v>4598095</v>
      </c>
      <c r="E1576" s="82">
        <v>170615.76994434139</v>
      </c>
    </row>
    <row r="1577" spans="1:5">
      <c r="A1577" s="139">
        <v>2017</v>
      </c>
      <c r="B1577" s="129" t="s">
        <v>12</v>
      </c>
      <c r="C1577" s="142" t="s">
        <v>54</v>
      </c>
      <c r="D1577" s="130">
        <v>4526723</v>
      </c>
      <c r="E1577" s="82">
        <v>166179.25844346551</v>
      </c>
    </row>
    <row r="1578" spans="1:5">
      <c r="A1578" s="139">
        <v>2017</v>
      </c>
      <c r="B1578" s="129" t="s">
        <v>13</v>
      </c>
      <c r="C1578" s="142" t="s">
        <v>54</v>
      </c>
      <c r="D1578" s="130">
        <v>4423114</v>
      </c>
      <c r="E1578" s="82">
        <v>167099.13109180206</v>
      </c>
    </row>
    <row r="1579" spans="1:5">
      <c r="A1579" s="139">
        <v>2017</v>
      </c>
      <c r="B1579" s="129" t="s">
        <v>14</v>
      </c>
      <c r="C1579" s="142" t="s">
        <v>54</v>
      </c>
      <c r="D1579" s="130">
        <v>4369803</v>
      </c>
      <c r="E1579" s="82">
        <v>163540.53143712576</v>
      </c>
    </row>
    <row r="1580" spans="1:5">
      <c r="A1580" s="139">
        <v>2017</v>
      </c>
      <c r="B1580" s="129" t="s">
        <v>15</v>
      </c>
      <c r="C1580" s="142" t="s">
        <v>54</v>
      </c>
      <c r="D1580" s="130">
        <v>4830620</v>
      </c>
      <c r="E1580" s="82">
        <v>184093.75</v>
      </c>
    </row>
    <row r="1581" spans="1:5">
      <c r="A1581" s="139">
        <v>2017</v>
      </c>
      <c r="B1581" s="129" t="s">
        <v>16</v>
      </c>
      <c r="C1581" s="142" t="s">
        <v>54</v>
      </c>
      <c r="D1581" s="130">
        <v>3745300</v>
      </c>
      <c r="E1581" s="82">
        <v>144550.36665380161</v>
      </c>
    </row>
    <row r="1582" spans="1:5">
      <c r="A1582" s="139">
        <v>2018</v>
      </c>
      <c r="B1582" s="129" t="s">
        <v>5</v>
      </c>
      <c r="C1582" s="142" t="s">
        <v>54</v>
      </c>
      <c r="D1582" s="130">
        <v>2730318</v>
      </c>
      <c r="E1582" s="82">
        <v>100231.9383259912</v>
      </c>
    </row>
    <row r="1583" spans="1:5">
      <c r="A1583" s="139">
        <v>2018</v>
      </c>
      <c r="B1583" s="129" t="s">
        <v>6</v>
      </c>
      <c r="C1583" s="142" t="s">
        <v>54</v>
      </c>
      <c r="D1583" s="130">
        <v>2085720</v>
      </c>
      <c r="E1583" s="82">
        <v>87930.860033726814</v>
      </c>
    </row>
    <row r="1584" spans="1:5">
      <c r="A1584" s="139">
        <v>2018</v>
      </c>
      <c r="B1584" s="129" t="s">
        <v>7</v>
      </c>
      <c r="C1584" s="142" t="s">
        <v>54</v>
      </c>
      <c r="D1584" s="130">
        <v>3302804</v>
      </c>
      <c r="E1584" s="82">
        <v>126061.22137404581</v>
      </c>
    </row>
    <row r="1585" spans="1:5">
      <c r="A1585" s="139">
        <v>2018</v>
      </c>
      <c r="B1585" s="129" t="s">
        <v>8</v>
      </c>
      <c r="C1585" s="142" t="s">
        <v>54</v>
      </c>
      <c r="D1585" s="130">
        <v>3178978</v>
      </c>
      <c r="E1585" s="82">
        <v>126149.92063492064</v>
      </c>
    </row>
    <row r="1586" spans="1:5">
      <c r="A1586" s="139">
        <v>2018</v>
      </c>
      <c r="B1586" s="129" t="s">
        <v>9</v>
      </c>
      <c r="C1586" s="142" t="s">
        <v>54</v>
      </c>
      <c r="D1586" s="130">
        <v>3130246</v>
      </c>
      <c r="E1586" s="82">
        <v>117149.9251497006</v>
      </c>
    </row>
    <row r="1587" spans="1:5">
      <c r="A1587" s="139">
        <v>2018</v>
      </c>
      <c r="B1587" s="129" t="s">
        <v>10</v>
      </c>
      <c r="C1587" s="142" t="s">
        <v>54</v>
      </c>
      <c r="D1587" s="130">
        <v>2303969</v>
      </c>
      <c r="E1587" s="82">
        <v>90600.43255996854</v>
      </c>
    </row>
    <row r="1588" spans="1:5">
      <c r="A1588" s="139">
        <v>2018</v>
      </c>
      <c r="B1588" s="129" t="s">
        <v>11</v>
      </c>
      <c r="C1588" s="142" t="s">
        <v>54</v>
      </c>
      <c r="D1588" s="130">
        <v>2294784</v>
      </c>
      <c r="E1588" s="82">
        <v>85882.634730538921</v>
      </c>
    </row>
    <row r="1589" spans="1:5">
      <c r="A1589" s="139">
        <v>2018</v>
      </c>
      <c r="B1589" s="129" t="s">
        <v>12</v>
      </c>
      <c r="C1589" s="142" t="s">
        <v>54</v>
      </c>
      <c r="D1589" s="130">
        <v>2545802</v>
      </c>
      <c r="E1589" s="82">
        <v>93458.223201174755</v>
      </c>
    </row>
    <row r="1590" spans="1:5">
      <c r="A1590" s="139">
        <v>2018</v>
      </c>
      <c r="B1590" s="129" t="s">
        <v>13</v>
      </c>
      <c r="C1590" s="142" t="s">
        <v>54</v>
      </c>
      <c r="D1590" s="130">
        <v>2383097</v>
      </c>
      <c r="E1590" s="82">
        <v>91834.181117533721</v>
      </c>
    </row>
    <row r="1591" spans="1:5">
      <c r="A1591" s="139">
        <v>2018</v>
      </c>
      <c r="B1591" s="129" t="s">
        <v>14</v>
      </c>
      <c r="C1591" s="142" t="s">
        <v>54</v>
      </c>
      <c r="D1591" s="130">
        <v>2655616</v>
      </c>
      <c r="E1591" s="82">
        <v>97489.574155653463</v>
      </c>
    </row>
    <row r="1592" spans="1:5">
      <c r="A1592" s="139">
        <v>2018</v>
      </c>
      <c r="B1592" s="129" t="s">
        <v>15</v>
      </c>
      <c r="C1592" s="142" t="s">
        <v>54</v>
      </c>
      <c r="D1592" s="130">
        <v>2321427</v>
      </c>
      <c r="E1592" s="82">
        <v>88469.016768292684</v>
      </c>
    </row>
    <row r="1593" spans="1:5">
      <c r="A1593" s="139">
        <v>2018</v>
      </c>
      <c r="B1593" s="129" t="s">
        <v>16</v>
      </c>
      <c r="C1593" s="142" t="s">
        <v>54</v>
      </c>
      <c r="D1593" s="130">
        <v>2172252</v>
      </c>
      <c r="E1593" s="82">
        <v>86337.519872813995</v>
      </c>
    </row>
    <row r="1594" spans="1:5">
      <c r="A1594" s="139">
        <v>2019</v>
      </c>
      <c r="B1594" s="129" t="s">
        <v>5</v>
      </c>
      <c r="C1594" s="142" t="s">
        <v>54</v>
      </c>
      <c r="D1594" s="130">
        <v>2045966</v>
      </c>
      <c r="E1594" s="82">
        <v>75108.883994126285</v>
      </c>
    </row>
    <row r="1595" spans="1:5">
      <c r="A1595" s="139">
        <v>2019</v>
      </c>
      <c r="B1595" s="129" t="s">
        <v>6</v>
      </c>
      <c r="C1595" s="142" t="s">
        <v>54</v>
      </c>
      <c r="D1595" s="130">
        <v>2024627</v>
      </c>
      <c r="E1595" s="82">
        <v>81770.072697899843</v>
      </c>
    </row>
    <row r="1596" spans="1:5">
      <c r="A1596" s="139">
        <v>2019</v>
      </c>
      <c r="B1596" s="129" t="s">
        <v>7</v>
      </c>
      <c r="C1596" s="142" t="s">
        <v>54</v>
      </c>
      <c r="D1596" s="130">
        <v>2359984</v>
      </c>
      <c r="E1596" s="82">
        <v>92803.145890680302</v>
      </c>
    </row>
    <row r="1597" spans="1:5">
      <c r="A1597" s="139">
        <v>2019</v>
      </c>
      <c r="B1597" s="129" t="s">
        <v>8</v>
      </c>
      <c r="C1597" s="142" t="s">
        <v>54</v>
      </c>
      <c r="D1597" s="130">
        <v>2320633</v>
      </c>
      <c r="E1597" s="82">
        <v>92088.611111111109</v>
      </c>
    </row>
    <row r="1598" spans="1:5">
      <c r="A1598" s="139">
        <v>2019</v>
      </c>
      <c r="B1598" s="129" t="s">
        <v>9</v>
      </c>
      <c r="C1598" s="142" t="s">
        <v>54</v>
      </c>
      <c r="D1598" s="130">
        <v>2420185</v>
      </c>
      <c r="E1598" s="82">
        <v>89603.295075897826</v>
      </c>
    </row>
    <row r="1599" spans="1:5">
      <c r="A1599" s="139">
        <v>2019</v>
      </c>
      <c r="B1599" s="129" t="s">
        <v>10</v>
      </c>
      <c r="C1599" s="142" t="s">
        <v>54</v>
      </c>
      <c r="D1599" s="130">
        <v>2163700</v>
      </c>
      <c r="E1599" s="82">
        <v>85084.54581203303</v>
      </c>
    </row>
    <row r="1600" spans="1:5">
      <c r="A1600" s="139">
        <v>2019</v>
      </c>
      <c r="B1600" s="129" t="s">
        <v>11</v>
      </c>
      <c r="C1600" s="142" t="s">
        <v>54</v>
      </c>
      <c r="D1600" s="130">
        <v>2741672</v>
      </c>
      <c r="E1600" s="82">
        <v>100648.75183553598</v>
      </c>
    </row>
    <row r="1601" spans="1:5">
      <c r="A1601" s="139">
        <v>2019</v>
      </c>
      <c r="B1601" s="129" t="s">
        <v>12</v>
      </c>
      <c r="C1601" s="142" t="s">
        <v>54</v>
      </c>
      <c r="D1601" s="130">
        <v>3372997</v>
      </c>
      <c r="E1601" s="82">
        <v>125157.58812615956</v>
      </c>
    </row>
    <row r="1602" spans="1:5">
      <c r="A1602" s="139">
        <v>1993</v>
      </c>
      <c r="B1602" s="129" t="s">
        <v>5</v>
      </c>
      <c r="C1602" s="142" t="s">
        <v>65</v>
      </c>
      <c r="D1602" s="130">
        <v>1047000</v>
      </c>
      <c r="E1602" s="82">
        <v>41383.399209486168</v>
      </c>
    </row>
    <row r="1603" spans="1:5">
      <c r="A1603" s="139">
        <v>1993</v>
      </c>
      <c r="B1603" s="129" t="s">
        <v>6</v>
      </c>
      <c r="C1603" s="142" t="s">
        <v>65</v>
      </c>
      <c r="D1603" s="130">
        <v>942000</v>
      </c>
      <c r="E1603" s="82">
        <v>39250</v>
      </c>
    </row>
    <row r="1604" spans="1:5">
      <c r="A1604" s="139">
        <v>1993</v>
      </c>
      <c r="B1604" s="129" t="s">
        <v>7</v>
      </c>
      <c r="C1604" s="142" t="s">
        <v>65</v>
      </c>
      <c r="D1604" s="130">
        <v>1200000</v>
      </c>
      <c r="E1604" s="82">
        <v>46153.846153846156</v>
      </c>
    </row>
    <row r="1605" spans="1:5">
      <c r="A1605" s="139">
        <v>1993</v>
      </c>
      <c r="B1605" s="129" t="s">
        <v>8</v>
      </c>
      <c r="C1605" s="142" t="s">
        <v>65</v>
      </c>
      <c r="D1605" s="130">
        <v>1068000</v>
      </c>
      <c r="E1605" s="82">
        <v>41076.923076923078</v>
      </c>
    </row>
    <row r="1606" spans="1:5">
      <c r="A1606" s="139">
        <v>1993</v>
      </c>
      <c r="B1606" s="129" t="s">
        <v>9</v>
      </c>
      <c r="C1606" s="142" t="s">
        <v>65</v>
      </c>
      <c r="D1606" s="130">
        <v>1076000</v>
      </c>
      <c r="E1606" s="82">
        <v>42031.25</v>
      </c>
    </row>
    <row r="1607" spans="1:5">
      <c r="A1607" s="139">
        <v>1993</v>
      </c>
      <c r="B1607" s="129" t="s">
        <v>10</v>
      </c>
      <c r="C1607" s="142" t="s">
        <v>65</v>
      </c>
      <c r="D1607" s="130">
        <v>936000</v>
      </c>
      <c r="E1607" s="82">
        <v>36996.04743083004</v>
      </c>
    </row>
    <row r="1608" spans="1:5">
      <c r="A1608" s="139">
        <v>1993</v>
      </c>
      <c r="B1608" s="129" t="s">
        <v>11</v>
      </c>
      <c r="C1608" s="142" t="s">
        <v>65</v>
      </c>
      <c r="D1608" s="130">
        <v>931000</v>
      </c>
      <c r="E1608" s="82">
        <v>35807.692307692305</v>
      </c>
    </row>
    <row r="1609" spans="1:5">
      <c r="A1609" s="139">
        <v>1993</v>
      </c>
      <c r="B1609" s="129" t="s">
        <v>12</v>
      </c>
      <c r="C1609" s="142" t="s">
        <v>65</v>
      </c>
      <c r="D1609" s="130">
        <v>940000</v>
      </c>
      <c r="E1609" s="82">
        <v>35741.444866920152</v>
      </c>
    </row>
    <row r="1610" spans="1:5">
      <c r="A1610" s="139">
        <v>1993</v>
      </c>
      <c r="B1610" s="129" t="s">
        <v>13</v>
      </c>
      <c r="C1610" s="142" t="s">
        <v>65</v>
      </c>
      <c r="D1610" s="130">
        <v>894000</v>
      </c>
      <c r="E1610" s="82">
        <v>34384.615384615383</v>
      </c>
    </row>
    <row r="1611" spans="1:5">
      <c r="A1611" s="139">
        <v>1993</v>
      </c>
      <c r="B1611" s="129" t="s">
        <v>14</v>
      </c>
      <c r="C1611" s="142" t="s">
        <v>65</v>
      </c>
      <c r="D1611" s="130">
        <v>898000</v>
      </c>
      <c r="E1611" s="82">
        <v>34941.634241245134</v>
      </c>
    </row>
    <row r="1612" spans="1:5">
      <c r="A1612" s="139">
        <v>1993</v>
      </c>
      <c r="B1612" s="129" t="s">
        <v>15</v>
      </c>
      <c r="C1612" s="142" t="s">
        <v>65</v>
      </c>
      <c r="D1612" s="130">
        <v>963000</v>
      </c>
      <c r="E1612" s="82">
        <v>37038.461538461539</v>
      </c>
    </row>
    <row r="1613" spans="1:5">
      <c r="A1613" s="139">
        <v>1993</v>
      </c>
      <c r="B1613" s="129" t="s">
        <v>16</v>
      </c>
      <c r="C1613" s="142" t="s">
        <v>65</v>
      </c>
      <c r="D1613" s="130">
        <v>911000</v>
      </c>
      <c r="E1613" s="82">
        <v>36007.90513833992</v>
      </c>
    </row>
    <row r="1614" spans="1:5">
      <c r="A1614" s="139">
        <v>1994</v>
      </c>
      <c r="B1614" s="129" t="s">
        <v>5</v>
      </c>
      <c r="C1614" s="142" t="s">
        <v>65</v>
      </c>
      <c r="D1614" s="130">
        <v>787000</v>
      </c>
      <c r="E1614" s="82">
        <v>31480</v>
      </c>
    </row>
    <row r="1615" spans="1:5">
      <c r="A1615" s="139">
        <v>1994</v>
      </c>
      <c r="B1615" s="129" t="s">
        <v>6</v>
      </c>
      <c r="C1615" s="142" t="s">
        <v>65</v>
      </c>
      <c r="D1615" s="130">
        <v>758000</v>
      </c>
      <c r="E1615" s="82">
        <v>31583.333333333332</v>
      </c>
    </row>
    <row r="1616" spans="1:5">
      <c r="A1616" s="139">
        <v>1994</v>
      </c>
      <c r="B1616" s="129" t="s">
        <v>7</v>
      </c>
      <c r="C1616" s="142" t="s">
        <v>65</v>
      </c>
      <c r="D1616" s="130">
        <v>838000</v>
      </c>
      <c r="E1616" s="82">
        <v>31385.767790262173</v>
      </c>
    </row>
    <row r="1617" spans="1:5">
      <c r="A1617" s="139">
        <v>1994</v>
      </c>
      <c r="B1617" s="129" t="s">
        <v>8</v>
      </c>
      <c r="C1617" s="142" t="s">
        <v>65</v>
      </c>
      <c r="D1617" s="130">
        <v>1012418</v>
      </c>
      <c r="E1617" s="82">
        <v>40496.720000000001</v>
      </c>
    </row>
    <row r="1618" spans="1:5">
      <c r="A1618" s="139">
        <v>1994</v>
      </c>
      <c r="B1618" s="129" t="s">
        <v>9</v>
      </c>
      <c r="C1618" s="142" t="s">
        <v>65</v>
      </c>
      <c r="D1618" s="130">
        <v>1286836</v>
      </c>
      <c r="E1618" s="82">
        <v>50267.03125</v>
      </c>
    </row>
    <row r="1619" spans="1:5">
      <c r="A1619" s="139">
        <v>1994</v>
      </c>
      <c r="B1619" s="129" t="s">
        <v>10</v>
      </c>
      <c r="C1619" s="142" t="s">
        <v>65</v>
      </c>
      <c r="D1619" s="130">
        <v>1205453</v>
      </c>
      <c r="E1619" s="82">
        <v>49002.154471544716</v>
      </c>
    </row>
    <row r="1620" spans="1:5">
      <c r="A1620" s="139">
        <v>1994</v>
      </c>
      <c r="B1620" s="129" t="s">
        <v>11</v>
      </c>
      <c r="C1620" s="142" t="s">
        <v>65</v>
      </c>
      <c r="D1620" s="130">
        <v>1281583</v>
      </c>
      <c r="E1620" s="82">
        <v>50061.8359375</v>
      </c>
    </row>
    <row r="1621" spans="1:5">
      <c r="A1621" s="139">
        <v>1994</v>
      </c>
      <c r="B1621" s="129" t="s">
        <v>12</v>
      </c>
      <c r="C1621" s="142" t="s">
        <v>65</v>
      </c>
      <c r="D1621" s="130">
        <v>1404474</v>
      </c>
      <c r="E1621" s="82">
        <v>53402.053231939164</v>
      </c>
    </row>
    <row r="1622" spans="1:5">
      <c r="A1622" s="139">
        <v>1994</v>
      </c>
      <c r="B1622" s="129" t="s">
        <v>13</v>
      </c>
      <c r="C1622" s="142" t="s">
        <v>65</v>
      </c>
      <c r="D1622" s="130">
        <v>1497732</v>
      </c>
      <c r="E1622" s="82">
        <v>57605.076923076922</v>
      </c>
    </row>
    <row r="1623" spans="1:5">
      <c r="A1623" s="139">
        <v>1994</v>
      </c>
      <c r="B1623" s="129" t="s">
        <v>14</v>
      </c>
      <c r="C1623" s="142" t="s">
        <v>65</v>
      </c>
      <c r="D1623" s="130">
        <v>1504318</v>
      </c>
      <c r="E1623" s="82">
        <v>57858.384615384617</v>
      </c>
    </row>
    <row r="1624" spans="1:5">
      <c r="A1624" s="139">
        <v>1994</v>
      </c>
      <c r="B1624" s="129" t="s">
        <v>15</v>
      </c>
      <c r="C1624" s="142" t="s">
        <v>65</v>
      </c>
      <c r="D1624" s="130">
        <v>1654867</v>
      </c>
      <c r="E1624" s="82">
        <v>63648.730769230766</v>
      </c>
    </row>
    <row r="1625" spans="1:5">
      <c r="A1625" s="139">
        <v>1994</v>
      </c>
      <c r="B1625" s="129" t="s">
        <v>16</v>
      </c>
      <c r="C1625" s="142" t="s">
        <v>65</v>
      </c>
      <c r="D1625" s="130">
        <v>1707417</v>
      </c>
      <c r="E1625" s="82">
        <v>63948.20224719101</v>
      </c>
    </row>
    <row r="1626" spans="1:5">
      <c r="A1626" s="139">
        <v>1995</v>
      </c>
      <c r="B1626" s="129" t="s">
        <v>5</v>
      </c>
      <c r="C1626" s="142" t="s">
        <v>65</v>
      </c>
      <c r="D1626" s="130">
        <v>1592041</v>
      </c>
      <c r="E1626" s="82">
        <v>60533.878326996193</v>
      </c>
    </row>
    <row r="1627" spans="1:5">
      <c r="A1627" s="139">
        <v>1995</v>
      </c>
      <c r="B1627" s="129" t="s">
        <v>6</v>
      </c>
      <c r="C1627" s="142" t="s">
        <v>65</v>
      </c>
      <c r="D1627" s="130">
        <v>1704652</v>
      </c>
      <c r="E1627" s="82">
        <v>71027.166666666672</v>
      </c>
    </row>
    <row r="1628" spans="1:5">
      <c r="A1628" s="139">
        <v>1995</v>
      </c>
      <c r="B1628" s="129" t="s">
        <v>7</v>
      </c>
      <c r="C1628" s="142" t="s">
        <v>65</v>
      </c>
      <c r="D1628" s="130">
        <v>2089906</v>
      </c>
      <c r="E1628" s="82">
        <v>77403.925925925927</v>
      </c>
    </row>
    <row r="1629" spans="1:5">
      <c r="A1629" s="139">
        <v>1995</v>
      </c>
      <c r="B1629" s="129" t="s">
        <v>8</v>
      </c>
      <c r="C1629" s="142" t="s">
        <v>65</v>
      </c>
      <c r="D1629" s="130">
        <v>1939863</v>
      </c>
      <c r="E1629" s="82">
        <v>80827.625</v>
      </c>
    </row>
    <row r="1630" spans="1:5">
      <c r="A1630" s="139">
        <v>1995</v>
      </c>
      <c r="B1630" s="129" t="s">
        <v>9</v>
      </c>
      <c r="C1630" s="142" t="s">
        <v>65</v>
      </c>
      <c r="D1630" s="130">
        <v>2161911</v>
      </c>
      <c r="E1630" s="82">
        <v>84449.6484375</v>
      </c>
    </row>
    <row r="1631" spans="1:5">
      <c r="A1631" s="139">
        <v>1995</v>
      </c>
      <c r="B1631" s="129" t="s">
        <v>10</v>
      </c>
      <c r="C1631" s="142" t="s">
        <v>65</v>
      </c>
      <c r="D1631" s="130">
        <v>2068389</v>
      </c>
      <c r="E1631" s="82">
        <v>81754.50592885376</v>
      </c>
    </row>
    <row r="1632" spans="1:5">
      <c r="A1632" s="139">
        <v>1995</v>
      </c>
      <c r="B1632" s="129" t="s">
        <v>11</v>
      </c>
      <c r="C1632" s="142" t="s">
        <v>65</v>
      </c>
      <c r="D1632" s="130">
        <v>2208705</v>
      </c>
      <c r="E1632" s="82">
        <v>84950.192307692312</v>
      </c>
    </row>
    <row r="1633" spans="1:5">
      <c r="A1633" s="139">
        <v>1995</v>
      </c>
      <c r="B1633" s="129" t="s">
        <v>12</v>
      </c>
      <c r="C1633" s="142" t="s">
        <v>65</v>
      </c>
      <c r="D1633" s="130">
        <v>2228724</v>
      </c>
      <c r="E1633" s="82">
        <v>84742.357414448663</v>
      </c>
    </row>
    <row r="1634" spans="1:5">
      <c r="A1634" s="139">
        <v>1995</v>
      </c>
      <c r="B1634" s="129" t="s">
        <v>13</v>
      </c>
      <c r="C1634" s="142" t="s">
        <v>65</v>
      </c>
      <c r="D1634" s="130">
        <v>2250585</v>
      </c>
      <c r="E1634" s="82">
        <v>87571.400778210125</v>
      </c>
    </row>
    <row r="1635" spans="1:5">
      <c r="A1635" s="139">
        <v>1995</v>
      </c>
      <c r="B1635" s="129" t="s">
        <v>14</v>
      </c>
      <c r="C1635" s="142" t="s">
        <v>65</v>
      </c>
      <c r="D1635" s="130">
        <v>2364294</v>
      </c>
      <c r="E1635" s="82">
        <v>92355.234375</v>
      </c>
    </row>
    <row r="1636" spans="1:5">
      <c r="A1636" s="139">
        <v>1995</v>
      </c>
      <c r="B1636" s="129" t="s">
        <v>15</v>
      </c>
      <c r="C1636" s="142" t="s">
        <v>65</v>
      </c>
      <c r="D1636" s="130">
        <v>2395061</v>
      </c>
      <c r="E1636" s="82">
        <v>92117.730769230766</v>
      </c>
    </row>
    <row r="1637" spans="1:5">
      <c r="A1637" s="139">
        <v>1995</v>
      </c>
      <c r="B1637" s="129" t="s">
        <v>16</v>
      </c>
      <c r="C1637" s="142" t="s">
        <v>65</v>
      </c>
      <c r="D1637" s="130">
        <v>2369409</v>
      </c>
      <c r="E1637" s="82">
        <v>96317.439024390245</v>
      </c>
    </row>
    <row r="1638" spans="1:5">
      <c r="A1638" s="139">
        <v>1996</v>
      </c>
      <c r="B1638" s="129" t="s">
        <v>5</v>
      </c>
      <c r="C1638" s="142" t="s">
        <v>65</v>
      </c>
      <c r="D1638" s="130">
        <v>2211499</v>
      </c>
      <c r="E1638" s="82">
        <v>84087.414448669195</v>
      </c>
    </row>
    <row r="1639" spans="1:5">
      <c r="A1639" s="139">
        <v>1996</v>
      </c>
      <c r="B1639" s="129" t="s">
        <v>6</v>
      </c>
      <c r="C1639" s="142" t="s">
        <v>65</v>
      </c>
      <c r="D1639" s="130">
        <v>2141866</v>
      </c>
      <c r="E1639" s="82">
        <v>85674.64</v>
      </c>
    </row>
    <row r="1640" spans="1:5">
      <c r="A1640" s="139">
        <v>1996</v>
      </c>
      <c r="B1640" s="129" t="s">
        <v>7</v>
      </c>
      <c r="C1640" s="142" t="s">
        <v>65</v>
      </c>
      <c r="D1640" s="130">
        <v>2449814</v>
      </c>
      <c r="E1640" s="82">
        <v>94223.61538461539</v>
      </c>
    </row>
    <row r="1641" spans="1:5">
      <c r="A1641" s="139">
        <v>1996</v>
      </c>
      <c r="B1641" s="129" t="s">
        <v>8</v>
      </c>
      <c r="C1641" s="142" t="s">
        <v>65</v>
      </c>
      <c r="D1641" s="130">
        <v>2412980</v>
      </c>
      <c r="E1641" s="82">
        <v>96519.2</v>
      </c>
    </row>
    <row r="1642" spans="1:5">
      <c r="A1642" s="139">
        <v>1996</v>
      </c>
      <c r="B1642" s="129" t="s">
        <v>9</v>
      </c>
      <c r="C1642" s="142" t="s">
        <v>65</v>
      </c>
      <c r="D1642" s="130">
        <v>2563830</v>
      </c>
      <c r="E1642" s="82">
        <v>98989.575289575296</v>
      </c>
    </row>
    <row r="1643" spans="1:5">
      <c r="A1643" s="139">
        <v>1996</v>
      </c>
      <c r="B1643" s="129" t="s">
        <v>10</v>
      </c>
      <c r="C1643" s="142" t="s">
        <v>65</v>
      </c>
      <c r="D1643" s="130">
        <v>2274508</v>
      </c>
      <c r="E1643" s="82">
        <v>96377.457627118638</v>
      </c>
    </row>
    <row r="1644" spans="1:5">
      <c r="A1644" s="139">
        <v>1996</v>
      </c>
      <c r="B1644" s="129" t="s">
        <v>11</v>
      </c>
      <c r="C1644" s="142" t="s">
        <v>65</v>
      </c>
      <c r="D1644" s="130">
        <v>2359297</v>
      </c>
      <c r="E1644" s="82">
        <v>89707.110266159696</v>
      </c>
    </row>
    <row r="1645" spans="1:5">
      <c r="A1645" s="139">
        <v>1996</v>
      </c>
      <c r="B1645" s="129" t="s">
        <v>12</v>
      </c>
      <c r="C1645" s="142" t="s">
        <v>65</v>
      </c>
      <c r="D1645" s="130">
        <v>2369912</v>
      </c>
      <c r="E1645" s="82">
        <v>91150.461538461532</v>
      </c>
    </row>
    <row r="1646" spans="1:5">
      <c r="A1646" s="139">
        <v>1996</v>
      </c>
      <c r="B1646" s="129" t="s">
        <v>13</v>
      </c>
      <c r="C1646" s="142" t="s">
        <v>65</v>
      </c>
      <c r="D1646" s="130">
        <v>2275384</v>
      </c>
      <c r="E1646" s="82">
        <v>92495.284552845522</v>
      </c>
    </row>
    <row r="1647" spans="1:5">
      <c r="A1647" s="139">
        <v>1996</v>
      </c>
      <c r="B1647" s="129" t="s">
        <v>14</v>
      </c>
      <c r="C1647" s="142" t="s">
        <v>65</v>
      </c>
      <c r="D1647" s="130">
        <v>2642526</v>
      </c>
      <c r="E1647" s="82">
        <v>99343.082706766916</v>
      </c>
    </row>
    <row r="1648" spans="1:5">
      <c r="A1648" s="139">
        <v>1996</v>
      </c>
      <c r="B1648" s="129" t="s">
        <v>15</v>
      </c>
      <c r="C1648" s="142" t="s">
        <v>65</v>
      </c>
      <c r="D1648" s="130">
        <v>2570410</v>
      </c>
      <c r="E1648" s="82">
        <v>100015.95330739299</v>
      </c>
    </row>
    <row r="1649" spans="1:5">
      <c r="A1649" s="139">
        <v>1996</v>
      </c>
      <c r="B1649" s="129" t="s">
        <v>16</v>
      </c>
      <c r="C1649" s="142" t="s">
        <v>65</v>
      </c>
      <c r="D1649" s="130">
        <v>2516801</v>
      </c>
      <c r="E1649" s="82">
        <v>100672.04</v>
      </c>
    </row>
    <row r="1650" spans="1:5">
      <c r="A1650" s="139">
        <v>1997</v>
      </c>
      <c r="B1650" s="129" t="s">
        <v>5</v>
      </c>
      <c r="C1650" s="142" t="s">
        <v>65</v>
      </c>
      <c r="D1650" s="130">
        <v>2332169</v>
      </c>
      <c r="E1650" s="82">
        <v>88675.627376425851</v>
      </c>
    </row>
    <row r="1651" spans="1:5">
      <c r="A1651" s="139">
        <v>1997</v>
      </c>
      <c r="B1651" s="129" t="s">
        <v>6</v>
      </c>
      <c r="C1651" s="142" t="s">
        <v>65</v>
      </c>
      <c r="D1651" s="130">
        <v>2245521</v>
      </c>
      <c r="E1651" s="82">
        <v>93563.375</v>
      </c>
    </row>
    <row r="1652" spans="1:5">
      <c r="A1652" s="139">
        <v>1997</v>
      </c>
      <c r="B1652" s="129" t="s">
        <v>7</v>
      </c>
      <c r="C1652" s="142" t="s">
        <v>65</v>
      </c>
      <c r="D1652" s="130">
        <v>2620373</v>
      </c>
      <c r="E1652" s="82">
        <v>104814.92</v>
      </c>
    </row>
    <row r="1653" spans="1:5">
      <c r="A1653" s="139">
        <v>1997</v>
      </c>
      <c r="B1653" s="129" t="s">
        <v>8</v>
      </c>
      <c r="C1653" s="142" t="s">
        <v>65</v>
      </c>
      <c r="D1653" s="130">
        <v>2684928</v>
      </c>
      <c r="E1653" s="82">
        <v>103266.46153846153</v>
      </c>
    </row>
    <row r="1654" spans="1:5">
      <c r="A1654" s="139">
        <v>1997</v>
      </c>
      <c r="B1654" s="129" t="s">
        <v>9</v>
      </c>
      <c r="C1654" s="142" t="s">
        <v>65</v>
      </c>
      <c r="D1654" s="130">
        <v>2709658</v>
      </c>
      <c r="E1654" s="82">
        <v>104217.61538461539</v>
      </c>
    </row>
    <row r="1655" spans="1:5">
      <c r="A1655" s="139">
        <v>1997</v>
      </c>
      <c r="B1655" s="129" t="s">
        <v>10</v>
      </c>
      <c r="C1655" s="142" t="s">
        <v>65</v>
      </c>
      <c r="D1655" s="130">
        <v>2498044</v>
      </c>
      <c r="E1655" s="82">
        <v>104520.66945606696</v>
      </c>
    </row>
    <row r="1656" spans="1:5">
      <c r="A1656" s="139">
        <v>1997</v>
      </c>
      <c r="B1656" s="129" t="s">
        <v>11</v>
      </c>
      <c r="C1656" s="142" t="s">
        <v>65</v>
      </c>
      <c r="D1656" s="130">
        <v>2778309</v>
      </c>
      <c r="E1656" s="82">
        <v>105639.12547528517</v>
      </c>
    </row>
    <row r="1657" spans="1:5">
      <c r="A1657" s="139">
        <v>1997</v>
      </c>
      <c r="B1657" s="129" t="s">
        <v>12</v>
      </c>
      <c r="C1657" s="142" t="s">
        <v>65</v>
      </c>
      <c r="D1657" s="130">
        <v>2740555</v>
      </c>
      <c r="E1657" s="82">
        <v>108322.33201581027</v>
      </c>
    </row>
    <row r="1658" spans="1:5">
      <c r="A1658" s="139">
        <v>1997</v>
      </c>
      <c r="B1658" s="129" t="s">
        <v>13</v>
      </c>
      <c r="C1658" s="142" t="s">
        <v>65</v>
      </c>
      <c r="D1658" s="130">
        <v>2898644</v>
      </c>
      <c r="E1658" s="82">
        <v>111486.30769230769</v>
      </c>
    </row>
    <row r="1659" spans="1:5">
      <c r="A1659" s="139">
        <v>1997</v>
      </c>
      <c r="B1659" s="129" t="s">
        <v>14</v>
      </c>
      <c r="C1659" s="142" t="s">
        <v>65</v>
      </c>
      <c r="D1659" s="130">
        <v>3018420</v>
      </c>
      <c r="E1659" s="82">
        <v>111793.33333333333</v>
      </c>
    </row>
    <row r="1660" spans="1:5">
      <c r="A1660" s="139">
        <v>1997</v>
      </c>
      <c r="B1660" s="129" t="s">
        <v>15</v>
      </c>
      <c r="C1660" s="142" t="s">
        <v>65</v>
      </c>
      <c r="D1660" s="130">
        <v>2848327</v>
      </c>
      <c r="E1660" s="82">
        <v>113933.08</v>
      </c>
    </row>
    <row r="1661" spans="1:5">
      <c r="A1661" s="139">
        <v>1997</v>
      </c>
      <c r="B1661" s="129" t="s">
        <v>16</v>
      </c>
      <c r="C1661" s="142" t="s">
        <v>65</v>
      </c>
      <c r="D1661" s="130">
        <v>2910562</v>
      </c>
      <c r="E1661" s="82">
        <v>115041.97628458498</v>
      </c>
    </row>
    <row r="1662" spans="1:5">
      <c r="A1662" s="139">
        <v>1998</v>
      </c>
      <c r="B1662" s="129" t="s">
        <v>5</v>
      </c>
      <c r="C1662" s="142" t="s">
        <v>65</v>
      </c>
      <c r="D1662" s="130">
        <v>2788098</v>
      </c>
      <c r="E1662" s="82">
        <v>107234.53846153847</v>
      </c>
    </row>
    <row r="1663" spans="1:5">
      <c r="A1663" s="139">
        <v>1998</v>
      </c>
      <c r="B1663" s="129" t="s">
        <v>6</v>
      </c>
      <c r="C1663" s="142" t="s">
        <v>65</v>
      </c>
      <c r="D1663" s="130">
        <v>2674341</v>
      </c>
      <c r="E1663" s="82">
        <v>111430.875</v>
      </c>
    </row>
    <row r="1664" spans="1:5">
      <c r="A1664" s="139">
        <v>1998</v>
      </c>
      <c r="B1664" s="129" t="s">
        <v>7</v>
      </c>
      <c r="C1664" s="142" t="s">
        <v>65</v>
      </c>
      <c r="D1664" s="130">
        <v>3122766</v>
      </c>
      <c r="E1664" s="82">
        <v>118736.34980988593</v>
      </c>
    </row>
    <row r="1665" spans="1:5">
      <c r="A1665" s="139">
        <v>1998</v>
      </c>
      <c r="B1665" s="129" t="s">
        <v>8</v>
      </c>
      <c r="C1665" s="142" t="s">
        <v>65</v>
      </c>
      <c r="D1665" s="130">
        <v>2976998</v>
      </c>
      <c r="E1665" s="82">
        <v>121016.1788617886</v>
      </c>
    </row>
    <row r="1666" spans="1:5">
      <c r="A1666" s="139">
        <v>1998</v>
      </c>
      <c r="B1666" s="129" t="s">
        <v>9</v>
      </c>
      <c r="C1666" s="142" t="s">
        <v>65</v>
      </c>
      <c r="D1666" s="130">
        <v>2996302</v>
      </c>
      <c r="E1666" s="82">
        <v>121800.89430894308</v>
      </c>
    </row>
    <row r="1667" spans="1:5">
      <c r="A1667" s="139">
        <v>1998</v>
      </c>
      <c r="B1667" s="129" t="s">
        <v>10</v>
      </c>
      <c r="C1667" s="142" t="s">
        <v>65</v>
      </c>
      <c r="D1667" s="130">
        <v>2907586</v>
      </c>
      <c r="E1667" s="82">
        <v>118194.55284552845</v>
      </c>
    </row>
    <row r="1668" spans="1:5">
      <c r="A1668" s="139">
        <v>1998</v>
      </c>
      <c r="B1668" s="129" t="s">
        <v>11</v>
      </c>
      <c r="C1668" s="142" t="s">
        <v>65</v>
      </c>
      <c r="D1668" s="130">
        <v>3086452</v>
      </c>
      <c r="E1668" s="82">
        <v>117355.58935361216</v>
      </c>
    </row>
    <row r="1669" spans="1:5">
      <c r="A1669" s="139">
        <v>1998</v>
      </c>
      <c r="B1669" s="129" t="s">
        <v>12</v>
      </c>
      <c r="C1669" s="142" t="s">
        <v>65</v>
      </c>
      <c r="D1669" s="130">
        <v>3109760</v>
      </c>
      <c r="E1669" s="82">
        <v>122915.41501976285</v>
      </c>
    </row>
    <row r="1670" spans="1:5">
      <c r="A1670" s="139">
        <v>1998</v>
      </c>
      <c r="B1670" s="129" t="s">
        <v>13</v>
      </c>
      <c r="C1670" s="142" t="s">
        <v>65</v>
      </c>
      <c r="D1670" s="130">
        <v>3056765</v>
      </c>
      <c r="E1670" s="82">
        <v>117567.88461538461</v>
      </c>
    </row>
    <row r="1671" spans="1:5">
      <c r="A1671" s="139">
        <v>1998</v>
      </c>
      <c r="B1671" s="129" t="s">
        <v>14</v>
      </c>
      <c r="C1671" s="142" t="s">
        <v>65</v>
      </c>
      <c r="D1671" s="130">
        <v>3155434</v>
      </c>
      <c r="E1671" s="82">
        <v>121362.84615384616</v>
      </c>
    </row>
    <row r="1672" spans="1:5">
      <c r="A1672" s="139">
        <v>1998</v>
      </c>
      <c r="B1672" s="129" t="s">
        <v>15</v>
      </c>
      <c r="C1672" s="142" t="s">
        <v>65</v>
      </c>
      <c r="D1672" s="130">
        <v>3019617</v>
      </c>
      <c r="E1672" s="82">
        <v>119352.45059288538</v>
      </c>
    </row>
    <row r="1673" spans="1:5">
      <c r="A1673" s="139">
        <v>1998</v>
      </c>
      <c r="B1673" s="129" t="s">
        <v>16</v>
      </c>
      <c r="C1673" s="142" t="s">
        <v>65</v>
      </c>
      <c r="D1673" s="130">
        <v>3037682</v>
      </c>
      <c r="E1673" s="82">
        <v>121507.28</v>
      </c>
    </row>
    <row r="1674" spans="1:5">
      <c r="A1674" s="139">
        <v>1999</v>
      </c>
      <c r="B1674" s="129" t="s">
        <v>5</v>
      </c>
      <c r="C1674" s="142" t="s">
        <v>65</v>
      </c>
      <c r="D1674" s="130">
        <v>2767032</v>
      </c>
      <c r="E1674" s="82">
        <v>106424.30769230769</v>
      </c>
    </row>
    <row r="1675" spans="1:5">
      <c r="A1675" s="139">
        <v>1999</v>
      </c>
      <c r="B1675" s="129" t="s">
        <v>6</v>
      </c>
      <c r="C1675" s="142" t="s">
        <v>65</v>
      </c>
      <c r="D1675" s="130">
        <v>2640919</v>
      </c>
      <c r="E1675" s="82">
        <v>110038.29166666667</v>
      </c>
    </row>
    <row r="1676" spans="1:5">
      <c r="A1676" s="139">
        <v>1999</v>
      </c>
      <c r="B1676" s="129" t="s">
        <v>7</v>
      </c>
      <c r="C1676" s="142" t="s">
        <v>65</v>
      </c>
      <c r="D1676" s="130">
        <v>3170236</v>
      </c>
      <c r="E1676" s="82">
        <v>120541.2927756654</v>
      </c>
    </row>
    <row r="1677" spans="1:5">
      <c r="A1677" s="139">
        <v>1999</v>
      </c>
      <c r="B1677" s="129" t="s">
        <v>8</v>
      </c>
      <c r="C1677" s="142" t="s">
        <v>65</v>
      </c>
      <c r="D1677" s="130">
        <v>3007962</v>
      </c>
      <c r="E1677" s="82">
        <v>122274.87804878048</v>
      </c>
    </row>
    <row r="1678" spans="1:5">
      <c r="A1678" s="139">
        <v>1999</v>
      </c>
      <c r="B1678" s="129" t="s">
        <v>9</v>
      </c>
      <c r="C1678" s="142" t="s">
        <v>65</v>
      </c>
      <c r="D1678" s="130">
        <v>3074982</v>
      </c>
      <c r="E1678" s="82">
        <v>124999.26829268291</v>
      </c>
    </row>
    <row r="1679" spans="1:5">
      <c r="A1679" s="139">
        <v>1999</v>
      </c>
      <c r="B1679" s="129" t="s">
        <v>10</v>
      </c>
      <c r="C1679" s="142" t="s">
        <v>65</v>
      </c>
      <c r="D1679" s="130">
        <v>2959915</v>
      </c>
      <c r="E1679" s="82">
        <v>120321.74796747966</v>
      </c>
    </row>
    <row r="1680" spans="1:5">
      <c r="A1680" s="139">
        <v>1999</v>
      </c>
      <c r="B1680" s="129" t="s">
        <v>11</v>
      </c>
      <c r="C1680" s="142" t="s">
        <v>65</v>
      </c>
      <c r="D1680" s="130">
        <v>3075203</v>
      </c>
      <c r="E1680" s="82">
        <v>116927.87072243345</v>
      </c>
    </row>
    <row r="1681" spans="1:5">
      <c r="A1681" s="139">
        <v>1999</v>
      </c>
      <c r="B1681" s="129" t="s">
        <v>12</v>
      </c>
      <c r="C1681" s="142" t="s">
        <v>65</v>
      </c>
      <c r="D1681" s="130">
        <v>3049060</v>
      </c>
      <c r="E1681" s="82">
        <v>120516.20553359683</v>
      </c>
    </row>
    <row r="1682" spans="1:5">
      <c r="A1682" s="139">
        <v>1999</v>
      </c>
      <c r="B1682" s="129" t="s">
        <v>13</v>
      </c>
      <c r="C1682" s="142" t="s">
        <v>65</v>
      </c>
      <c r="D1682" s="130">
        <v>3118919</v>
      </c>
      <c r="E1682" s="82">
        <v>119958.42307692308</v>
      </c>
    </row>
    <row r="1683" spans="1:5">
      <c r="A1683" s="139">
        <v>1999</v>
      </c>
      <c r="B1683" s="129" t="s">
        <v>14</v>
      </c>
      <c r="C1683" s="142" t="s">
        <v>65</v>
      </c>
      <c r="D1683" s="130">
        <v>3163061</v>
      </c>
      <c r="E1683" s="82">
        <v>121656.19230769231</v>
      </c>
    </row>
    <row r="1684" spans="1:5">
      <c r="A1684" s="139">
        <v>1999</v>
      </c>
      <c r="B1684" s="129" t="s">
        <v>15</v>
      </c>
      <c r="C1684" s="142" t="s">
        <v>65</v>
      </c>
      <c r="D1684" s="130">
        <v>3174894</v>
      </c>
      <c r="E1684" s="82">
        <v>125489.8814229249</v>
      </c>
    </row>
    <row r="1685" spans="1:5">
      <c r="A1685" s="139">
        <v>1999</v>
      </c>
      <c r="B1685" s="129" t="s">
        <v>16</v>
      </c>
      <c r="C1685" s="142" t="s">
        <v>65</v>
      </c>
      <c r="D1685" s="130">
        <v>3122813</v>
      </c>
      <c r="E1685" s="82">
        <v>124912.52</v>
      </c>
    </row>
    <row r="1686" spans="1:5">
      <c r="A1686" s="139">
        <v>2000</v>
      </c>
      <c r="B1686" s="129" t="s">
        <v>5</v>
      </c>
      <c r="C1686" s="142" t="s">
        <v>65</v>
      </c>
      <c r="D1686" s="130">
        <v>2764691</v>
      </c>
      <c r="E1686" s="82">
        <v>107995.7421875</v>
      </c>
    </row>
    <row r="1687" spans="1:5">
      <c r="A1687" s="139">
        <v>2000</v>
      </c>
      <c r="B1687" s="129" t="s">
        <v>6</v>
      </c>
      <c r="C1687" s="142" t="s">
        <v>65</v>
      </c>
      <c r="D1687" s="130">
        <v>2769459</v>
      </c>
      <c r="E1687" s="82">
        <v>110778.36</v>
      </c>
    </row>
    <row r="1688" spans="1:5">
      <c r="A1688" s="139">
        <v>2000</v>
      </c>
      <c r="B1688" s="129" t="s">
        <v>7</v>
      </c>
      <c r="C1688" s="142" t="s">
        <v>65</v>
      </c>
      <c r="D1688" s="130">
        <v>3252766</v>
      </c>
      <c r="E1688" s="82">
        <v>120472.81481481482</v>
      </c>
    </row>
    <row r="1689" spans="1:5">
      <c r="A1689" s="139">
        <v>2000</v>
      </c>
      <c r="B1689" s="129" t="s">
        <v>8</v>
      </c>
      <c r="C1689" s="142" t="s">
        <v>65</v>
      </c>
      <c r="D1689" s="130">
        <v>3004704</v>
      </c>
      <c r="E1689" s="82">
        <v>125196</v>
      </c>
    </row>
    <row r="1690" spans="1:5">
      <c r="A1690" s="139">
        <v>2000</v>
      </c>
      <c r="B1690" s="129" t="s">
        <v>9</v>
      </c>
      <c r="C1690" s="142" t="s">
        <v>65</v>
      </c>
      <c r="D1690" s="130">
        <v>3035658</v>
      </c>
      <c r="E1690" s="82">
        <v>118580.390625</v>
      </c>
    </row>
    <row r="1691" spans="1:5">
      <c r="A1691" s="139">
        <v>2000</v>
      </c>
      <c r="B1691" s="129" t="s">
        <v>10</v>
      </c>
      <c r="C1691" s="142" t="s">
        <v>65</v>
      </c>
      <c r="D1691" s="130">
        <v>2982536</v>
      </c>
      <c r="E1691" s="82">
        <v>119780.56224899599</v>
      </c>
    </row>
    <row r="1692" spans="1:5">
      <c r="A1692" s="139">
        <v>2000</v>
      </c>
      <c r="B1692" s="129" t="s">
        <v>11</v>
      </c>
      <c r="C1692" s="142" t="s">
        <v>65</v>
      </c>
      <c r="D1692" s="130">
        <v>3059210</v>
      </c>
      <c r="E1692" s="82">
        <v>117661.92307692308</v>
      </c>
    </row>
    <row r="1693" spans="1:5">
      <c r="A1693" s="139">
        <v>2000</v>
      </c>
      <c r="B1693" s="129" t="s">
        <v>12</v>
      </c>
      <c r="C1693" s="142" t="s">
        <v>65</v>
      </c>
      <c r="D1693" s="130">
        <v>3190730</v>
      </c>
      <c r="E1693" s="82">
        <v>121320.53231939163</v>
      </c>
    </row>
    <row r="1694" spans="1:5">
      <c r="A1694" s="139">
        <v>2000</v>
      </c>
      <c r="B1694" s="129" t="s">
        <v>13</v>
      </c>
      <c r="C1694" s="142" t="s">
        <v>65</v>
      </c>
      <c r="D1694" s="130">
        <v>3142871</v>
      </c>
      <c r="E1694" s="82">
        <v>122290.70038910506</v>
      </c>
    </row>
    <row r="1695" spans="1:5">
      <c r="A1695" s="139">
        <v>2000</v>
      </c>
      <c r="B1695" s="129" t="s">
        <v>14</v>
      </c>
      <c r="C1695" s="142" t="s">
        <v>65</v>
      </c>
      <c r="D1695" s="130">
        <v>3185682</v>
      </c>
      <c r="E1695" s="82">
        <v>124440.703125</v>
      </c>
    </row>
    <row r="1696" spans="1:5">
      <c r="A1696" s="139">
        <v>2000</v>
      </c>
      <c r="B1696" s="129" t="s">
        <v>15</v>
      </c>
      <c r="C1696" s="142" t="s">
        <v>65</v>
      </c>
      <c r="D1696" s="130">
        <v>3031641</v>
      </c>
      <c r="E1696" s="82">
        <v>116601.57692307692</v>
      </c>
    </row>
    <row r="1697" spans="1:5">
      <c r="A1697" s="139">
        <v>2000</v>
      </c>
      <c r="B1697" s="129" t="s">
        <v>16</v>
      </c>
      <c r="C1697" s="142" t="s">
        <v>65</v>
      </c>
      <c r="D1697" s="130">
        <v>3132563</v>
      </c>
      <c r="E1697" s="82">
        <v>127339.95934959348</v>
      </c>
    </row>
    <row r="1698" spans="1:5">
      <c r="A1698" s="139">
        <v>2001</v>
      </c>
      <c r="B1698" s="129" t="s">
        <v>5</v>
      </c>
      <c r="C1698" s="142" t="s">
        <v>65</v>
      </c>
      <c r="D1698" s="130">
        <v>2793453</v>
      </c>
      <c r="E1698" s="82">
        <v>106214.94296577947</v>
      </c>
    </row>
    <row r="1699" spans="1:5">
      <c r="A1699" s="139">
        <v>2001</v>
      </c>
      <c r="B1699" s="129" t="s">
        <v>6</v>
      </c>
      <c r="C1699" s="142" t="s">
        <v>65</v>
      </c>
      <c r="D1699" s="130">
        <v>2683349</v>
      </c>
      <c r="E1699" s="82">
        <v>111806.20833333333</v>
      </c>
    </row>
    <row r="1700" spans="1:5">
      <c r="A1700" s="139">
        <v>2001</v>
      </c>
      <c r="B1700" s="129" t="s">
        <v>7</v>
      </c>
      <c r="C1700" s="142" t="s">
        <v>65</v>
      </c>
      <c r="D1700" s="130">
        <v>3061377</v>
      </c>
      <c r="E1700" s="82">
        <v>114658.31460674158</v>
      </c>
    </row>
    <row r="1701" spans="1:5">
      <c r="A1701" s="139">
        <v>2001</v>
      </c>
      <c r="B1701" s="129" t="s">
        <v>8</v>
      </c>
      <c r="C1701" s="142" t="s">
        <v>65</v>
      </c>
      <c r="D1701" s="130">
        <v>2995373</v>
      </c>
      <c r="E1701" s="82">
        <v>123266.37860082304</v>
      </c>
    </row>
    <row r="1702" spans="1:5">
      <c r="A1702" s="139">
        <v>2001</v>
      </c>
      <c r="B1702" s="129" t="s">
        <v>9</v>
      </c>
      <c r="C1702" s="142" t="s">
        <v>65</v>
      </c>
      <c r="D1702" s="130">
        <v>3030819</v>
      </c>
      <c r="E1702" s="82">
        <v>118391.3671875</v>
      </c>
    </row>
    <row r="1703" spans="1:5">
      <c r="A1703" s="139">
        <v>2001</v>
      </c>
      <c r="B1703" s="129" t="s">
        <v>10</v>
      </c>
      <c r="C1703" s="142" t="s">
        <v>65</v>
      </c>
      <c r="D1703" s="130">
        <v>2838320</v>
      </c>
      <c r="E1703" s="82">
        <v>113532.8</v>
      </c>
    </row>
    <row r="1704" spans="1:5">
      <c r="A1704" s="139">
        <v>2001</v>
      </c>
      <c r="B1704" s="129" t="s">
        <v>11</v>
      </c>
      <c r="C1704" s="142" t="s">
        <v>65</v>
      </c>
      <c r="D1704" s="130">
        <v>2753530</v>
      </c>
      <c r="E1704" s="82">
        <v>107559.765625</v>
      </c>
    </row>
    <row r="1705" spans="1:5">
      <c r="A1705" s="139">
        <v>2001</v>
      </c>
      <c r="B1705" s="129" t="s">
        <v>12</v>
      </c>
      <c r="C1705" s="142" t="s">
        <v>65</v>
      </c>
      <c r="D1705" s="130">
        <v>2861294</v>
      </c>
      <c r="E1705" s="82">
        <v>108794.44866920152</v>
      </c>
    </row>
    <row r="1706" spans="1:5">
      <c r="A1706" s="139">
        <v>2001</v>
      </c>
      <c r="B1706" s="129" t="s">
        <v>13</v>
      </c>
      <c r="C1706" s="142" t="s">
        <v>65</v>
      </c>
      <c r="D1706" s="130">
        <v>2842603</v>
      </c>
      <c r="E1706" s="82">
        <v>113704.12</v>
      </c>
    </row>
    <row r="1707" spans="1:5">
      <c r="A1707" s="139">
        <v>2001</v>
      </c>
      <c r="B1707" s="129" t="s">
        <v>14</v>
      </c>
      <c r="C1707" s="142" t="s">
        <v>65</v>
      </c>
      <c r="D1707" s="130">
        <v>2909438</v>
      </c>
      <c r="E1707" s="82">
        <v>110625.01901140684</v>
      </c>
    </row>
    <row r="1708" spans="1:5">
      <c r="A1708" s="139">
        <v>2001</v>
      </c>
      <c r="B1708" s="129" t="s">
        <v>15</v>
      </c>
      <c r="C1708" s="142" t="s">
        <v>65</v>
      </c>
      <c r="D1708" s="130">
        <v>2903859</v>
      </c>
      <c r="E1708" s="82">
        <v>111686.88461538461</v>
      </c>
    </row>
    <row r="1709" spans="1:5">
      <c r="A1709" s="139">
        <v>2001</v>
      </c>
      <c r="B1709" s="129" t="s">
        <v>16</v>
      </c>
      <c r="C1709" s="142" t="s">
        <v>65</v>
      </c>
      <c r="D1709" s="130">
        <v>2428909</v>
      </c>
      <c r="E1709" s="82">
        <v>99955.102880658436</v>
      </c>
    </row>
    <row r="1710" spans="1:5">
      <c r="A1710" s="139">
        <v>2002</v>
      </c>
      <c r="B1710" s="129" t="s">
        <v>5</v>
      </c>
      <c r="C1710" s="142" t="s">
        <v>65</v>
      </c>
      <c r="D1710" s="130">
        <v>2238034</v>
      </c>
      <c r="E1710" s="82">
        <v>82159.838472834075</v>
      </c>
    </row>
    <row r="1711" spans="1:5">
      <c r="A1711" s="139">
        <v>2002</v>
      </c>
      <c r="B1711" s="129" t="s">
        <v>6</v>
      </c>
      <c r="C1711" s="142" t="s">
        <v>65</v>
      </c>
      <c r="D1711" s="130">
        <v>2043897</v>
      </c>
      <c r="E1711" s="82">
        <v>82548.344103392563</v>
      </c>
    </row>
    <row r="1712" spans="1:5">
      <c r="A1712" s="139">
        <v>2002</v>
      </c>
      <c r="B1712" s="129" t="s">
        <v>7</v>
      </c>
      <c r="C1712" s="142" t="s">
        <v>65</v>
      </c>
      <c r="D1712" s="130">
        <v>2254666</v>
      </c>
      <c r="E1712" s="82">
        <v>85307.07529322739</v>
      </c>
    </row>
    <row r="1713" spans="1:5">
      <c r="A1713" s="139">
        <v>2002</v>
      </c>
      <c r="B1713" s="129" t="s">
        <v>8</v>
      </c>
      <c r="C1713" s="142" t="s">
        <v>65</v>
      </c>
      <c r="D1713" s="130">
        <v>2269902</v>
      </c>
      <c r="E1713" s="82">
        <v>85753.758972421609</v>
      </c>
    </row>
    <row r="1714" spans="1:5">
      <c r="A1714" s="139">
        <v>2002</v>
      </c>
      <c r="B1714" s="129" t="s">
        <v>9</v>
      </c>
      <c r="C1714" s="142" t="s">
        <v>65</v>
      </c>
      <c r="D1714" s="130">
        <v>2430737</v>
      </c>
      <c r="E1714" s="82">
        <v>89993.965198074788</v>
      </c>
    </row>
    <row r="1715" spans="1:5">
      <c r="A1715" s="139">
        <v>2002</v>
      </c>
      <c r="B1715" s="129" t="s">
        <v>10</v>
      </c>
      <c r="C1715" s="142" t="s">
        <v>65</v>
      </c>
      <c r="D1715" s="130">
        <v>2298956</v>
      </c>
      <c r="E1715" s="82">
        <v>90403.303185214318</v>
      </c>
    </row>
    <row r="1716" spans="1:5">
      <c r="A1716" s="139">
        <v>2002</v>
      </c>
      <c r="B1716" s="129" t="s">
        <v>11</v>
      </c>
      <c r="C1716" s="142" t="s">
        <v>65</v>
      </c>
      <c r="D1716" s="130">
        <v>2463125</v>
      </c>
      <c r="E1716" s="82">
        <v>90423.091042584434</v>
      </c>
    </row>
    <row r="1717" spans="1:5">
      <c r="A1717" s="139">
        <v>2002</v>
      </c>
      <c r="B1717" s="129" t="s">
        <v>12</v>
      </c>
      <c r="C1717" s="142" t="s">
        <v>65</v>
      </c>
      <c r="D1717" s="130">
        <v>2561210</v>
      </c>
      <c r="E1717" s="82">
        <v>95035.621521335808</v>
      </c>
    </row>
    <row r="1718" spans="1:5">
      <c r="A1718" s="139">
        <v>2002</v>
      </c>
      <c r="B1718" s="129" t="s">
        <v>13</v>
      </c>
      <c r="C1718" s="142" t="s">
        <v>65</v>
      </c>
      <c r="D1718" s="130">
        <v>2571807</v>
      </c>
      <c r="E1718" s="82">
        <v>98010.9375</v>
      </c>
    </row>
    <row r="1719" spans="1:5">
      <c r="A1719" s="139">
        <v>2002</v>
      </c>
      <c r="B1719" s="129" t="s">
        <v>14</v>
      </c>
      <c r="C1719" s="142" t="s">
        <v>65</v>
      </c>
      <c r="D1719" s="130">
        <v>2744745</v>
      </c>
      <c r="E1719" s="82">
        <v>100761.56387665198</v>
      </c>
    </row>
    <row r="1720" spans="1:5">
      <c r="A1720" s="139">
        <v>2002</v>
      </c>
      <c r="B1720" s="129" t="s">
        <v>15</v>
      </c>
      <c r="C1720" s="142" t="s">
        <v>65</v>
      </c>
      <c r="D1720" s="130">
        <v>2728382</v>
      </c>
      <c r="E1720" s="82">
        <v>103074.49943332074</v>
      </c>
    </row>
    <row r="1721" spans="1:5">
      <c r="A1721" s="139">
        <v>2002</v>
      </c>
      <c r="B1721" s="129" t="s">
        <v>16</v>
      </c>
      <c r="C1721" s="142" t="s">
        <v>65</v>
      </c>
      <c r="D1721" s="130">
        <v>2717546</v>
      </c>
      <c r="E1721" s="82">
        <v>103961.20887528692</v>
      </c>
    </row>
    <row r="1722" spans="1:5">
      <c r="A1722" s="139">
        <v>2003</v>
      </c>
      <c r="B1722" s="129" t="s">
        <v>5</v>
      </c>
      <c r="C1722" s="142" t="s">
        <v>65</v>
      </c>
      <c r="D1722" s="130">
        <v>2495563</v>
      </c>
      <c r="E1722" s="82">
        <v>91613.913362701918</v>
      </c>
    </row>
    <row r="1723" spans="1:5">
      <c r="A1723" s="139">
        <v>2003</v>
      </c>
      <c r="B1723" s="129" t="s">
        <v>6</v>
      </c>
      <c r="C1723" s="142" t="s">
        <v>65</v>
      </c>
      <c r="D1723" s="130">
        <v>2355248</v>
      </c>
      <c r="E1723" s="82">
        <v>95123.101777059768</v>
      </c>
    </row>
    <row r="1724" spans="1:5">
      <c r="A1724" s="139">
        <v>2003</v>
      </c>
      <c r="B1724" s="129" t="s">
        <v>7</v>
      </c>
      <c r="C1724" s="142" t="s">
        <v>65</v>
      </c>
      <c r="D1724" s="130">
        <v>2737309</v>
      </c>
      <c r="E1724" s="82">
        <v>103568.25576995838</v>
      </c>
    </row>
    <row r="1725" spans="1:5">
      <c r="A1725" s="139">
        <v>2003</v>
      </c>
      <c r="B1725" s="129" t="s">
        <v>8</v>
      </c>
      <c r="C1725" s="142" t="s">
        <v>65</v>
      </c>
      <c r="D1725" s="130">
        <v>2856897</v>
      </c>
      <c r="E1725" s="82">
        <v>107929.61843596525</v>
      </c>
    </row>
    <row r="1726" spans="1:5">
      <c r="A1726" s="139">
        <v>2003</v>
      </c>
      <c r="B1726" s="129" t="s">
        <v>9</v>
      </c>
      <c r="C1726" s="142" t="s">
        <v>65</v>
      </c>
      <c r="D1726" s="130">
        <v>2941131</v>
      </c>
      <c r="E1726" s="82">
        <v>108890.4479822288</v>
      </c>
    </row>
    <row r="1727" spans="1:5">
      <c r="A1727" s="139">
        <v>2003</v>
      </c>
      <c r="B1727" s="129" t="s">
        <v>10</v>
      </c>
      <c r="C1727" s="142" t="s">
        <v>65</v>
      </c>
      <c r="D1727" s="130">
        <v>2832450</v>
      </c>
      <c r="E1727" s="82">
        <v>111382.22571765631</v>
      </c>
    </row>
    <row r="1728" spans="1:5">
      <c r="A1728" s="139">
        <v>2003</v>
      </c>
      <c r="B1728" s="129" t="s">
        <v>11</v>
      </c>
      <c r="C1728" s="142" t="s">
        <v>65</v>
      </c>
      <c r="D1728" s="130">
        <v>3020079</v>
      </c>
      <c r="E1728" s="82">
        <v>110869.27312775332</v>
      </c>
    </row>
    <row r="1729" spans="1:5">
      <c r="A1729" s="139">
        <v>2003</v>
      </c>
      <c r="B1729" s="129" t="s">
        <v>12</v>
      </c>
      <c r="C1729" s="142" t="s">
        <v>65</v>
      </c>
      <c r="D1729" s="130">
        <v>3007434</v>
      </c>
      <c r="E1729" s="82">
        <v>111593.09833024119</v>
      </c>
    </row>
    <row r="1730" spans="1:5">
      <c r="A1730" s="139">
        <v>2003</v>
      </c>
      <c r="B1730" s="129" t="s">
        <v>13</v>
      </c>
      <c r="C1730" s="142" t="s">
        <v>65</v>
      </c>
      <c r="D1730" s="130">
        <v>3067921</v>
      </c>
      <c r="E1730" s="82">
        <v>116917.72103658537</v>
      </c>
    </row>
    <row r="1731" spans="1:5">
      <c r="A1731" s="139">
        <v>2003</v>
      </c>
      <c r="B1731" s="129" t="s">
        <v>14</v>
      </c>
      <c r="C1731" s="142" t="s">
        <v>65</v>
      </c>
      <c r="D1731" s="130">
        <v>3235112</v>
      </c>
      <c r="E1731" s="82">
        <v>118763.28928046991</v>
      </c>
    </row>
    <row r="1732" spans="1:5">
      <c r="A1732" s="139">
        <v>2003</v>
      </c>
      <c r="B1732" s="129" t="s">
        <v>15</v>
      </c>
      <c r="C1732" s="142" t="s">
        <v>65</v>
      </c>
      <c r="D1732" s="130">
        <v>3105546</v>
      </c>
      <c r="E1732" s="82">
        <v>117323.23384964111</v>
      </c>
    </row>
    <row r="1733" spans="1:5">
      <c r="A1733" s="139">
        <v>2003</v>
      </c>
      <c r="B1733" s="129" t="s">
        <v>16</v>
      </c>
      <c r="C1733" s="142" t="s">
        <v>65</v>
      </c>
      <c r="D1733" s="130">
        <v>3145428</v>
      </c>
      <c r="E1733" s="82">
        <v>120330.06885998469</v>
      </c>
    </row>
    <row r="1734" spans="1:5">
      <c r="A1734" s="139">
        <v>2004</v>
      </c>
      <c r="B1734" s="129" t="s">
        <v>5</v>
      </c>
      <c r="C1734" s="142" t="s">
        <v>65</v>
      </c>
      <c r="D1734" s="130">
        <v>2812852</v>
      </c>
      <c r="E1734" s="82">
        <v>103261.8208516887</v>
      </c>
    </row>
    <row r="1735" spans="1:5">
      <c r="A1735" s="139">
        <v>2004</v>
      </c>
      <c r="B1735" s="129" t="s">
        <v>6</v>
      </c>
      <c r="C1735" s="142" t="s">
        <v>65</v>
      </c>
      <c r="D1735" s="130">
        <v>2838253</v>
      </c>
      <c r="E1735" s="82">
        <v>114630.57350565428</v>
      </c>
    </row>
    <row r="1736" spans="1:5">
      <c r="A1736" s="139">
        <v>2004</v>
      </c>
      <c r="B1736" s="129" t="s">
        <v>7</v>
      </c>
      <c r="C1736" s="142" t="s">
        <v>65</v>
      </c>
      <c r="D1736" s="130">
        <v>3340073</v>
      </c>
      <c r="E1736" s="82">
        <v>126374.30949678396</v>
      </c>
    </row>
    <row r="1737" spans="1:5">
      <c r="A1737" s="139">
        <v>2004</v>
      </c>
      <c r="B1737" s="129" t="s">
        <v>8</v>
      </c>
      <c r="C1737" s="142" t="s">
        <v>65</v>
      </c>
      <c r="D1737" s="130">
        <v>3091722</v>
      </c>
      <c r="E1737" s="82">
        <v>116800.98224404987</v>
      </c>
    </row>
    <row r="1738" spans="1:5">
      <c r="A1738" s="139">
        <v>2004</v>
      </c>
      <c r="B1738" s="129" t="s">
        <v>9</v>
      </c>
      <c r="C1738" s="142" t="s">
        <v>65</v>
      </c>
      <c r="D1738" s="130">
        <v>3207115</v>
      </c>
      <c r="E1738" s="82">
        <v>118738.059977786</v>
      </c>
    </row>
    <row r="1739" spans="1:5">
      <c r="A1739" s="139">
        <v>2004</v>
      </c>
      <c r="B1739" s="129" t="s">
        <v>10</v>
      </c>
      <c r="C1739" s="142" t="s">
        <v>65</v>
      </c>
      <c r="D1739" s="130">
        <v>3204644</v>
      </c>
      <c r="E1739" s="82">
        <v>126018.24616594573</v>
      </c>
    </row>
    <row r="1740" spans="1:5">
      <c r="A1740" s="139">
        <v>2004</v>
      </c>
      <c r="B1740" s="129" t="s">
        <v>11</v>
      </c>
      <c r="C1740" s="142" t="s">
        <v>65</v>
      </c>
      <c r="D1740" s="130">
        <v>3280315</v>
      </c>
      <c r="E1740" s="82">
        <v>120422.72393538913</v>
      </c>
    </row>
    <row r="1741" spans="1:5">
      <c r="A1741" s="139">
        <v>2004</v>
      </c>
      <c r="B1741" s="129" t="s">
        <v>12</v>
      </c>
      <c r="C1741" s="142" t="s">
        <v>65</v>
      </c>
      <c r="D1741" s="130">
        <v>3261614</v>
      </c>
      <c r="E1741" s="82">
        <v>121024.63821892394</v>
      </c>
    </row>
    <row r="1742" spans="1:5">
      <c r="A1742" s="139">
        <v>2004</v>
      </c>
      <c r="B1742" s="129" t="s">
        <v>13</v>
      </c>
      <c r="C1742" s="142" t="s">
        <v>65</v>
      </c>
      <c r="D1742" s="130">
        <v>3378708</v>
      </c>
      <c r="E1742" s="82">
        <v>128761.73780487805</v>
      </c>
    </row>
    <row r="1743" spans="1:5">
      <c r="A1743" s="139">
        <v>2004</v>
      </c>
      <c r="B1743" s="129" t="s">
        <v>14</v>
      </c>
      <c r="C1743" s="142" t="s">
        <v>65</v>
      </c>
      <c r="D1743" s="130">
        <v>3404069</v>
      </c>
      <c r="E1743" s="82">
        <v>124965.82232011748</v>
      </c>
    </row>
    <row r="1744" spans="1:5">
      <c r="A1744" s="139">
        <v>2004</v>
      </c>
      <c r="B1744" s="129" t="s">
        <v>15</v>
      </c>
      <c r="C1744" s="142" t="s">
        <v>65</v>
      </c>
      <c r="D1744" s="130">
        <v>3381125</v>
      </c>
      <c r="E1744" s="82">
        <v>127734.22742727617</v>
      </c>
    </row>
    <row r="1745" spans="1:5">
      <c r="A1745" s="139">
        <v>2004</v>
      </c>
      <c r="B1745" s="129" t="s">
        <v>16</v>
      </c>
      <c r="C1745" s="142" t="s">
        <v>65</v>
      </c>
      <c r="D1745" s="130">
        <v>3468423</v>
      </c>
      <c r="E1745" s="82">
        <v>132686.4192807957</v>
      </c>
    </row>
    <row r="1746" spans="1:5">
      <c r="A1746" s="139">
        <v>2005</v>
      </c>
      <c r="B1746" s="129" t="s">
        <v>5</v>
      </c>
      <c r="C1746" s="142" t="s">
        <v>65</v>
      </c>
      <c r="D1746" s="130">
        <v>2953060</v>
      </c>
      <c r="E1746" s="82">
        <v>108408.95741556535</v>
      </c>
    </row>
    <row r="1747" spans="1:5">
      <c r="A1747" s="139">
        <v>2005</v>
      </c>
      <c r="B1747" s="129" t="s">
        <v>6</v>
      </c>
      <c r="C1747" s="142" t="s">
        <v>65</v>
      </c>
      <c r="D1747" s="130">
        <v>2942512</v>
      </c>
      <c r="E1747" s="82">
        <v>118841.35702746364</v>
      </c>
    </row>
    <row r="1748" spans="1:5">
      <c r="A1748" s="139">
        <v>2005</v>
      </c>
      <c r="B1748" s="129" t="s">
        <v>7</v>
      </c>
      <c r="C1748" s="142" t="s">
        <v>65</v>
      </c>
      <c r="D1748" s="130">
        <v>3414936</v>
      </c>
      <c r="E1748" s="82">
        <v>129206.81044267878</v>
      </c>
    </row>
    <row r="1749" spans="1:5">
      <c r="A1749" s="139">
        <v>2005</v>
      </c>
      <c r="B1749" s="129" t="s">
        <v>8</v>
      </c>
      <c r="C1749" s="142" t="s">
        <v>65</v>
      </c>
      <c r="D1749" s="130">
        <v>3451944</v>
      </c>
      <c r="E1749" s="82">
        <v>130409.67132602948</v>
      </c>
    </row>
    <row r="1750" spans="1:5">
      <c r="A1750" s="139">
        <v>2005</v>
      </c>
      <c r="B1750" s="129" t="s">
        <v>9</v>
      </c>
      <c r="C1750" s="142" t="s">
        <v>65</v>
      </c>
      <c r="D1750" s="130">
        <v>3500307</v>
      </c>
      <c r="E1750" s="82">
        <v>129593.00259163271</v>
      </c>
    </row>
    <row r="1751" spans="1:5">
      <c r="A1751" s="139">
        <v>2005</v>
      </c>
      <c r="B1751" s="129" t="s">
        <v>10</v>
      </c>
      <c r="C1751" s="142" t="s">
        <v>65</v>
      </c>
      <c r="D1751" s="130">
        <v>3139442</v>
      </c>
      <c r="E1751" s="82">
        <v>123454.26661423515</v>
      </c>
    </row>
    <row r="1752" spans="1:5">
      <c r="A1752" s="139">
        <v>2005</v>
      </c>
      <c r="B1752" s="129" t="s">
        <v>11</v>
      </c>
      <c r="C1752" s="142" t="s">
        <v>65</v>
      </c>
      <c r="D1752" s="130">
        <v>3385940</v>
      </c>
      <c r="E1752" s="82">
        <v>124300.29368575625</v>
      </c>
    </row>
    <row r="1753" spans="1:5">
      <c r="A1753" s="139">
        <v>2005</v>
      </c>
      <c r="B1753" s="129" t="s">
        <v>12</v>
      </c>
      <c r="C1753" s="142" t="s">
        <v>65</v>
      </c>
      <c r="D1753" s="130">
        <v>3330422</v>
      </c>
      <c r="E1753" s="82">
        <v>123577.81076066791</v>
      </c>
    </row>
    <row r="1754" spans="1:5">
      <c r="A1754" s="139">
        <v>2005</v>
      </c>
      <c r="B1754" s="129" t="s">
        <v>13</v>
      </c>
      <c r="C1754" s="142" t="s">
        <v>65</v>
      </c>
      <c r="D1754" s="130">
        <v>3536352</v>
      </c>
      <c r="E1754" s="82">
        <v>134769.51219512196</v>
      </c>
    </row>
    <row r="1755" spans="1:5">
      <c r="A1755" s="139">
        <v>2005</v>
      </c>
      <c r="B1755" s="129" t="s">
        <v>14</v>
      </c>
      <c r="C1755" s="142" t="s">
        <v>65</v>
      </c>
      <c r="D1755" s="130">
        <v>3598066</v>
      </c>
      <c r="E1755" s="82">
        <v>132087.59177679883</v>
      </c>
    </row>
    <row r="1756" spans="1:5">
      <c r="A1756" s="139">
        <v>2005</v>
      </c>
      <c r="B1756" s="129" t="s">
        <v>15</v>
      </c>
      <c r="C1756" s="142" t="s">
        <v>65</v>
      </c>
      <c r="D1756" s="130">
        <v>3638198</v>
      </c>
      <c r="E1756" s="82">
        <v>137446.08991310917</v>
      </c>
    </row>
    <row r="1757" spans="1:5">
      <c r="A1757" s="139">
        <v>2005</v>
      </c>
      <c r="B1757" s="129" t="s">
        <v>16</v>
      </c>
      <c r="C1757" s="142" t="s">
        <v>65</v>
      </c>
      <c r="D1757" s="130">
        <v>3662540</v>
      </c>
      <c r="E1757" s="82">
        <v>140112.47130833971</v>
      </c>
    </row>
    <row r="1758" spans="1:5">
      <c r="A1758" s="139">
        <v>2006</v>
      </c>
      <c r="B1758" s="129" t="s">
        <v>5</v>
      </c>
      <c r="C1758" s="142" t="s">
        <v>65</v>
      </c>
      <c r="D1758" s="130">
        <v>3222234</v>
      </c>
      <c r="E1758" s="82">
        <v>118290.52863436124</v>
      </c>
    </row>
    <row r="1759" spans="1:5">
      <c r="A1759" s="139">
        <v>2006</v>
      </c>
      <c r="B1759" s="129" t="s">
        <v>6</v>
      </c>
      <c r="C1759" s="142" t="s">
        <v>65</v>
      </c>
      <c r="D1759" s="130">
        <v>3162376</v>
      </c>
      <c r="E1759" s="82">
        <v>127721.16316639741</v>
      </c>
    </row>
    <row r="1760" spans="1:5">
      <c r="A1760" s="139">
        <v>2006</v>
      </c>
      <c r="B1760" s="129" t="s">
        <v>7</v>
      </c>
      <c r="C1760" s="142" t="s">
        <v>65</v>
      </c>
      <c r="D1760" s="130">
        <v>3717572</v>
      </c>
      <c r="E1760" s="82">
        <v>140657.28339008702</v>
      </c>
    </row>
    <row r="1761" spans="1:5">
      <c r="A1761" s="139">
        <v>2006</v>
      </c>
      <c r="B1761" s="129" t="s">
        <v>8</v>
      </c>
      <c r="C1761" s="142" t="s">
        <v>65</v>
      </c>
      <c r="D1761" s="130">
        <v>3668178</v>
      </c>
      <c r="E1761" s="82">
        <v>138578.69285984134</v>
      </c>
    </row>
    <row r="1762" spans="1:5">
      <c r="A1762" s="139">
        <v>2006</v>
      </c>
      <c r="B1762" s="129" t="s">
        <v>9</v>
      </c>
      <c r="C1762" s="142" t="s">
        <v>65</v>
      </c>
      <c r="D1762" s="130">
        <v>3757346</v>
      </c>
      <c r="E1762" s="82">
        <v>139109.44094779709</v>
      </c>
    </row>
    <row r="1763" spans="1:5">
      <c r="A1763" s="139">
        <v>2006</v>
      </c>
      <c r="B1763" s="129" t="s">
        <v>10</v>
      </c>
      <c r="C1763" s="142" t="s">
        <v>65</v>
      </c>
      <c r="D1763" s="130">
        <v>3585361</v>
      </c>
      <c r="E1763" s="82">
        <v>140989.42194258751</v>
      </c>
    </row>
    <row r="1764" spans="1:5">
      <c r="A1764" s="139">
        <v>2006</v>
      </c>
      <c r="B1764" s="129" t="s">
        <v>11</v>
      </c>
      <c r="C1764" s="142" t="s">
        <v>65</v>
      </c>
      <c r="D1764" s="130">
        <v>3749079</v>
      </c>
      <c r="E1764" s="82">
        <v>137631.38766519824</v>
      </c>
    </row>
    <row r="1765" spans="1:5">
      <c r="A1765" s="139">
        <v>2006</v>
      </c>
      <c r="B1765" s="129" t="s">
        <v>12</v>
      </c>
      <c r="C1765" s="142" t="s">
        <v>65</v>
      </c>
      <c r="D1765" s="130">
        <v>3835448</v>
      </c>
      <c r="E1765" s="82">
        <v>142317.17996289424</v>
      </c>
    </row>
    <row r="1766" spans="1:5">
      <c r="A1766" s="139">
        <v>2006</v>
      </c>
      <c r="B1766" s="129" t="s">
        <v>13</v>
      </c>
      <c r="C1766" s="142" t="s">
        <v>65</v>
      </c>
      <c r="D1766" s="130">
        <v>3849205</v>
      </c>
      <c r="E1766" s="82">
        <v>146692.26371951221</v>
      </c>
    </row>
    <row r="1767" spans="1:5">
      <c r="A1767" s="139">
        <v>2006</v>
      </c>
      <c r="B1767" s="129" t="s">
        <v>14</v>
      </c>
      <c r="C1767" s="142" t="s">
        <v>65</v>
      </c>
      <c r="D1767" s="130">
        <v>3844061</v>
      </c>
      <c r="E1767" s="82">
        <v>141118.24522760647</v>
      </c>
    </row>
    <row r="1768" spans="1:5">
      <c r="A1768" s="139">
        <v>2006</v>
      </c>
      <c r="B1768" s="129" t="s">
        <v>15</v>
      </c>
      <c r="C1768" s="142" t="s">
        <v>65</v>
      </c>
      <c r="D1768" s="130">
        <v>3949696</v>
      </c>
      <c r="E1768" s="82">
        <v>149214.05364563657</v>
      </c>
    </row>
    <row r="1769" spans="1:5">
      <c r="A1769" s="139">
        <v>2006</v>
      </c>
      <c r="B1769" s="129" t="s">
        <v>16</v>
      </c>
      <c r="C1769" s="142" t="s">
        <v>65</v>
      </c>
      <c r="D1769" s="130">
        <v>3774948</v>
      </c>
      <c r="E1769" s="82">
        <v>144412.70084162202</v>
      </c>
    </row>
    <row r="1770" spans="1:5">
      <c r="A1770" s="139">
        <v>2007</v>
      </c>
      <c r="B1770" s="129" t="s">
        <v>5</v>
      </c>
      <c r="C1770" s="142" t="s">
        <v>65</v>
      </c>
      <c r="D1770" s="130">
        <v>3425127</v>
      </c>
      <c r="E1770" s="82">
        <v>125738.87665198238</v>
      </c>
    </row>
    <row r="1771" spans="1:5">
      <c r="A1771" s="139">
        <v>2007</v>
      </c>
      <c r="B1771" s="129" t="s">
        <v>6</v>
      </c>
      <c r="C1771" s="142" t="s">
        <v>65</v>
      </c>
      <c r="D1771" s="130">
        <v>3314914</v>
      </c>
      <c r="E1771" s="82">
        <v>133881.82552504039</v>
      </c>
    </row>
    <row r="1772" spans="1:5">
      <c r="A1772" s="139">
        <v>2007</v>
      </c>
      <c r="B1772" s="129" t="s">
        <v>7</v>
      </c>
      <c r="C1772" s="142" t="s">
        <v>65</v>
      </c>
      <c r="D1772" s="130">
        <v>3912530</v>
      </c>
      <c r="E1772" s="82">
        <v>148033.67385546726</v>
      </c>
    </row>
    <row r="1773" spans="1:5">
      <c r="A1773" s="139">
        <v>2007</v>
      </c>
      <c r="B1773" s="129" t="s">
        <v>8</v>
      </c>
      <c r="C1773" s="142" t="s">
        <v>65</v>
      </c>
      <c r="D1773" s="130">
        <v>3603009</v>
      </c>
      <c r="E1773" s="82">
        <v>136116.69814884776</v>
      </c>
    </row>
    <row r="1774" spans="1:5">
      <c r="A1774" s="139">
        <v>2007</v>
      </c>
      <c r="B1774" s="129" t="s">
        <v>9</v>
      </c>
      <c r="C1774" s="142" t="s">
        <v>65</v>
      </c>
      <c r="D1774" s="130">
        <v>3855917</v>
      </c>
      <c r="E1774" s="82">
        <v>142758.86708626433</v>
      </c>
    </row>
    <row r="1775" spans="1:5">
      <c r="A1775" s="139">
        <v>2007</v>
      </c>
      <c r="B1775" s="129" t="s">
        <v>10</v>
      </c>
      <c r="C1775" s="142" t="s">
        <v>65</v>
      </c>
      <c r="D1775" s="130">
        <v>3774397</v>
      </c>
      <c r="E1775" s="82">
        <v>148423.0043255997</v>
      </c>
    </row>
    <row r="1776" spans="1:5">
      <c r="A1776" s="139">
        <v>2007</v>
      </c>
      <c r="B1776" s="129" t="s">
        <v>11</v>
      </c>
      <c r="C1776" s="142" t="s">
        <v>65</v>
      </c>
      <c r="D1776" s="130">
        <v>3825865</v>
      </c>
      <c r="E1776" s="82">
        <v>140450.25697503673</v>
      </c>
    </row>
    <row r="1777" spans="1:5">
      <c r="A1777" s="139">
        <v>2007</v>
      </c>
      <c r="B1777" s="129" t="s">
        <v>12</v>
      </c>
      <c r="C1777" s="142" t="s">
        <v>65</v>
      </c>
      <c r="D1777" s="130">
        <v>3917805</v>
      </c>
      <c r="E1777" s="82">
        <v>145373.09833024119</v>
      </c>
    </row>
    <row r="1778" spans="1:5">
      <c r="A1778" s="139">
        <v>2007</v>
      </c>
      <c r="B1778" s="129" t="s">
        <v>13</v>
      </c>
      <c r="C1778" s="142" t="s">
        <v>65</v>
      </c>
      <c r="D1778" s="130">
        <v>3944561</v>
      </c>
      <c r="E1778" s="82">
        <v>150326.25762195123</v>
      </c>
    </row>
    <row r="1779" spans="1:5">
      <c r="A1779" s="139">
        <v>2007</v>
      </c>
      <c r="B1779" s="129" t="s">
        <v>14</v>
      </c>
      <c r="C1779" s="142" t="s">
        <v>65</v>
      </c>
      <c r="D1779" s="130">
        <v>4080318</v>
      </c>
      <c r="E1779" s="82">
        <v>149791.40969162996</v>
      </c>
    </row>
    <row r="1780" spans="1:5">
      <c r="A1780" s="139">
        <v>2007</v>
      </c>
      <c r="B1780" s="129" t="s">
        <v>15</v>
      </c>
      <c r="C1780" s="142" t="s">
        <v>65</v>
      </c>
      <c r="D1780" s="130">
        <v>4065213</v>
      </c>
      <c r="E1780" s="82">
        <v>153578.12618058181</v>
      </c>
    </row>
    <row r="1781" spans="1:5">
      <c r="A1781" s="139">
        <v>2007</v>
      </c>
      <c r="B1781" s="129" t="s">
        <v>16</v>
      </c>
      <c r="C1781" s="142" t="s">
        <v>65</v>
      </c>
      <c r="D1781" s="130">
        <v>3931144</v>
      </c>
      <c r="E1781" s="82">
        <v>150388.06426931906</v>
      </c>
    </row>
    <row r="1782" spans="1:5">
      <c r="A1782" s="139">
        <v>2008</v>
      </c>
      <c r="B1782" s="129" t="s">
        <v>5</v>
      </c>
      <c r="C1782" s="142" t="s">
        <v>65</v>
      </c>
      <c r="D1782" s="130">
        <v>3478924</v>
      </c>
      <c r="E1782" s="82">
        <v>133804.76923076922</v>
      </c>
    </row>
    <row r="1783" spans="1:5">
      <c r="A1783" s="139">
        <v>2008</v>
      </c>
      <c r="B1783" s="129" t="s">
        <v>6</v>
      </c>
      <c r="C1783" s="142" t="s">
        <v>65</v>
      </c>
      <c r="D1783" s="130">
        <v>3546134</v>
      </c>
      <c r="E1783" s="82">
        <v>147755.58333333334</v>
      </c>
    </row>
    <row r="1784" spans="1:5">
      <c r="A1784" s="139">
        <v>2008</v>
      </c>
      <c r="B1784" s="129" t="s">
        <v>7</v>
      </c>
      <c r="C1784" s="142" t="s">
        <v>65</v>
      </c>
      <c r="D1784" s="130">
        <v>3684966</v>
      </c>
      <c r="E1784" s="82">
        <v>143943.984375</v>
      </c>
    </row>
    <row r="1785" spans="1:5">
      <c r="A1785" s="139">
        <v>2008</v>
      </c>
      <c r="B1785" s="129" t="s">
        <v>8</v>
      </c>
      <c r="C1785" s="142" t="s">
        <v>65</v>
      </c>
      <c r="D1785" s="130">
        <v>4018022</v>
      </c>
      <c r="E1785" s="82">
        <v>168118.07531380752</v>
      </c>
    </row>
    <row r="1786" spans="1:5">
      <c r="A1786" s="139">
        <v>2008</v>
      </c>
      <c r="B1786" s="129" t="s">
        <v>9</v>
      </c>
      <c r="C1786" s="142" t="s">
        <v>65</v>
      </c>
      <c r="D1786" s="130">
        <v>4103226</v>
      </c>
      <c r="E1786" s="82">
        <v>166797.80487804877</v>
      </c>
    </row>
    <row r="1787" spans="1:5">
      <c r="A1787" s="139">
        <v>2008</v>
      </c>
      <c r="B1787" s="129" t="s">
        <v>10</v>
      </c>
      <c r="C1787" s="142" t="s">
        <v>65</v>
      </c>
      <c r="D1787" s="130">
        <v>3756421</v>
      </c>
      <c r="E1787" s="82">
        <v>146735.1953125</v>
      </c>
    </row>
    <row r="1788" spans="1:5">
      <c r="A1788" s="139">
        <v>2008</v>
      </c>
      <c r="B1788" s="129" t="s">
        <v>11</v>
      </c>
      <c r="C1788" s="142" t="s">
        <v>65</v>
      </c>
      <c r="D1788" s="130">
        <v>3994742</v>
      </c>
      <c r="E1788" s="82">
        <v>151891.33079847909</v>
      </c>
    </row>
    <row r="1789" spans="1:5">
      <c r="A1789" s="139">
        <v>2008</v>
      </c>
      <c r="B1789" s="129" t="s">
        <v>12</v>
      </c>
      <c r="C1789" s="142" t="s">
        <v>65</v>
      </c>
      <c r="D1789" s="130">
        <v>3916002</v>
      </c>
      <c r="E1789" s="82">
        <v>154782.68774703558</v>
      </c>
    </row>
    <row r="1790" spans="1:5">
      <c r="A1790" s="139">
        <v>2008</v>
      </c>
      <c r="B1790" s="129" t="s">
        <v>13</v>
      </c>
      <c r="C1790" s="142" t="s">
        <v>65</v>
      </c>
      <c r="D1790" s="130">
        <v>3853541</v>
      </c>
      <c r="E1790" s="82">
        <v>148213.11538461538</v>
      </c>
    </row>
    <row r="1791" spans="1:5">
      <c r="A1791" s="139">
        <v>2008</v>
      </c>
      <c r="B1791" s="129" t="s">
        <v>14</v>
      </c>
      <c r="C1791" s="142" t="s">
        <v>65</v>
      </c>
      <c r="D1791" s="130">
        <v>3894691</v>
      </c>
      <c r="E1791" s="82">
        <v>149795.80769230769</v>
      </c>
    </row>
    <row r="1792" spans="1:5">
      <c r="A1792" s="139">
        <v>2008</v>
      </c>
      <c r="B1792" s="129" t="s">
        <v>15</v>
      </c>
      <c r="C1792" s="142" t="s">
        <v>65</v>
      </c>
      <c r="D1792" s="130">
        <v>3877406</v>
      </c>
      <c r="E1792" s="82">
        <v>153257.15415019763</v>
      </c>
    </row>
    <row r="1793" spans="1:5">
      <c r="A1793" s="139">
        <v>2008</v>
      </c>
      <c r="B1793" s="129" t="s">
        <v>16</v>
      </c>
      <c r="C1793" s="142" t="s">
        <v>65</v>
      </c>
      <c r="D1793" s="130">
        <v>3706125</v>
      </c>
      <c r="E1793" s="82">
        <v>153145.66115702479</v>
      </c>
    </row>
    <row r="1794" spans="1:5">
      <c r="A1794" s="139">
        <v>2009</v>
      </c>
      <c r="B1794" s="129" t="s">
        <v>5</v>
      </c>
      <c r="C1794" s="142" t="s">
        <v>65</v>
      </c>
      <c r="D1794" s="130">
        <v>3446272</v>
      </c>
      <c r="E1794" s="82">
        <v>132548.92307692306</v>
      </c>
    </row>
    <row r="1795" spans="1:5">
      <c r="A1795" s="139">
        <v>2009</v>
      </c>
      <c r="B1795" s="129" t="s">
        <v>6</v>
      </c>
      <c r="C1795" s="142" t="s">
        <v>65</v>
      </c>
      <c r="D1795" s="130">
        <v>3335661</v>
      </c>
      <c r="E1795" s="82">
        <v>138985.875</v>
      </c>
    </row>
    <row r="1796" spans="1:5">
      <c r="A1796" s="139">
        <v>2009</v>
      </c>
      <c r="B1796" s="129" t="s">
        <v>7</v>
      </c>
      <c r="C1796" s="142" t="s">
        <v>65</v>
      </c>
      <c r="D1796" s="130">
        <v>3740838</v>
      </c>
      <c r="E1796" s="82">
        <v>146126.484375</v>
      </c>
    </row>
    <row r="1797" spans="1:5">
      <c r="A1797" s="139">
        <v>2009</v>
      </c>
      <c r="B1797" s="129" t="s">
        <v>8</v>
      </c>
      <c r="C1797" s="142" t="s">
        <v>65</v>
      </c>
      <c r="D1797" s="130">
        <v>3738888</v>
      </c>
      <c r="E1797" s="82">
        <v>151987.31707317074</v>
      </c>
    </row>
    <row r="1798" spans="1:5">
      <c r="A1798" s="139">
        <v>2009</v>
      </c>
      <c r="B1798" s="129" t="s">
        <v>9</v>
      </c>
      <c r="C1798" s="142" t="s">
        <v>65</v>
      </c>
      <c r="D1798" s="130">
        <v>3820060</v>
      </c>
      <c r="E1798" s="82">
        <v>155286.99186991868</v>
      </c>
    </row>
    <row r="1799" spans="1:5">
      <c r="A1799" s="139">
        <v>2009</v>
      </c>
      <c r="B1799" s="129" t="s">
        <v>10</v>
      </c>
      <c r="C1799" s="142" t="s">
        <v>65</v>
      </c>
      <c r="D1799" s="130">
        <v>3618769</v>
      </c>
      <c r="E1799" s="82">
        <v>141358.1640625</v>
      </c>
    </row>
    <row r="1800" spans="1:5">
      <c r="A1800" s="139">
        <v>2009</v>
      </c>
      <c r="B1800" s="129" t="s">
        <v>11</v>
      </c>
      <c r="C1800" s="142" t="s">
        <v>65</v>
      </c>
      <c r="D1800" s="130">
        <v>3360934</v>
      </c>
      <c r="E1800" s="82">
        <v>127792.16730038023</v>
      </c>
    </row>
    <row r="1801" spans="1:5">
      <c r="A1801" s="139">
        <v>2009</v>
      </c>
      <c r="B1801" s="129" t="s">
        <v>12</v>
      </c>
      <c r="C1801" s="142" t="s">
        <v>65</v>
      </c>
      <c r="D1801" s="130">
        <v>3676095</v>
      </c>
      <c r="E1801" s="82">
        <v>145300.1976284585</v>
      </c>
    </row>
    <row r="1802" spans="1:5">
      <c r="A1802" s="139">
        <v>2009</v>
      </c>
      <c r="B1802" s="129" t="s">
        <v>13</v>
      </c>
      <c r="C1802" s="142" t="s">
        <v>65</v>
      </c>
      <c r="D1802" s="130">
        <v>3736818</v>
      </c>
      <c r="E1802" s="82">
        <v>143723.76923076922</v>
      </c>
    </row>
    <row r="1803" spans="1:5">
      <c r="A1803" s="139">
        <v>2009</v>
      </c>
      <c r="B1803" s="129" t="s">
        <v>14</v>
      </c>
      <c r="C1803" s="142" t="s">
        <v>65</v>
      </c>
      <c r="D1803" s="130">
        <v>3841400</v>
      </c>
      <c r="E1803" s="82">
        <v>147746.15384615384</v>
      </c>
    </row>
    <row r="1804" spans="1:5">
      <c r="A1804" s="139">
        <v>2009</v>
      </c>
      <c r="B1804" s="129" t="s">
        <v>15</v>
      </c>
      <c r="C1804" s="142" t="s">
        <v>65</v>
      </c>
      <c r="D1804" s="130">
        <v>3660805</v>
      </c>
      <c r="E1804" s="82">
        <v>144695.84980237155</v>
      </c>
    </row>
    <row r="1805" spans="1:5">
      <c r="A1805" s="139">
        <v>2009</v>
      </c>
      <c r="B1805" s="129" t="s">
        <v>16</v>
      </c>
      <c r="C1805" s="142" t="s">
        <v>65</v>
      </c>
      <c r="D1805" s="130">
        <v>3692668</v>
      </c>
      <c r="E1805" s="82">
        <v>147706.72</v>
      </c>
    </row>
    <row r="1806" spans="1:5">
      <c r="A1806" s="139">
        <v>2010</v>
      </c>
      <c r="B1806" s="129" t="s">
        <v>5</v>
      </c>
      <c r="C1806" s="142" t="s">
        <v>65</v>
      </c>
      <c r="D1806" s="130">
        <v>3177700</v>
      </c>
      <c r="E1806" s="82">
        <v>125600.79051383398</v>
      </c>
    </row>
    <row r="1807" spans="1:5">
      <c r="A1807" s="139">
        <v>2010</v>
      </c>
      <c r="B1807" s="129" t="s">
        <v>6</v>
      </c>
      <c r="C1807" s="142" t="s">
        <v>65</v>
      </c>
      <c r="D1807" s="130">
        <v>3145207</v>
      </c>
      <c r="E1807" s="82">
        <v>131050.29166666667</v>
      </c>
    </row>
    <row r="1808" spans="1:5">
      <c r="A1808" s="139">
        <v>2010</v>
      </c>
      <c r="B1808" s="129" t="s">
        <v>7</v>
      </c>
      <c r="C1808" s="142" t="s">
        <v>65</v>
      </c>
      <c r="D1808" s="130">
        <v>3778972</v>
      </c>
      <c r="E1808" s="82">
        <v>143687.14828897337</v>
      </c>
    </row>
    <row r="1809" spans="1:5">
      <c r="A1809" s="139">
        <v>2010</v>
      </c>
      <c r="B1809" s="129" t="s">
        <v>8</v>
      </c>
      <c r="C1809" s="142" t="s">
        <v>65</v>
      </c>
      <c r="D1809" s="130">
        <v>3729558</v>
      </c>
      <c r="E1809" s="82">
        <v>147413.35968379446</v>
      </c>
    </row>
    <row r="1810" spans="1:5">
      <c r="A1810" s="139">
        <v>2010</v>
      </c>
      <c r="B1810" s="129" t="s">
        <v>9</v>
      </c>
      <c r="C1810" s="142" t="s">
        <v>65</v>
      </c>
      <c r="D1810" s="130">
        <v>3617182</v>
      </c>
      <c r="E1810" s="82">
        <v>145268.35341365461</v>
      </c>
    </row>
    <row r="1811" spans="1:5">
      <c r="A1811" s="139">
        <v>2010</v>
      </c>
      <c r="B1811" s="129" t="s">
        <v>10</v>
      </c>
      <c r="C1811" s="142" t="s">
        <v>65</v>
      </c>
      <c r="D1811" s="130">
        <v>3643660</v>
      </c>
      <c r="E1811" s="82">
        <v>140140.76923076922</v>
      </c>
    </row>
    <row r="1812" spans="1:5">
      <c r="A1812" s="139">
        <v>2010</v>
      </c>
      <c r="B1812" s="129" t="s">
        <v>11</v>
      </c>
      <c r="C1812" s="142" t="s">
        <v>65</v>
      </c>
      <c r="D1812" s="130">
        <v>3571177</v>
      </c>
      <c r="E1812" s="82">
        <v>137352.96153846153</v>
      </c>
    </row>
    <row r="1813" spans="1:5">
      <c r="A1813" s="139">
        <v>2010</v>
      </c>
      <c r="B1813" s="129" t="s">
        <v>12</v>
      </c>
      <c r="C1813" s="142" t="s">
        <v>65</v>
      </c>
      <c r="D1813" s="130">
        <v>3728330</v>
      </c>
      <c r="E1813" s="82">
        <v>145637.890625</v>
      </c>
    </row>
    <row r="1814" spans="1:5">
      <c r="A1814" s="139">
        <v>2010</v>
      </c>
      <c r="B1814" s="129" t="s">
        <v>13</v>
      </c>
      <c r="C1814" s="142" t="s">
        <v>65</v>
      </c>
      <c r="D1814" s="130">
        <v>3760527</v>
      </c>
      <c r="E1814" s="82">
        <v>144635.65384615384</v>
      </c>
    </row>
    <row r="1815" spans="1:5">
      <c r="A1815" s="139">
        <v>2010</v>
      </c>
      <c r="B1815" s="129" t="s">
        <v>14</v>
      </c>
      <c r="C1815" s="142" t="s">
        <v>65</v>
      </c>
      <c r="D1815" s="130">
        <v>3602809</v>
      </c>
      <c r="E1815" s="82">
        <v>146455.65040650405</v>
      </c>
    </row>
    <row r="1816" spans="1:5">
      <c r="A1816" s="139">
        <v>2010</v>
      </c>
      <c r="B1816" s="129" t="s">
        <v>15</v>
      </c>
      <c r="C1816" s="142" t="s">
        <v>65</v>
      </c>
      <c r="D1816" s="130">
        <v>3654497</v>
      </c>
      <c r="E1816" s="82">
        <v>144446.52173913043</v>
      </c>
    </row>
    <row r="1817" spans="1:5">
      <c r="A1817" s="139">
        <v>2010</v>
      </c>
      <c r="B1817" s="129" t="s">
        <v>16</v>
      </c>
      <c r="C1817" s="142" t="s">
        <v>65</v>
      </c>
      <c r="D1817" s="130">
        <v>3266474</v>
      </c>
      <c r="E1817" s="82">
        <v>129109.6442687747</v>
      </c>
    </row>
    <row r="1818" spans="1:5">
      <c r="A1818" s="139">
        <v>2011</v>
      </c>
      <c r="B1818" s="129" t="s">
        <v>5</v>
      </c>
      <c r="C1818" s="142" t="s">
        <v>65</v>
      </c>
      <c r="D1818" s="130">
        <v>2687357</v>
      </c>
      <c r="E1818" s="82">
        <v>104974.8828125</v>
      </c>
    </row>
    <row r="1819" spans="1:5">
      <c r="A1819" s="139">
        <v>2011</v>
      </c>
      <c r="B1819" s="129" t="s">
        <v>6</v>
      </c>
      <c r="C1819" s="142" t="s">
        <v>65</v>
      </c>
      <c r="D1819" s="130">
        <v>2624154</v>
      </c>
      <c r="E1819" s="82">
        <v>106241.05263157895</v>
      </c>
    </row>
    <row r="1820" spans="1:5">
      <c r="A1820" s="139">
        <v>2011</v>
      </c>
      <c r="B1820" s="129" t="s">
        <v>7</v>
      </c>
      <c r="C1820" s="142" t="s">
        <v>65</v>
      </c>
      <c r="D1820" s="130">
        <v>2815032</v>
      </c>
      <c r="E1820" s="82">
        <v>116323.63636363637</v>
      </c>
    </row>
    <row r="1821" spans="1:5">
      <c r="A1821" s="139">
        <v>2011</v>
      </c>
      <c r="B1821" s="129" t="s">
        <v>8</v>
      </c>
      <c r="C1821" s="142" t="s">
        <v>65</v>
      </c>
      <c r="D1821" s="130">
        <v>2668327</v>
      </c>
      <c r="E1821" s="82">
        <v>111645.4811715481</v>
      </c>
    </row>
    <row r="1822" spans="1:5">
      <c r="A1822" s="139">
        <v>2011</v>
      </c>
      <c r="B1822" s="129" t="s">
        <v>9</v>
      </c>
      <c r="C1822" s="142" t="s">
        <v>65</v>
      </c>
      <c r="D1822" s="130">
        <v>2771237</v>
      </c>
      <c r="E1822" s="82">
        <v>108251.4453125</v>
      </c>
    </row>
    <row r="1823" spans="1:5">
      <c r="A1823" s="139">
        <v>2011</v>
      </c>
      <c r="B1823" s="129" t="s">
        <v>10</v>
      </c>
      <c r="C1823" s="142" t="s">
        <v>65</v>
      </c>
      <c r="D1823" s="130">
        <v>2738269</v>
      </c>
      <c r="E1823" s="82">
        <v>108231.97628458498</v>
      </c>
    </row>
    <row r="1824" spans="1:5">
      <c r="A1824" s="139">
        <v>2011</v>
      </c>
      <c r="B1824" s="129" t="s">
        <v>11</v>
      </c>
      <c r="C1824" s="142" t="s">
        <v>65</v>
      </c>
      <c r="D1824" s="130">
        <v>2682690</v>
      </c>
      <c r="E1824" s="82">
        <v>104792.578125</v>
      </c>
    </row>
    <row r="1825" spans="1:5">
      <c r="A1825" s="139">
        <v>2011</v>
      </c>
      <c r="B1825" s="129" t="s">
        <v>12</v>
      </c>
      <c r="C1825" s="142" t="s">
        <v>65</v>
      </c>
      <c r="D1825" s="130">
        <v>2715795</v>
      </c>
      <c r="E1825" s="82">
        <v>103262.16730038023</v>
      </c>
    </row>
    <row r="1826" spans="1:5">
      <c r="A1826" s="139">
        <v>2011</v>
      </c>
      <c r="B1826" s="129" t="s">
        <v>13</v>
      </c>
      <c r="C1826" s="142" t="s">
        <v>65</v>
      </c>
      <c r="D1826" s="130">
        <v>2706296</v>
      </c>
      <c r="E1826" s="82">
        <v>104088.30769230769</v>
      </c>
    </row>
    <row r="1827" spans="1:5">
      <c r="A1827" s="139">
        <v>2011</v>
      </c>
      <c r="B1827" s="129" t="s">
        <v>14</v>
      </c>
      <c r="C1827" s="142" t="s">
        <v>65</v>
      </c>
      <c r="D1827" s="130">
        <v>2639066</v>
      </c>
      <c r="E1827" s="82">
        <v>104310.90909090909</v>
      </c>
    </row>
    <row r="1828" spans="1:5">
      <c r="A1828" s="139">
        <v>2011</v>
      </c>
      <c r="B1828" s="129" t="s">
        <v>15</v>
      </c>
      <c r="C1828" s="142" t="s">
        <v>65</v>
      </c>
      <c r="D1828" s="130">
        <v>2580496</v>
      </c>
      <c r="E1828" s="82">
        <v>99249.846153846156</v>
      </c>
    </row>
    <row r="1829" spans="1:5">
      <c r="A1829" s="139">
        <v>2011</v>
      </c>
      <c r="B1829" s="129" t="s">
        <v>16</v>
      </c>
      <c r="C1829" s="142" t="s">
        <v>65</v>
      </c>
      <c r="D1829" s="130">
        <v>2436747</v>
      </c>
      <c r="E1829" s="82">
        <v>99459.061224489793</v>
      </c>
    </row>
    <row r="1830" spans="1:5">
      <c r="A1830" s="139">
        <v>2012</v>
      </c>
      <c r="B1830" s="129" t="s">
        <v>5</v>
      </c>
      <c r="C1830" s="142" t="s">
        <v>65</v>
      </c>
      <c r="D1830" s="130">
        <v>2175641</v>
      </c>
      <c r="E1830" s="82">
        <v>82723.992395437264</v>
      </c>
    </row>
    <row r="1831" spans="1:5">
      <c r="A1831" s="139">
        <v>2012</v>
      </c>
      <c r="B1831" s="129" t="s">
        <v>6</v>
      </c>
      <c r="C1831" s="142" t="s">
        <v>65</v>
      </c>
      <c r="D1831" s="130">
        <v>2092481</v>
      </c>
      <c r="E1831" s="82">
        <v>91374.716157205228</v>
      </c>
    </row>
    <row r="1832" spans="1:5">
      <c r="A1832" s="139">
        <v>2012</v>
      </c>
      <c r="B1832" s="129" t="s">
        <v>7</v>
      </c>
      <c r="C1832" s="142" t="s">
        <v>65</v>
      </c>
      <c r="D1832" s="130">
        <v>2621129</v>
      </c>
      <c r="E1832" s="82">
        <v>99662.699619771854</v>
      </c>
    </row>
    <row r="1833" spans="1:5">
      <c r="A1833" s="139">
        <v>2012</v>
      </c>
      <c r="B1833" s="129" t="s">
        <v>8</v>
      </c>
      <c r="C1833" s="142" t="s">
        <v>65</v>
      </c>
      <c r="D1833" s="130">
        <v>2513511</v>
      </c>
      <c r="E1833" s="82">
        <v>111711.6</v>
      </c>
    </row>
    <row r="1834" spans="1:5">
      <c r="A1834" s="139">
        <v>2012</v>
      </c>
      <c r="B1834" s="129" t="s">
        <v>9</v>
      </c>
      <c r="C1834" s="142" t="s">
        <v>65</v>
      </c>
      <c r="D1834" s="130">
        <v>2789168</v>
      </c>
      <c r="E1834" s="82">
        <v>108951.875</v>
      </c>
    </row>
    <row r="1835" spans="1:5">
      <c r="A1835" s="139">
        <v>2012</v>
      </c>
      <c r="B1835" s="129" t="s">
        <v>10</v>
      </c>
      <c r="C1835" s="142" t="s">
        <v>65</v>
      </c>
      <c r="D1835" s="130">
        <v>2703916</v>
      </c>
      <c r="E1835" s="82">
        <v>108156.64</v>
      </c>
    </row>
    <row r="1836" spans="1:5">
      <c r="A1836" s="139">
        <v>2012</v>
      </c>
      <c r="B1836" s="129" t="s">
        <v>11</v>
      </c>
      <c r="C1836" s="142" t="s">
        <v>65</v>
      </c>
      <c r="D1836" s="130">
        <v>2744646</v>
      </c>
      <c r="E1836" s="82">
        <v>107212.734375</v>
      </c>
    </row>
    <row r="1837" spans="1:5">
      <c r="A1837" s="139">
        <v>2012</v>
      </c>
      <c r="B1837" s="129" t="s">
        <v>12</v>
      </c>
      <c r="C1837" s="142" t="s">
        <v>65</v>
      </c>
      <c r="D1837" s="130">
        <v>2565714</v>
      </c>
      <c r="E1837" s="82">
        <v>97555.665399239544</v>
      </c>
    </row>
    <row r="1838" spans="1:5">
      <c r="A1838" s="139">
        <v>2012</v>
      </c>
      <c r="B1838" s="129" t="s">
        <v>13</v>
      </c>
      <c r="C1838" s="142" t="s">
        <v>65</v>
      </c>
      <c r="D1838" s="130">
        <v>2585708</v>
      </c>
      <c r="E1838" s="82">
        <v>103428.32</v>
      </c>
    </row>
    <row r="1839" spans="1:5">
      <c r="A1839" s="139">
        <v>2012</v>
      </c>
      <c r="B1839" s="129" t="s">
        <v>14</v>
      </c>
      <c r="C1839" s="142" t="s">
        <v>65</v>
      </c>
      <c r="D1839" s="130">
        <v>2650171</v>
      </c>
      <c r="E1839" s="82">
        <v>100766.95817490494</v>
      </c>
    </row>
    <row r="1840" spans="1:5">
      <c r="A1840" s="139">
        <v>2012</v>
      </c>
      <c r="B1840" s="129" t="s">
        <v>15</v>
      </c>
      <c r="C1840" s="142" t="s">
        <v>65</v>
      </c>
      <c r="D1840" s="130">
        <v>2645540</v>
      </c>
      <c r="E1840" s="82">
        <v>104566.79841897234</v>
      </c>
    </row>
    <row r="1841" spans="1:5">
      <c r="A1841" s="139">
        <v>2012</v>
      </c>
      <c r="B1841" s="129" t="s">
        <v>16</v>
      </c>
      <c r="C1841" s="142" t="s">
        <v>65</v>
      </c>
      <c r="D1841" s="130">
        <v>2373825</v>
      </c>
      <c r="E1841" s="82">
        <v>101013.82978723405</v>
      </c>
    </row>
    <row r="1842" spans="1:5">
      <c r="A1842" s="139">
        <v>2013</v>
      </c>
      <c r="B1842" s="129" t="s">
        <v>5</v>
      </c>
      <c r="C1842" s="142" t="s">
        <v>65</v>
      </c>
      <c r="D1842" s="130">
        <v>2300276</v>
      </c>
      <c r="E1842" s="82">
        <v>87462.965779467675</v>
      </c>
    </row>
    <row r="1843" spans="1:5">
      <c r="A1843" s="139">
        <v>2013</v>
      </c>
      <c r="B1843" s="129" t="s">
        <v>6</v>
      </c>
      <c r="C1843" s="142" t="s">
        <v>65</v>
      </c>
      <c r="D1843" s="130">
        <v>2094967</v>
      </c>
      <c r="E1843" s="82">
        <v>92697.654867256628</v>
      </c>
    </row>
    <row r="1844" spans="1:5">
      <c r="A1844" s="139">
        <v>2013</v>
      </c>
      <c r="B1844" s="129" t="s">
        <v>7</v>
      </c>
      <c r="C1844" s="142" t="s">
        <v>65</v>
      </c>
      <c r="D1844" s="130">
        <v>2711068</v>
      </c>
      <c r="E1844" s="82">
        <v>110206.01626016259</v>
      </c>
    </row>
    <row r="1845" spans="1:5">
      <c r="A1845" s="139">
        <v>2013</v>
      </c>
      <c r="B1845" s="129" t="s">
        <v>8</v>
      </c>
      <c r="C1845" s="142" t="s">
        <v>65</v>
      </c>
      <c r="D1845" s="130">
        <v>2706167</v>
      </c>
      <c r="E1845" s="82">
        <v>110006.78861788617</v>
      </c>
    </row>
    <row r="1846" spans="1:5">
      <c r="A1846" s="139">
        <v>2013</v>
      </c>
      <c r="B1846" s="129" t="s">
        <v>9</v>
      </c>
      <c r="C1846" s="142" t="s">
        <v>65</v>
      </c>
      <c r="D1846" s="130">
        <v>2715204</v>
      </c>
      <c r="E1846" s="82">
        <v>104834.13127413127</v>
      </c>
    </row>
    <row r="1847" spans="1:5">
      <c r="A1847" s="139">
        <v>2013</v>
      </c>
      <c r="B1847" s="129" t="s">
        <v>10</v>
      </c>
      <c r="C1847" s="142" t="s">
        <v>65</v>
      </c>
      <c r="D1847" s="130">
        <v>2780408</v>
      </c>
      <c r="E1847" s="82">
        <v>117813.89830508475</v>
      </c>
    </row>
    <row r="1848" spans="1:5">
      <c r="A1848" s="139">
        <v>2013</v>
      </c>
      <c r="B1848" s="129" t="s">
        <v>11</v>
      </c>
      <c r="C1848" s="142" t="s">
        <v>65</v>
      </c>
      <c r="D1848" s="130">
        <v>3012851</v>
      </c>
      <c r="E1848" s="82">
        <v>114557.072243346</v>
      </c>
    </row>
    <row r="1849" spans="1:5">
      <c r="A1849" s="139">
        <v>2013</v>
      </c>
      <c r="B1849" s="129" t="s">
        <v>12</v>
      </c>
      <c r="C1849" s="142" t="s">
        <v>65</v>
      </c>
      <c r="D1849" s="130">
        <v>3122439</v>
      </c>
      <c r="E1849" s="82">
        <v>118723.91634980988</v>
      </c>
    </row>
    <row r="1850" spans="1:5">
      <c r="A1850" s="139">
        <v>2013</v>
      </c>
      <c r="B1850" s="129" t="s">
        <v>13</v>
      </c>
      <c r="C1850" s="142" t="s">
        <v>65</v>
      </c>
      <c r="D1850" s="130">
        <v>3030811</v>
      </c>
      <c r="E1850" s="82">
        <v>119794.90118577075</v>
      </c>
    </row>
    <row r="1851" spans="1:5">
      <c r="A1851" s="139">
        <v>2013</v>
      </c>
      <c r="B1851" s="129" t="s">
        <v>14</v>
      </c>
      <c r="C1851" s="142" t="s">
        <v>65</v>
      </c>
      <c r="D1851" s="130">
        <v>3241892</v>
      </c>
      <c r="E1851" s="82">
        <v>121875.63909774435</v>
      </c>
    </row>
    <row r="1852" spans="1:5">
      <c r="A1852" s="139">
        <v>2013</v>
      </c>
      <c r="B1852" s="129" t="s">
        <v>15</v>
      </c>
      <c r="C1852" s="142" t="s">
        <v>65</v>
      </c>
      <c r="D1852" s="130">
        <v>3011281</v>
      </c>
      <c r="E1852" s="82">
        <v>120451.24</v>
      </c>
    </row>
    <row r="1853" spans="1:5">
      <c r="A1853" s="139">
        <v>2013</v>
      </c>
      <c r="B1853" s="129" t="s">
        <v>16</v>
      </c>
      <c r="C1853" s="142" t="s">
        <v>65</v>
      </c>
      <c r="D1853" s="130">
        <v>2701537</v>
      </c>
      <c r="E1853" s="82">
        <v>105528.7890625</v>
      </c>
    </row>
    <row r="1854" spans="1:5">
      <c r="A1854" s="139">
        <v>2014</v>
      </c>
      <c r="B1854" s="129" t="s">
        <v>5</v>
      </c>
      <c r="C1854" s="142" t="s">
        <v>65</v>
      </c>
      <c r="D1854" s="130">
        <v>2414935</v>
      </c>
      <c r="E1854" s="82">
        <v>91822.623574144483</v>
      </c>
    </row>
    <row r="1855" spans="1:5">
      <c r="A1855" s="139">
        <v>2014</v>
      </c>
      <c r="B1855" s="129" t="s">
        <v>6</v>
      </c>
      <c r="C1855" s="142" t="s">
        <v>65</v>
      </c>
      <c r="D1855" s="130">
        <v>2385132</v>
      </c>
      <c r="E1855" s="82">
        <v>99380.5</v>
      </c>
    </row>
    <row r="1856" spans="1:5">
      <c r="A1856" s="139">
        <v>2014</v>
      </c>
      <c r="B1856" s="129" t="s">
        <v>7</v>
      </c>
      <c r="C1856" s="142" t="s">
        <v>65</v>
      </c>
      <c r="D1856" s="130">
        <v>2809342</v>
      </c>
      <c r="E1856" s="82">
        <v>117545.69037656905</v>
      </c>
    </row>
    <row r="1857" spans="1:5">
      <c r="A1857" s="139">
        <v>2014</v>
      </c>
      <c r="B1857" s="129" t="s">
        <v>8</v>
      </c>
      <c r="C1857" s="142" t="s">
        <v>65</v>
      </c>
      <c r="D1857" s="130">
        <v>2706516</v>
      </c>
      <c r="E1857" s="82">
        <v>113243.34728033472</v>
      </c>
    </row>
    <row r="1858" spans="1:5">
      <c r="A1858" s="139">
        <v>2014</v>
      </c>
      <c r="B1858" s="129" t="s">
        <v>9</v>
      </c>
      <c r="C1858" s="142" t="s">
        <v>65</v>
      </c>
      <c r="D1858" s="130">
        <v>2778553</v>
      </c>
      <c r="E1858" s="82">
        <v>106867.42307692308</v>
      </c>
    </row>
    <row r="1859" spans="1:5">
      <c r="A1859" s="139">
        <v>2014</v>
      </c>
      <c r="B1859" s="129" t="s">
        <v>10</v>
      </c>
      <c r="C1859" s="142" t="s">
        <v>65</v>
      </c>
      <c r="D1859" s="130">
        <v>2406346</v>
      </c>
      <c r="E1859" s="82">
        <v>97818.94308943089</v>
      </c>
    </row>
    <row r="1860" spans="1:5">
      <c r="A1860" s="139">
        <v>2014</v>
      </c>
      <c r="B1860" s="129" t="s">
        <v>11</v>
      </c>
      <c r="C1860" s="142" t="s">
        <v>65</v>
      </c>
      <c r="D1860" s="130">
        <v>2415349</v>
      </c>
      <c r="E1860" s="82">
        <v>91838.365019011399</v>
      </c>
    </row>
    <row r="1861" spans="1:5">
      <c r="A1861" s="139">
        <v>2014</v>
      </c>
      <c r="B1861" s="129" t="s">
        <v>12</v>
      </c>
      <c r="C1861" s="142" t="s">
        <v>65</v>
      </c>
      <c r="D1861" s="130">
        <v>2372083</v>
      </c>
      <c r="E1861" s="82">
        <v>93758.22134387352</v>
      </c>
    </row>
    <row r="1862" spans="1:5">
      <c r="A1862" s="139">
        <v>2014</v>
      </c>
      <c r="B1862" s="129" t="s">
        <v>13</v>
      </c>
      <c r="C1862" s="142" t="s">
        <v>65</v>
      </c>
      <c r="D1862" s="130">
        <v>2523623</v>
      </c>
      <c r="E1862" s="82">
        <v>97062.423076923078</v>
      </c>
    </row>
    <row r="1863" spans="1:5">
      <c r="A1863" s="139">
        <v>2014</v>
      </c>
      <c r="B1863" s="129" t="s">
        <v>14</v>
      </c>
      <c r="C1863" s="142" t="s">
        <v>65</v>
      </c>
      <c r="D1863" s="130">
        <v>2552665</v>
      </c>
      <c r="E1863" s="82">
        <v>94543.148148148146</v>
      </c>
    </row>
    <row r="1864" spans="1:5">
      <c r="A1864" s="139">
        <v>2014</v>
      </c>
      <c r="B1864" s="129" t="s">
        <v>15</v>
      </c>
      <c r="C1864" s="142" t="s">
        <v>65</v>
      </c>
      <c r="D1864" s="130">
        <v>2295226</v>
      </c>
      <c r="E1864" s="82">
        <v>94453.744855967074</v>
      </c>
    </row>
    <row r="1865" spans="1:5">
      <c r="A1865" s="139">
        <v>2014</v>
      </c>
      <c r="B1865" s="129" t="s">
        <v>16</v>
      </c>
      <c r="C1865" s="142" t="s">
        <v>65</v>
      </c>
      <c r="D1865" s="130">
        <v>2216849</v>
      </c>
      <c r="E1865" s="82">
        <v>86595.6640625</v>
      </c>
    </row>
    <row r="1866" spans="1:5">
      <c r="A1866" s="139">
        <v>2015</v>
      </c>
      <c r="B1866" s="129" t="s">
        <v>5</v>
      </c>
      <c r="C1866" s="142" t="s">
        <v>65</v>
      </c>
      <c r="D1866" s="130">
        <v>2027107</v>
      </c>
      <c r="E1866" s="82">
        <v>77965.653846153844</v>
      </c>
    </row>
    <row r="1867" spans="1:5">
      <c r="A1867" s="139">
        <v>2015</v>
      </c>
      <c r="B1867" s="129" t="s">
        <v>6</v>
      </c>
      <c r="C1867" s="142" t="s">
        <v>65</v>
      </c>
      <c r="D1867" s="130">
        <v>2007342</v>
      </c>
      <c r="E1867" s="82">
        <v>88820.442477876102</v>
      </c>
    </row>
    <row r="1868" spans="1:5">
      <c r="A1868" s="139">
        <v>2015</v>
      </c>
      <c r="B1868" s="129" t="s">
        <v>7</v>
      </c>
      <c r="C1868" s="142" t="s">
        <v>65</v>
      </c>
      <c r="D1868" s="130">
        <v>2215516</v>
      </c>
      <c r="E1868" s="82">
        <v>88976.546184738952</v>
      </c>
    </row>
    <row r="1869" spans="1:5">
      <c r="A1869" s="139">
        <v>2015</v>
      </c>
      <c r="B1869" s="129" t="s">
        <v>8</v>
      </c>
      <c r="C1869" s="142" t="s">
        <v>65</v>
      </c>
      <c r="D1869" s="130">
        <v>2335178</v>
      </c>
      <c r="E1869" s="82">
        <v>94925.934959349586</v>
      </c>
    </row>
    <row r="1870" spans="1:5">
      <c r="A1870" s="139">
        <v>2015</v>
      </c>
      <c r="B1870" s="129" t="s">
        <v>9</v>
      </c>
      <c r="C1870" s="142" t="s">
        <v>65</v>
      </c>
      <c r="D1870" s="130">
        <v>2218343</v>
      </c>
      <c r="E1870" s="82">
        <v>90176.544715447148</v>
      </c>
    </row>
    <row r="1871" spans="1:5">
      <c r="A1871" s="139">
        <v>2015</v>
      </c>
      <c r="B1871" s="129" t="s">
        <v>10</v>
      </c>
      <c r="C1871" s="142" t="s">
        <v>65</v>
      </c>
      <c r="D1871" s="130">
        <v>2243707</v>
      </c>
      <c r="E1871" s="82">
        <v>90108.71485943775</v>
      </c>
    </row>
    <row r="1872" spans="1:5">
      <c r="A1872" s="139">
        <v>2015</v>
      </c>
      <c r="B1872" s="129" t="s">
        <v>11</v>
      </c>
      <c r="C1872" s="142" t="s">
        <v>65</v>
      </c>
      <c r="D1872" s="130">
        <v>2298091</v>
      </c>
      <c r="E1872" s="82">
        <v>87379.885931558936</v>
      </c>
    </row>
    <row r="1873" spans="1:5">
      <c r="A1873" s="139">
        <v>2015</v>
      </c>
      <c r="B1873" s="129" t="s">
        <v>12</v>
      </c>
      <c r="C1873" s="142" t="s">
        <v>65</v>
      </c>
      <c r="D1873" s="130">
        <v>2143544</v>
      </c>
      <c r="E1873" s="82">
        <v>84725.059288537552</v>
      </c>
    </row>
    <row r="1874" spans="1:5">
      <c r="A1874" s="139">
        <v>2015</v>
      </c>
      <c r="B1874" s="129" t="s">
        <v>13</v>
      </c>
      <c r="C1874" s="142" t="s">
        <v>65</v>
      </c>
      <c r="D1874" s="130">
        <v>2324718</v>
      </c>
      <c r="E1874" s="82">
        <v>89412.230769230766</v>
      </c>
    </row>
    <row r="1875" spans="1:5">
      <c r="A1875" s="139">
        <v>2015</v>
      </c>
      <c r="B1875" s="129" t="s">
        <v>14</v>
      </c>
      <c r="C1875" s="142" t="s">
        <v>65</v>
      </c>
      <c r="D1875" s="130">
        <v>2437271</v>
      </c>
      <c r="E1875" s="82">
        <v>93741.192307692312</v>
      </c>
    </row>
    <row r="1876" spans="1:5">
      <c r="A1876" s="139">
        <v>2015</v>
      </c>
      <c r="B1876" s="129" t="s">
        <v>15</v>
      </c>
      <c r="C1876" s="142" t="s">
        <v>65</v>
      </c>
      <c r="D1876" s="130">
        <v>2255419</v>
      </c>
      <c r="E1876" s="82">
        <v>91683.699186991871</v>
      </c>
    </row>
    <row r="1877" spans="1:5">
      <c r="A1877" s="139">
        <v>2015</v>
      </c>
      <c r="B1877" s="129" t="s">
        <v>16</v>
      </c>
      <c r="C1877" s="142" t="s">
        <v>65</v>
      </c>
      <c r="D1877" s="130">
        <v>2122395</v>
      </c>
      <c r="E1877" s="82">
        <v>85236.746987951803</v>
      </c>
    </row>
    <row r="1878" spans="1:5">
      <c r="A1878" s="139">
        <v>2016</v>
      </c>
      <c r="B1878" s="129" t="s">
        <v>5</v>
      </c>
      <c r="C1878" s="142" t="s">
        <v>65</v>
      </c>
      <c r="D1878" s="130">
        <v>1967056</v>
      </c>
      <c r="E1878" s="82">
        <v>77749.249011857712</v>
      </c>
    </row>
    <row r="1879" spans="1:5">
      <c r="A1879" s="139">
        <v>2016</v>
      </c>
      <c r="B1879" s="129" t="s">
        <v>6</v>
      </c>
      <c r="C1879" s="142" t="s">
        <v>65</v>
      </c>
      <c r="D1879" s="130">
        <v>1799792</v>
      </c>
      <c r="E1879" s="82">
        <v>76262.372881355928</v>
      </c>
    </row>
    <row r="1880" spans="1:5">
      <c r="A1880" s="139">
        <v>2016</v>
      </c>
      <c r="B1880" s="129" t="s">
        <v>7</v>
      </c>
      <c r="C1880" s="142" t="s">
        <v>65</v>
      </c>
      <c r="D1880" s="130">
        <v>2260164</v>
      </c>
      <c r="E1880" s="82">
        <v>88287.65625</v>
      </c>
    </row>
    <row r="1881" spans="1:5">
      <c r="A1881" s="139">
        <v>2016</v>
      </c>
      <c r="B1881" s="129" t="s">
        <v>8</v>
      </c>
      <c r="C1881" s="142" t="s">
        <v>65</v>
      </c>
      <c r="D1881" s="130">
        <v>2083917</v>
      </c>
      <c r="E1881" s="82">
        <v>82368.260869565216</v>
      </c>
    </row>
    <row r="1882" spans="1:5">
      <c r="A1882" s="139">
        <v>2016</v>
      </c>
      <c r="B1882" s="129" t="s">
        <v>9</v>
      </c>
      <c r="C1882" s="142" t="s">
        <v>65</v>
      </c>
      <c r="D1882" s="130">
        <v>1992218</v>
      </c>
      <c r="E1882" s="82">
        <v>77821.015625</v>
      </c>
    </row>
    <row r="1883" spans="1:5">
      <c r="A1883" s="139">
        <v>2016</v>
      </c>
      <c r="B1883" s="129" t="s">
        <v>10</v>
      </c>
      <c r="C1883" s="142" t="s">
        <v>65</v>
      </c>
      <c r="D1883" s="130">
        <v>1883665</v>
      </c>
      <c r="E1883" s="82">
        <v>74453.162055335968</v>
      </c>
    </row>
    <row r="1884" spans="1:5">
      <c r="A1884" s="139">
        <v>2016</v>
      </c>
      <c r="B1884" s="129" t="s">
        <v>11</v>
      </c>
      <c r="C1884" s="142" t="s">
        <v>65</v>
      </c>
      <c r="D1884" s="130">
        <v>1922768</v>
      </c>
      <c r="E1884" s="82">
        <v>77219.598393574284</v>
      </c>
    </row>
    <row r="1885" spans="1:5">
      <c r="A1885" s="139">
        <v>2016</v>
      </c>
      <c r="B1885" s="129" t="s">
        <v>12</v>
      </c>
      <c r="C1885" s="142" t="s">
        <v>65</v>
      </c>
      <c r="D1885" s="130">
        <v>2160568</v>
      </c>
      <c r="E1885" s="82">
        <v>82150.874524714833</v>
      </c>
    </row>
    <row r="1886" spans="1:5">
      <c r="A1886" s="139">
        <v>2016</v>
      </c>
      <c r="B1886" s="129" t="s">
        <v>13</v>
      </c>
      <c r="C1886" s="142" t="s">
        <v>65</v>
      </c>
      <c r="D1886" s="130">
        <v>2426913</v>
      </c>
      <c r="E1886" s="82">
        <v>93342.807692307688</v>
      </c>
    </row>
    <row r="1887" spans="1:5">
      <c r="A1887" s="139">
        <v>2016</v>
      </c>
      <c r="B1887" s="129" t="s">
        <v>14</v>
      </c>
      <c r="C1887" s="142" t="s">
        <v>65</v>
      </c>
      <c r="D1887" s="130">
        <v>2427778</v>
      </c>
      <c r="E1887" s="82">
        <v>95959.604743083008</v>
      </c>
    </row>
    <row r="1888" spans="1:5">
      <c r="A1888" s="139">
        <v>2016</v>
      </c>
      <c r="B1888" s="129" t="s">
        <v>15</v>
      </c>
      <c r="C1888" s="142" t="s">
        <v>65</v>
      </c>
      <c r="D1888" s="130">
        <v>2556367</v>
      </c>
      <c r="E1888" s="82">
        <v>101042.17391304347</v>
      </c>
    </row>
    <row r="1889" spans="1:5">
      <c r="A1889" s="139">
        <v>2016</v>
      </c>
      <c r="B1889" s="129" t="s">
        <v>16</v>
      </c>
      <c r="C1889" s="142" t="s">
        <v>65</v>
      </c>
      <c r="D1889" s="130">
        <v>2150036</v>
      </c>
      <c r="E1889" s="82">
        <v>86346.827309236935</v>
      </c>
    </row>
    <row r="1890" spans="1:5">
      <c r="A1890" s="139">
        <v>2017</v>
      </c>
      <c r="B1890" s="129" t="s">
        <v>5</v>
      </c>
      <c r="C1890" s="142" t="s">
        <v>65</v>
      </c>
      <c r="D1890" s="130">
        <v>1968963</v>
      </c>
      <c r="E1890" s="82">
        <v>74865.513307984787</v>
      </c>
    </row>
    <row r="1891" spans="1:5">
      <c r="A1891" s="139">
        <v>2017</v>
      </c>
      <c r="B1891" s="129" t="s">
        <v>6</v>
      </c>
      <c r="C1891" s="142" t="s">
        <v>65</v>
      </c>
      <c r="D1891" s="130">
        <v>1798236</v>
      </c>
      <c r="E1891" s="82">
        <v>79567.964601769912</v>
      </c>
    </row>
    <row r="1892" spans="1:5">
      <c r="A1892" s="139">
        <v>2017</v>
      </c>
      <c r="B1892" s="129" t="s">
        <v>7</v>
      </c>
      <c r="C1892" s="142" t="s">
        <v>65</v>
      </c>
      <c r="D1892" s="130">
        <v>2228376</v>
      </c>
      <c r="E1892" s="82">
        <v>84729.125475285167</v>
      </c>
    </row>
    <row r="1893" spans="1:5">
      <c r="A1893" s="139">
        <v>2017</v>
      </c>
      <c r="B1893" s="129" t="s">
        <v>8</v>
      </c>
      <c r="C1893" s="142" t="s">
        <v>65</v>
      </c>
      <c r="D1893" s="130">
        <v>2068250</v>
      </c>
      <c r="E1893" s="82">
        <v>87637.711864406781</v>
      </c>
    </row>
    <row r="1894" spans="1:5">
      <c r="A1894" s="139">
        <v>2017</v>
      </c>
      <c r="B1894" s="129" t="s">
        <v>9</v>
      </c>
      <c r="C1894" s="142" t="s">
        <v>65</v>
      </c>
      <c r="D1894" s="130">
        <v>2271480</v>
      </c>
      <c r="E1894" s="82">
        <v>88729.6875</v>
      </c>
    </row>
    <row r="1895" spans="1:5">
      <c r="A1895" s="139">
        <v>2017</v>
      </c>
      <c r="B1895" s="129" t="s">
        <v>10</v>
      </c>
      <c r="C1895" s="142" t="s">
        <v>65</v>
      </c>
      <c r="D1895" s="130">
        <v>2182852</v>
      </c>
      <c r="E1895" s="82">
        <v>90200.495867768579</v>
      </c>
    </row>
    <row r="1896" spans="1:5">
      <c r="A1896" s="139">
        <v>2017</v>
      </c>
      <c r="B1896" s="129" t="s">
        <v>11</v>
      </c>
      <c r="C1896" s="142" t="s">
        <v>65</v>
      </c>
      <c r="D1896" s="130">
        <v>2191805</v>
      </c>
      <c r="E1896" s="82">
        <v>84300.192307692312</v>
      </c>
    </row>
    <row r="1897" spans="1:5">
      <c r="A1897" s="139">
        <v>2017</v>
      </c>
      <c r="B1897" s="129" t="s">
        <v>12</v>
      </c>
      <c r="C1897" s="142" t="s">
        <v>65</v>
      </c>
      <c r="D1897" s="130">
        <v>2560407</v>
      </c>
      <c r="E1897" s="82">
        <v>97353.8783269962</v>
      </c>
    </row>
    <row r="1898" spans="1:5">
      <c r="A1898" s="139">
        <v>2017</v>
      </c>
      <c r="B1898" s="129" t="s">
        <v>13</v>
      </c>
      <c r="C1898" s="142" t="s">
        <v>65</v>
      </c>
      <c r="D1898" s="130">
        <v>2410657</v>
      </c>
      <c r="E1898" s="82">
        <v>93799.883268482488</v>
      </c>
    </row>
    <row r="1899" spans="1:5">
      <c r="A1899" s="139">
        <v>2017</v>
      </c>
      <c r="B1899" s="129" t="s">
        <v>14</v>
      </c>
      <c r="C1899" s="142" t="s">
        <v>65</v>
      </c>
      <c r="D1899" s="130">
        <v>2359310</v>
      </c>
      <c r="E1899" s="82">
        <v>92160.546875</v>
      </c>
    </row>
    <row r="1900" spans="1:5">
      <c r="A1900" s="139">
        <v>2017</v>
      </c>
      <c r="B1900" s="129" t="s">
        <v>15</v>
      </c>
      <c r="C1900" s="142" t="s">
        <v>65</v>
      </c>
      <c r="D1900" s="130">
        <v>2228855</v>
      </c>
      <c r="E1900" s="82">
        <v>88097.035573122528</v>
      </c>
    </row>
    <row r="1901" spans="1:5">
      <c r="A1901" s="139">
        <v>2017</v>
      </c>
      <c r="B1901" s="129" t="s">
        <v>16</v>
      </c>
      <c r="C1901" s="142" t="s">
        <v>65</v>
      </c>
      <c r="D1901" s="130">
        <v>1966612</v>
      </c>
      <c r="E1901" s="82">
        <v>79943.577235772347</v>
      </c>
    </row>
    <row r="1902" spans="1:5">
      <c r="A1902" s="139">
        <v>2018</v>
      </c>
      <c r="B1902" s="129" t="s">
        <v>5</v>
      </c>
      <c r="C1902" s="142" t="s">
        <v>65</v>
      </c>
      <c r="D1902" s="130">
        <v>2104353</v>
      </c>
      <c r="E1902" s="82">
        <v>80013.42205323193</v>
      </c>
    </row>
    <row r="1903" spans="1:5">
      <c r="A1903" s="139">
        <v>2018</v>
      </c>
      <c r="B1903" s="129" t="s">
        <v>6</v>
      </c>
      <c r="C1903" s="142" t="s">
        <v>65</v>
      </c>
      <c r="D1903" s="130">
        <v>2136160</v>
      </c>
      <c r="E1903" s="82">
        <v>94520.353982300876</v>
      </c>
    </row>
    <row r="1904" spans="1:5">
      <c r="A1904" s="139">
        <v>2018</v>
      </c>
      <c r="B1904" s="129" t="s">
        <v>7</v>
      </c>
      <c r="C1904" s="142" t="s">
        <v>65</v>
      </c>
      <c r="D1904" s="130">
        <v>2741351</v>
      </c>
      <c r="E1904" s="82">
        <v>110094.41767068273</v>
      </c>
    </row>
    <row r="1905" spans="1:5">
      <c r="A1905" s="139">
        <v>2018</v>
      </c>
      <c r="B1905" s="129" t="s">
        <v>8</v>
      </c>
      <c r="C1905" s="142" t="s">
        <v>65</v>
      </c>
      <c r="D1905" s="130">
        <v>2670222</v>
      </c>
      <c r="E1905" s="82">
        <v>111724.76987447697</v>
      </c>
    </row>
    <row r="1906" spans="1:5">
      <c r="A1906" s="139">
        <v>2018</v>
      </c>
      <c r="B1906" s="129" t="s">
        <v>9</v>
      </c>
      <c r="C1906" s="142" t="s">
        <v>65</v>
      </c>
      <c r="D1906" s="130">
        <v>2109500</v>
      </c>
      <c r="E1906" s="82">
        <v>82402.34375</v>
      </c>
    </row>
    <row r="1907" spans="1:5">
      <c r="A1907" s="139">
        <v>2018</v>
      </c>
      <c r="B1907" s="129" t="s">
        <v>10</v>
      </c>
      <c r="C1907" s="142" t="s">
        <v>65</v>
      </c>
      <c r="D1907" s="130">
        <v>456122</v>
      </c>
      <c r="E1907" s="82">
        <v>18770.452674897118</v>
      </c>
    </row>
    <row r="1908" spans="1:5">
      <c r="A1908" s="139">
        <v>2018</v>
      </c>
      <c r="B1908" s="129" t="s">
        <v>11</v>
      </c>
      <c r="C1908" s="142" t="s">
        <v>65</v>
      </c>
      <c r="D1908" s="130">
        <v>938161</v>
      </c>
      <c r="E1908" s="82">
        <v>36646.9140625</v>
      </c>
    </row>
    <row r="1909" spans="1:5">
      <c r="A1909" s="139">
        <v>2018</v>
      </c>
      <c r="B1909" s="129" t="s">
        <v>12</v>
      </c>
      <c r="C1909" s="142" t="s">
        <v>65</v>
      </c>
      <c r="D1909" s="130">
        <v>2455839</v>
      </c>
      <c r="E1909" s="82">
        <v>93377.908745247143</v>
      </c>
    </row>
    <row r="1910" spans="1:5">
      <c r="A1910" s="139">
        <v>2018</v>
      </c>
      <c r="B1910" s="129" t="s">
        <v>13</v>
      </c>
      <c r="C1910" s="142" t="s">
        <v>65</v>
      </c>
      <c r="D1910" s="130">
        <v>2283011</v>
      </c>
      <c r="E1910" s="82">
        <v>91320.44</v>
      </c>
    </row>
    <row r="1911" spans="1:5">
      <c r="A1911" s="139">
        <v>2018</v>
      </c>
      <c r="B1911" s="129" t="s">
        <v>14</v>
      </c>
      <c r="C1911" s="142" t="s">
        <v>65</v>
      </c>
      <c r="D1911" s="130">
        <v>2605722</v>
      </c>
      <c r="E1911" s="82">
        <v>99076.882129277568</v>
      </c>
    </row>
    <row r="1912" spans="1:5">
      <c r="A1912" s="139">
        <v>2018</v>
      </c>
      <c r="B1912" s="129" t="s">
        <v>15</v>
      </c>
      <c r="C1912" s="142" t="s">
        <v>65</v>
      </c>
      <c r="D1912" s="130">
        <v>2372312</v>
      </c>
      <c r="E1912" s="82">
        <v>93767.272727272721</v>
      </c>
    </row>
    <row r="1913" spans="1:5">
      <c r="A1913" s="139">
        <v>2018</v>
      </c>
      <c r="B1913" s="129" t="s">
        <v>16</v>
      </c>
      <c r="C1913" s="142" t="s">
        <v>65</v>
      </c>
      <c r="D1913" s="130">
        <v>2186342</v>
      </c>
      <c r="E1913" s="82">
        <v>93035.829787234048</v>
      </c>
    </row>
    <row r="1914" spans="1:5">
      <c r="A1914" s="139">
        <v>2019</v>
      </c>
      <c r="B1914" s="129" t="s">
        <v>5</v>
      </c>
      <c r="C1914" s="142" t="s">
        <v>65</v>
      </c>
      <c r="D1914" s="130">
        <v>2163818</v>
      </c>
      <c r="E1914" s="82">
        <v>82274.44866920152</v>
      </c>
    </row>
    <row r="1915" spans="1:5">
      <c r="A1915" s="139">
        <v>2019</v>
      </c>
      <c r="B1915" s="129" t="s">
        <v>6</v>
      </c>
      <c r="C1915" s="142" t="s">
        <v>65</v>
      </c>
      <c r="D1915" s="130">
        <v>2225066</v>
      </c>
      <c r="E1915" s="82">
        <v>92711.083333333328</v>
      </c>
    </row>
    <row r="1916" spans="1:5">
      <c r="A1916" s="139">
        <v>2019</v>
      </c>
      <c r="B1916" s="129" t="s">
        <v>7</v>
      </c>
      <c r="C1916" s="142" t="s">
        <v>65</v>
      </c>
      <c r="D1916" s="130">
        <v>2443434</v>
      </c>
      <c r="E1916" s="82">
        <v>100552.83950617284</v>
      </c>
    </row>
    <row r="1917" spans="1:5">
      <c r="A1917" s="139">
        <v>2019</v>
      </c>
      <c r="B1917" s="129" t="s">
        <v>8</v>
      </c>
      <c r="C1917" s="142" t="s">
        <v>65</v>
      </c>
      <c r="D1917" s="130">
        <v>2666155</v>
      </c>
      <c r="E1917" s="82">
        <v>111554.60251046024</v>
      </c>
    </row>
    <row r="1918" spans="1:5">
      <c r="A1918" s="139">
        <v>2019</v>
      </c>
      <c r="B1918" s="129" t="s">
        <v>9</v>
      </c>
      <c r="C1918" s="142" t="s">
        <v>65</v>
      </c>
      <c r="D1918" s="130">
        <v>2491643</v>
      </c>
      <c r="E1918" s="82">
        <v>96202.432432432426</v>
      </c>
    </row>
    <row r="1919" spans="1:5">
      <c r="A1919" s="139">
        <v>2019</v>
      </c>
      <c r="B1919" s="129" t="s">
        <v>10</v>
      </c>
      <c r="C1919" s="142" t="s">
        <v>65</v>
      </c>
      <c r="D1919" s="130">
        <v>2169875</v>
      </c>
      <c r="E1919" s="82">
        <v>89295.267489711929</v>
      </c>
    </row>
    <row r="1920" spans="1:5">
      <c r="A1920" s="139">
        <v>2019</v>
      </c>
      <c r="B1920" s="129" t="s">
        <v>11</v>
      </c>
      <c r="C1920" s="142" t="s">
        <v>65</v>
      </c>
      <c r="D1920" s="130">
        <v>2343252</v>
      </c>
      <c r="E1920" s="82">
        <v>89097.03422053231</v>
      </c>
    </row>
    <row r="1921" spans="1:5">
      <c r="A1921" s="139">
        <v>2019</v>
      </c>
      <c r="B1921" s="129" t="s">
        <v>12</v>
      </c>
      <c r="C1921" s="142" t="s">
        <v>65</v>
      </c>
      <c r="D1921" s="130">
        <v>2427282</v>
      </c>
      <c r="E1921" s="82">
        <v>93357</v>
      </c>
    </row>
    <row r="1922" spans="1:5">
      <c r="A1922" s="139">
        <v>1993</v>
      </c>
      <c r="B1922" s="129" t="s">
        <v>5</v>
      </c>
      <c r="C1922" s="142" t="s">
        <v>66</v>
      </c>
      <c r="D1922" s="130">
        <v>240000</v>
      </c>
      <c r="E1922" s="82">
        <v>9486.166007905138</v>
      </c>
    </row>
    <row r="1923" spans="1:5">
      <c r="A1923" s="139">
        <v>1993</v>
      </c>
      <c r="B1923" s="129" t="s">
        <v>6</v>
      </c>
      <c r="C1923" s="142" t="s">
        <v>66</v>
      </c>
      <c r="D1923" s="130">
        <v>186000</v>
      </c>
      <c r="E1923" s="82">
        <v>7750</v>
      </c>
    </row>
    <row r="1924" spans="1:5">
      <c r="A1924" s="139">
        <v>1993</v>
      </c>
      <c r="B1924" s="129" t="s">
        <v>7</v>
      </c>
      <c r="C1924" s="142" t="s">
        <v>66</v>
      </c>
      <c r="D1924" s="130">
        <v>196000</v>
      </c>
      <c r="E1924" s="82">
        <v>7538.4615384615381</v>
      </c>
    </row>
    <row r="1925" spans="1:5">
      <c r="A1925" s="139">
        <v>1993</v>
      </c>
      <c r="B1925" s="129" t="s">
        <v>8</v>
      </c>
      <c r="C1925" s="142" t="s">
        <v>66</v>
      </c>
      <c r="D1925" s="130">
        <v>176000</v>
      </c>
      <c r="E1925" s="82">
        <v>6769.2307692307695</v>
      </c>
    </row>
    <row r="1926" spans="1:5">
      <c r="A1926" s="139">
        <v>1993</v>
      </c>
      <c r="B1926" s="129" t="s">
        <v>9</v>
      </c>
      <c r="C1926" s="142" t="s">
        <v>66</v>
      </c>
      <c r="D1926" s="130">
        <v>155000</v>
      </c>
      <c r="E1926" s="82">
        <v>6054.6875</v>
      </c>
    </row>
    <row r="1927" spans="1:5">
      <c r="A1927" s="139">
        <v>1993</v>
      </c>
      <c r="B1927" s="129" t="s">
        <v>10</v>
      </c>
      <c r="C1927" s="142" t="s">
        <v>66</v>
      </c>
      <c r="D1927" s="130">
        <v>103000</v>
      </c>
      <c r="E1927" s="82">
        <v>4071.1462450592885</v>
      </c>
    </row>
    <row r="1928" spans="1:5">
      <c r="A1928" s="139">
        <v>1993</v>
      </c>
      <c r="B1928" s="129" t="s">
        <v>11</v>
      </c>
      <c r="C1928" s="142" t="s">
        <v>66</v>
      </c>
      <c r="D1928" s="130">
        <v>125000</v>
      </c>
      <c r="E1928" s="82">
        <v>4807.6923076923076</v>
      </c>
    </row>
    <row r="1929" spans="1:5">
      <c r="A1929" s="139">
        <v>1993</v>
      </c>
      <c r="B1929" s="129" t="s">
        <v>12</v>
      </c>
      <c r="C1929" s="142" t="s">
        <v>66</v>
      </c>
      <c r="D1929" s="130">
        <v>153000</v>
      </c>
      <c r="E1929" s="82">
        <v>5817.4904942965777</v>
      </c>
    </row>
    <row r="1930" spans="1:5">
      <c r="A1930" s="139">
        <v>1993</v>
      </c>
      <c r="B1930" s="129" t="s">
        <v>13</v>
      </c>
      <c r="C1930" s="142" t="s">
        <v>66</v>
      </c>
      <c r="D1930" s="130">
        <v>159000</v>
      </c>
      <c r="E1930" s="82">
        <v>6115.3846153846152</v>
      </c>
    </row>
    <row r="1931" spans="1:5">
      <c r="A1931" s="139">
        <v>1993</v>
      </c>
      <c r="B1931" s="129" t="s">
        <v>14</v>
      </c>
      <c r="C1931" s="142" t="s">
        <v>66</v>
      </c>
      <c r="D1931" s="130">
        <v>173000</v>
      </c>
      <c r="E1931" s="82">
        <v>6731.5175097276269</v>
      </c>
    </row>
    <row r="1932" spans="1:5">
      <c r="A1932" s="139">
        <v>1993</v>
      </c>
      <c r="B1932" s="129" t="s">
        <v>15</v>
      </c>
      <c r="C1932" s="142" t="s">
        <v>66</v>
      </c>
      <c r="D1932" s="130">
        <v>177000</v>
      </c>
      <c r="E1932" s="82">
        <v>6807.6923076923076</v>
      </c>
    </row>
    <row r="1933" spans="1:5">
      <c r="A1933" s="139">
        <v>1993</v>
      </c>
      <c r="B1933" s="129" t="s">
        <v>16</v>
      </c>
      <c r="C1933" s="142" t="s">
        <v>66</v>
      </c>
      <c r="D1933" s="130">
        <v>179000</v>
      </c>
      <c r="E1933" s="82">
        <v>7075.098814229249</v>
      </c>
    </row>
    <row r="1934" spans="1:5">
      <c r="A1934" s="139">
        <v>1994</v>
      </c>
      <c r="B1934" s="129" t="s">
        <v>5</v>
      </c>
      <c r="C1934" s="142" t="s">
        <v>66</v>
      </c>
      <c r="D1934" s="130">
        <v>163000</v>
      </c>
      <c r="E1934" s="82">
        <v>6155.5891238670692</v>
      </c>
    </row>
    <row r="1935" spans="1:5">
      <c r="A1935" s="139">
        <v>1994</v>
      </c>
      <c r="B1935" s="129" t="s">
        <v>6</v>
      </c>
      <c r="C1935" s="142" t="s">
        <v>66</v>
      </c>
      <c r="D1935" s="130">
        <v>160000</v>
      </c>
      <c r="E1935" s="82">
        <v>6279.4348508634221</v>
      </c>
    </row>
    <row r="1936" spans="1:5">
      <c r="A1936" s="139">
        <v>1994</v>
      </c>
      <c r="B1936" s="129" t="s">
        <v>7</v>
      </c>
      <c r="C1936" s="142" t="s">
        <v>66</v>
      </c>
      <c r="D1936" s="130">
        <v>187000</v>
      </c>
      <c r="E1936" s="82">
        <v>6607.7738515901056</v>
      </c>
    </row>
    <row r="1937" spans="1:5">
      <c r="A1937" s="139">
        <v>1994</v>
      </c>
      <c r="B1937" s="129" t="s">
        <v>8</v>
      </c>
      <c r="C1937" s="142" t="s">
        <v>66</v>
      </c>
      <c r="D1937" s="130">
        <v>153000</v>
      </c>
      <c r="E1937" s="82">
        <v>5698.3240223463681</v>
      </c>
    </row>
    <row r="1938" spans="1:5">
      <c r="A1938" s="139">
        <v>1994</v>
      </c>
      <c r="B1938" s="129" t="s">
        <v>9</v>
      </c>
      <c r="C1938" s="142" t="s">
        <v>66</v>
      </c>
      <c r="D1938" s="130">
        <v>309487</v>
      </c>
      <c r="E1938" s="82">
        <v>11221.428571428572</v>
      </c>
    </row>
    <row r="1939" spans="1:5">
      <c r="A1939" s="139">
        <v>1994</v>
      </c>
      <c r="B1939" s="129" t="s">
        <v>10</v>
      </c>
      <c r="C1939" s="142" t="s">
        <v>66</v>
      </c>
      <c r="D1939" s="130">
        <v>327033</v>
      </c>
      <c r="E1939" s="82">
        <v>12303.724604966141</v>
      </c>
    </row>
    <row r="1940" spans="1:5">
      <c r="A1940" s="139">
        <v>1994</v>
      </c>
      <c r="B1940" s="129" t="s">
        <v>11</v>
      </c>
      <c r="C1940" s="142" t="s">
        <v>66</v>
      </c>
      <c r="D1940" s="130">
        <v>355966</v>
      </c>
      <c r="E1940" s="82">
        <v>12906.671501087745</v>
      </c>
    </row>
    <row r="1941" spans="1:5">
      <c r="A1941" s="139">
        <v>1994</v>
      </c>
      <c r="B1941" s="129" t="s">
        <v>12</v>
      </c>
      <c r="C1941" s="142" t="s">
        <v>66</v>
      </c>
      <c r="D1941" s="130">
        <v>399244</v>
      </c>
      <c r="E1941" s="82">
        <v>14243.453442739921</v>
      </c>
    </row>
    <row r="1942" spans="1:5">
      <c r="A1942" s="139">
        <v>1994</v>
      </c>
      <c r="B1942" s="129" t="s">
        <v>13</v>
      </c>
      <c r="C1942" s="142" t="s">
        <v>66</v>
      </c>
      <c r="D1942" s="130">
        <v>459238</v>
      </c>
      <c r="E1942" s="82">
        <v>16711.717612809316</v>
      </c>
    </row>
    <row r="1943" spans="1:5">
      <c r="A1943" s="139">
        <v>1994</v>
      </c>
      <c r="B1943" s="129" t="s">
        <v>14</v>
      </c>
      <c r="C1943" s="142" t="s">
        <v>66</v>
      </c>
      <c r="D1943" s="130">
        <v>501679</v>
      </c>
      <c r="E1943" s="82">
        <v>18013.608617594255</v>
      </c>
    </row>
    <row r="1944" spans="1:5">
      <c r="A1944" s="139">
        <v>1994</v>
      </c>
      <c r="B1944" s="129" t="s">
        <v>15</v>
      </c>
      <c r="C1944" s="142" t="s">
        <v>66</v>
      </c>
      <c r="D1944" s="130">
        <v>537832</v>
      </c>
      <c r="E1944" s="82">
        <v>19571.761280931587</v>
      </c>
    </row>
    <row r="1945" spans="1:5">
      <c r="A1945" s="139">
        <v>1994</v>
      </c>
      <c r="B1945" s="129" t="s">
        <v>16</v>
      </c>
      <c r="C1945" s="142" t="s">
        <v>66</v>
      </c>
      <c r="D1945" s="130">
        <v>542717</v>
      </c>
      <c r="E1945" s="82">
        <v>19177.279151943461</v>
      </c>
    </row>
    <row r="1946" spans="1:5">
      <c r="A1946" s="139">
        <v>1995</v>
      </c>
      <c r="B1946" s="129" t="s">
        <v>5</v>
      </c>
      <c r="C1946" s="142" t="s">
        <v>66</v>
      </c>
      <c r="D1946" s="130">
        <v>524058</v>
      </c>
      <c r="E1946" s="82">
        <v>18696.32536567963</v>
      </c>
    </row>
    <row r="1947" spans="1:5">
      <c r="A1947" s="139">
        <v>1995</v>
      </c>
      <c r="B1947" s="129" t="s">
        <v>6</v>
      </c>
      <c r="C1947" s="142" t="s">
        <v>66</v>
      </c>
      <c r="D1947" s="130">
        <v>517637</v>
      </c>
      <c r="E1947" s="82">
        <v>20315.423861852432</v>
      </c>
    </row>
    <row r="1948" spans="1:5">
      <c r="A1948" s="139">
        <v>1995</v>
      </c>
      <c r="B1948" s="129" t="s">
        <v>7</v>
      </c>
      <c r="C1948" s="142" t="s">
        <v>66</v>
      </c>
      <c r="D1948" s="130">
        <v>619088</v>
      </c>
      <c r="E1948" s="82">
        <v>21737.6404494382</v>
      </c>
    </row>
    <row r="1949" spans="1:5">
      <c r="A1949" s="139">
        <v>1995</v>
      </c>
      <c r="B1949" s="129" t="s">
        <v>8</v>
      </c>
      <c r="C1949" s="142" t="s">
        <v>66</v>
      </c>
      <c r="D1949" s="130">
        <v>583334</v>
      </c>
      <c r="E1949" s="82">
        <v>22247.673531655226</v>
      </c>
    </row>
    <row r="1950" spans="1:5">
      <c r="A1950" s="139">
        <v>1995</v>
      </c>
      <c r="B1950" s="129" t="s">
        <v>9</v>
      </c>
      <c r="C1950" s="142" t="s">
        <v>66</v>
      </c>
      <c r="D1950" s="130">
        <v>691945</v>
      </c>
      <c r="E1950" s="82">
        <v>25088.651196519219</v>
      </c>
    </row>
    <row r="1951" spans="1:5">
      <c r="A1951" s="139">
        <v>1995</v>
      </c>
      <c r="B1951" s="129" t="s">
        <v>10</v>
      </c>
      <c r="C1951" s="142" t="s">
        <v>66</v>
      </c>
      <c r="D1951" s="130">
        <v>647230</v>
      </c>
      <c r="E1951" s="82">
        <v>23944.876063633001</v>
      </c>
    </row>
    <row r="1952" spans="1:5">
      <c r="A1952" s="139">
        <v>1995</v>
      </c>
      <c r="B1952" s="129" t="s">
        <v>11</v>
      </c>
      <c r="C1952" s="142" t="s">
        <v>66</v>
      </c>
      <c r="D1952" s="130">
        <v>706911</v>
      </c>
      <c r="E1952" s="82">
        <v>25382.800718132854</v>
      </c>
    </row>
    <row r="1953" spans="1:5">
      <c r="A1953" s="139">
        <v>1995</v>
      </c>
      <c r="B1953" s="129" t="s">
        <v>12</v>
      </c>
      <c r="C1953" s="142" t="s">
        <v>66</v>
      </c>
      <c r="D1953" s="130">
        <v>749306</v>
      </c>
      <c r="E1953" s="82">
        <v>26732.286835533356</v>
      </c>
    </row>
    <row r="1954" spans="1:5">
      <c r="A1954" s="139">
        <v>1995</v>
      </c>
      <c r="B1954" s="129" t="s">
        <v>13</v>
      </c>
      <c r="C1954" s="142" t="s">
        <v>66</v>
      </c>
      <c r="D1954" s="130">
        <v>767250</v>
      </c>
      <c r="E1954" s="82">
        <v>28104.395604395602</v>
      </c>
    </row>
    <row r="1955" spans="1:5">
      <c r="A1955" s="139">
        <v>1995</v>
      </c>
      <c r="B1955" s="129" t="s">
        <v>14</v>
      </c>
      <c r="C1955" s="142" t="s">
        <v>66</v>
      </c>
      <c r="D1955" s="130">
        <v>815173</v>
      </c>
      <c r="E1955" s="82">
        <v>29556.671501087745</v>
      </c>
    </row>
    <row r="1956" spans="1:5">
      <c r="A1956" s="139">
        <v>1995</v>
      </c>
      <c r="B1956" s="129" t="s">
        <v>15</v>
      </c>
      <c r="C1956" s="142" t="s">
        <v>66</v>
      </c>
      <c r="D1956" s="130">
        <v>836875</v>
      </c>
      <c r="E1956" s="82">
        <v>30453.96652110626</v>
      </c>
    </row>
    <row r="1957" spans="1:5">
      <c r="A1957" s="139">
        <v>1995</v>
      </c>
      <c r="B1957" s="129" t="s">
        <v>16</v>
      </c>
      <c r="C1957" s="142" t="s">
        <v>66</v>
      </c>
      <c r="D1957" s="130">
        <v>862875</v>
      </c>
      <c r="E1957" s="82">
        <v>32017.625231910948</v>
      </c>
    </row>
    <row r="1958" spans="1:5">
      <c r="A1958" s="139">
        <v>1996</v>
      </c>
      <c r="B1958" s="129" t="s">
        <v>5</v>
      </c>
      <c r="C1958" s="142" t="s">
        <v>66</v>
      </c>
      <c r="D1958" s="130">
        <v>915153</v>
      </c>
      <c r="E1958" s="82">
        <v>32649.054584373884</v>
      </c>
    </row>
    <row r="1959" spans="1:5">
      <c r="A1959" s="139">
        <v>1996</v>
      </c>
      <c r="B1959" s="129" t="s">
        <v>6</v>
      </c>
      <c r="C1959" s="142" t="s">
        <v>66</v>
      </c>
      <c r="D1959" s="130">
        <v>861571</v>
      </c>
      <c r="E1959" s="82">
        <v>32536.669184290029</v>
      </c>
    </row>
    <row r="1960" spans="1:5">
      <c r="A1960" s="139">
        <v>1996</v>
      </c>
      <c r="B1960" s="129" t="s">
        <v>7</v>
      </c>
      <c r="C1960" s="142" t="s">
        <v>66</v>
      </c>
      <c r="D1960" s="130">
        <v>985867</v>
      </c>
      <c r="E1960" s="82">
        <v>35399.174147217236</v>
      </c>
    </row>
    <row r="1961" spans="1:5">
      <c r="A1961" s="139">
        <v>1996</v>
      </c>
      <c r="B1961" s="129" t="s">
        <v>8</v>
      </c>
      <c r="C1961" s="142" t="s">
        <v>66</v>
      </c>
      <c r="D1961" s="130">
        <v>948931</v>
      </c>
      <c r="E1961" s="82">
        <v>35341.936685288638</v>
      </c>
    </row>
    <row r="1962" spans="1:5">
      <c r="A1962" s="139">
        <v>1996</v>
      </c>
      <c r="B1962" s="129" t="s">
        <v>9</v>
      </c>
      <c r="C1962" s="142" t="s">
        <v>66</v>
      </c>
      <c r="D1962" s="130">
        <v>986758</v>
      </c>
      <c r="E1962" s="82">
        <v>35546.037463976943</v>
      </c>
    </row>
    <row r="1963" spans="1:5">
      <c r="A1963" s="139">
        <v>1996</v>
      </c>
      <c r="B1963" s="129" t="s">
        <v>10</v>
      </c>
      <c r="C1963" s="142" t="s">
        <v>66</v>
      </c>
      <c r="D1963" s="130">
        <v>868079</v>
      </c>
      <c r="E1963" s="82">
        <v>33451.984585741811</v>
      </c>
    </row>
    <row r="1964" spans="1:5">
      <c r="A1964" s="139">
        <v>1996</v>
      </c>
      <c r="B1964" s="129" t="s">
        <v>11</v>
      </c>
      <c r="C1964" s="142" t="s">
        <v>66</v>
      </c>
      <c r="D1964" s="130">
        <v>903278</v>
      </c>
      <c r="E1964" s="82">
        <v>32225.40135569033</v>
      </c>
    </row>
    <row r="1965" spans="1:5">
      <c r="A1965" s="139">
        <v>1996</v>
      </c>
      <c r="B1965" s="129" t="s">
        <v>12</v>
      </c>
      <c r="C1965" s="142" t="s">
        <v>66</v>
      </c>
      <c r="D1965" s="130">
        <v>907936</v>
      </c>
      <c r="E1965" s="82">
        <v>32600.93357271095</v>
      </c>
    </row>
    <row r="1966" spans="1:5">
      <c r="A1966" s="139">
        <v>1996</v>
      </c>
      <c r="B1966" s="129" t="s">
        <v>13</v>
      </c>
      <c r="C1966" s="142" t="s">
        <v>66</v>
      </c>
      <c r="D1966" s="130">
        <v>867901</v>
      </c>
      <c r="E1966" s="82">
        <v>32652.40782543266</v>
      </c>
    </row>
    <row r="1967" spans="1:5">
      <c r="A1967" s="139">
        <v>1996</v>
      </c>
      <c r="B1967" s="129" t="s">
        <v>14</v>
      </c>
      <c r="C1967" s="142" t="s">
        <v>66</v>
      </c>
      <c r="D1967" s="130">
        <v>1047456</v>
      </c>
      <c r="E1967" s="82">
        <v>37130.662885501595</v>
      </c>
    </row>
    <row r="1968" spans="1:5">
      <c r="A1968" s="139">
        <v>1996</v>
      </c>
      <c r="B1968" s="129" t="s">
        <v>15</v>
      </c>
      <c r="C1968" s="142" t="s">
        <v>66</v>
      </c>
      <c r="D1968" s="130">
        <v>1029439</v>
      </c>
      <c r="E1968" s="82">
        <v>37708.38827838828</v>
      </c>
    </row>
    <row r="1969" spans="1:5">
      <c r="A1969" s="139">
        <v>1996</v>
      </c>
      <c r="B1969" s="129" t="s">
        <v>16</v>
      </c>
      <c r="C1969" s="142" t="s">
        <v>66</v>
      </c>
      <c r="D1969" s="130">
        <v>1026246</v>
      </c>
      <c r="E1969" s="82">
        <v>37701.910360029389</v>
      </c>
    </row>
    <row r="1970" spans="1:5">
      <c r="A1970" s="139">
        <v>1997</v>
      </c>
      <c r="B1970" s="129" t="s">
        <v>5</v>
      </c>
      <c r="C1970" s="142" t="s">
        <v>66</v>
      </c>
      <c r="D1970" s="130">
        <v>995359</v>
      </c>
      <c r="E1970" s="82">
        <v>35510.488762040666</v>
      </c>
    </row>
    <row r="1971" spans="1:5">
      <c r="A1971" s="139">
        <v>1997</v>
      </c>
      <c r="B1971" s="129" t="s">
        <v>6</v>
      </c>
      <c r="C1971" s="142" t="s">
        <v>66</v>
      </c>
      <c r="D1971" s="130">
        <v>944453</v>
      </c>
      <c r="E1971" s="82">
        <v>37066.444270015701</v>
      </c>
    </row>
    <row r="1972" spans="1:5">
      <c r="A1972" s="139">
        <v>1997</v>
      </c>
      <c r="B1972" s="129" t="s">
        <v>7</v>
      </c>
      <c r="C1972" s="142" t="s">
        <v>66</v>
      </c>
      <c r="D1972" s="130">
        <v>1085670</v>
      </c>
      <c r="E1972" s="82">
        <v>39885.011021307866</v>
      </c>
    </row>
    <row r="1973" spans="1:5">
      <c r="A1973" s="139">
        <v>1997</v>
      </c>
      <c r="B1973" s="129" t="s">
        <v>8</v>
      </c>
      <c r="C1973" s="142" t="s">
        <v>66</v>
      </c>
      <c r="D1973" s="130">
        <v>1093933</v>
      </c>
      <c r="E1973" s="82">
        <v>39808.333333333336</v>
      </c>
    </row>
    <row r="1974" spans="1:5">
      <c r="A1974" s="139">
        <v>1997</v>
      </c>
      <c r="B1974" s="129" t="s">
        <v>9</v>
      </c>
      <c r="C1974" s="142" t="s">
        <v>66</v>
      </c>
      <c r="D1974" s="130">
        <v>1088673</v>
      </c>
      <c r="E1974" s="82">
        <v>39090.592459605024</v>
      </c>
    </row>
    <row r="1975" spans="1:5">
      <c r="A1975" s="139">
        <v>1997</v>
      </c>
      <c r="B1975" s="129" t="s">
        <v>10</v>
      </c>
      <c r="C1975" s="142" t="s">
        <v>66</v>
      </c>
      <c r="D1975" s="130">
        <v>1006924</v>
      </c>
      <c r="E1975" s="82">
        <v>38535.170302334482</v>
      </c>
    </row>
    <row r="1976" spans="1:5">
      <c r="A1976" s="139">
        <v>1997</v>
      </c>
      <c r="B1976" s="129" t="s">
        <v>11</v>
      </c>
      <c r="C1976" s="142" t="s">
        <v>66</v>
      </c>
      <c r="D1976" s="130">
        <v>1118030</v>
      </c>
      <c r="E1976" s="82">
        <v>39886.906885479839</v>
      </c>
    </row>
    <row r="1977" spans="1:5">
      <c r="A1977" s="139">
        <v>1997</v>
      </c>
      <c r="B1977" s="129" t="s">
        <v>12</v>
      </c>
      <c r="C1977" s="142" t="s">
        <v>66</v>
      </c>
      <c r="D1977" s="130">
        <v>1100851</v>
      </c>
      <c r="E1977" s="82">
        <v>40177.043795620441</v>
      </c>
    </row>
    <row r="1978" spans="1:5">
      <c r="A1978" s="139">
        <v>1997</v>
      </c>
      <c r="B1978" s="129" t="s">
        <v>13</v>
      </c>
      <c r="C1978" s="142" t="s">
        <v>66</v>
      </c>
      <c r="D1978" s="130">
        <v>1164757</v>
      </c>
      <c r="E1978" s="82">
        <v>42385.625909752547</v>
      </c>
    </row>
    <row r="1979" spans="1:5">
      <c r="A1979" s="139">
        <v>1997</v>
      </c>
      <c r="B1979" s="129" t="s">
        <v>14</v>
      </c>
      <c r="C1979" s="142" t="s">
        <v>66</v>
      </c>
      <c r="D1979" s="130">
        <v>1210174</v>
      </c>
      <c r="E1979" s="82">
        <v>42492.064606741573</v>
      </c>
    </row>
    <row r="1980" spans="1:5">
      <c r="A1980" s="139">
        <v>1997</v>
      </c>
      <c r="B1980" s="129" t="s">
        <v>15</v>
      </c>
      <c r="C1980" s="142" t="s">
        <v>66</v>
      </c>
      <c r="D1980" s="130">
        <v>1140331</v>
      </c>
      <c r="E1980" s="82">
        <v>42470.428305400368</v>
      </c>
    </row>
    <row r="1981" spans="1:5">
      <c r="A1981" s="139">
        <v>1997</v>
      </c>
      <c r="B1981" s="129" t="s">
        <v>16</v>
      </c>
      <c r="C1981" s="142" t="s">
        <v>66</v>
      </c>
      <c r="D1981" s="130">
        <v>1160210</v>
      </c>
      <c r="E1981" s="82">
        <v>42343.43065693431</v>
      </c>
    </row>
    <row r="1982" spans="1:5">
      <c r="A1982" s="139">
        <v>1998</v>
      </c>
      <c r="B1982" s="129" t="s">
        <v>5</v>
      </c>
      <c r="C1982" s="142" t="s">
        <v>66</v>
      </c>
      <c r="D1982" s="130">
        <v>1253883</v>
      </c>
      <c r="E1982" s="82">
        <v>45022.728904847398</v>
      </c>
    </row>
    <row r="1983" spans="1:5">
      <c r="A1983" s="139">
        <v>1998</v>
      </c>
      <c r="B1983" s="129" t="s">
        <v>6</v>
      </c>
      <c r="C1983" s="142" t="s">
        <v>66</v>
      </c>
      <c r="D1983" s="130">
        <v>1181137</v>
      </c>
      <c r="E1983" s="82">
        <v>46355.45525902669</v>
      </c>
    </row>
    <row r="1984" spans="1:5">
      <c r="A1984" s="139">
        <v>1998</v>
      </c>
      <c r="B1984" s="129" t="s">
        <v>7</v>
      </c>
      <c r="C1984" s="142" t="s">
        <v>66</v>
      </c>
      <c r="D1984" s="130">
        <v>1397634</v>
      </c>
      <c r="E1984" s="82">
        <v>49862.076346771311</v>
      </c>
    </row>
    <row r="1985" spans="1:5">
      <c r="A1985" s="139">
        <v>1998</v>
      </c>
      <c r="B1985" s="129" t="s">
        <v>8</v>
      </c>
      <c r="C1985" s="142" t="s">
        <v>66</v>
      </c>
      <c r="D1985" s="130">
        <v>1318655</v>
      </c>
      <c r="E1985" s="82">
        <v>49610.797592174567</v>
      </c>
    </row>
    <row r="1986" spans="1:5">
      <c r="A1986" s="139">
        <v>1998</v>
      </c>
      <c r="B1986" s="129" t="s">
        <v>9</v>
      </c>
      <c r="C1986" s="142" t="s">
        <v>66</v>
      </c>
      <c r="D1986" s="130">
        <v>1352495</v>
      </c>
      <c r="E1986" s="82">
        <v>50185.343228200371</v>
      </c>
    </row>
    <row r="1987" spans="1:5">
      <c r="A1987" s="139">
        <v>1998</v>
      </c>
      <c r="B1987" s="129" t="s">
        <v>10</v>
      </c>
      <c r="C1987" s="142" t="s">
        <v>66</v>
      </c>
      <c r="D1987" s="130">
        <v>1291323</v>
      </c>
      <c r="E1987" s="82">
        <v>48582.505643340861</v>
      </c>
    </row>
    <row r="1988" spans="1:5">
      <c r="A1988" s="139">
        <v>1998</v>
      </c>
      <c r="B1988" s="129" t="s">
        <v>11</v>
      </c>
      <c r="C1988" s="142" t="s">
        <v>66</v>
      </c>
      <c r="D1988" s="130">
        <v>1376451</v>
      </c>
      <c r="E1988" s="82">
        <v>49106.350338922581</v>
      </c>
    </row>
    <row r="1989" spans="1:5">
      <c r="A1989" s="139">
        <v>1998</v>
      </c>
      <c r="B1989" s="129" t="s">
        <v>12</v>
      </c>
      <c r="C1989" s="142" t="s">
        <v>66</v>
      </c>
      <c r="D1989" s="130">
        <v>1416904</v>
      </c>
      <c r="E1989" s="82">
        <v>51711.824817518253</v>
      </c>
    </row>
    <row r="1990" spans="1:5">
      <c r="A1990" s="139">
        <v>1998</v>
      </c>
      <c r="B1990" s="129" t="s">
        <v>13</v>
      </c>
      <c r="C1990" s="142" t="s">
        <v>66</v>
      </c>
      <c r="D1990" s="130">
        <v>1412854</v>
      </c>
      <c r="E1990" s="82">
        <v>51413.90101892285</v>
      </c>
    </row>
    <row r="1991" spans="1:5">
      <c r="A1991" s="139">
        <v>1998</v>
      </c>
      <c r="B1991" s="129" t="s">
        <v>14</v>
      </c>
      <c r="C1991" s="142" t="s">
        <v>66</v>
      </c>
      <c r="D1991" s="130">
        <v>1449968</v>
      </c>
      <c r="E1991" s="82">
        <v>52063.482944344702</v>
      </c>
    </row>
    <row r="1992" spans="1:5">
      <c r="A1992" s="139">
        <v>1998</v>
      </c>
      <c r="B1992" s="129" t="s">
        <v>15</v>
      </c>
      <c r="C1992" s="142" t="s">
        <v>66</v>
      </c>
      <c r="D1992" s="130">
        <v>1395642</v>
      </c>
      <c r="E1992" s="82">
        <v>51633.074361820196</v>
      </c>
    </row>
    <row r="1993" spans="1:5">
      <c r="A1993" s="139">
        <v>1998</v>
      </c>
      <c r="B1993" s="129" t="s">
        <v>16</v>
      </c>
      <c r="C1993" s="142" t="s">
        <v>66</v>
      </c>
      <c r="D1993" s="130">
        <v>1372860</v>
      </c>
      <c r="E1993" s="82">
        <v>50435.70903747245</v>
      </c>
    </row>
    <row r="1994" spans="1:5">
      <c r="A1994" s="139">
        <v>1999</v>
      </c>
      <c r="B1994" s="129" t="s">
        <v>5</v>
      </c>
      <c r="C1994" s="142" t="s">
        <v>66</v>
      </c>
      <c r="D1994" s="130">
        <v>1277138</v>
      </c>
      <c r="E1994" s="82">
        <v>45857.737881508074</v>
      </c>
    </row>
    <row r="1995" spans="1:5">
      <c r="A1995" s="139">
        <v>1999</v>
      </c>
      <c r="B1995" s="129" t="s">
        <v>6</v>
      </c>
      <c r="C1995" s="142" t="s">
        <v>66</v>
      </c>
      <c r="D1995" s="130">
        <v>1164461</v>
      </c>
      <c r="E1995" s="82">
        <v>45700.981161695447</v>
      </c>
    </row>
    <row r="1996" spans="1:5">
      <c r="A1996" s="139">
        <v>1999</v>
      </c>
      <c r="B1996" s="129" t="s">
        <v>7</v>
      </c>
      <c r="C1996" s="142" t="s">
        <v>66</v>
      </c>
      <c r="D1996" s="130">
        <v>1374396</v>
      </c>
      <c r="E1996" s="82">
        <v>49033.036032821976</v>
      </c>
    </row>
    <row r="1997" spans="1:5">
      <c r="A1997" s="139">
        <v>1999</v>
      </c>
      <c r="B1997" s="129" t="s">
        <v>8</v>
      </c>
      <c r="C1997" s="142" t="s">
        <v>66</v>
      </c>
      <c r="D1997" s="130">
        <v>1288348</v>
      </c>
      <c r="E1997" s="82">
        <v>48470.579382994736</v>
      </c>
    </row>
    <row r="1998" spans="1:5">
      <c r="A1998" s="139">
        <v>1999</v>
      </c>
      <c r="B1998" s="129" t="s">
        <v>9</v>
      </c>
      <c r="C1998" s="142" t="s">
        <v>66</v>
      </c>
      <c r="D1998" s="130">
        <v>1355453</v>
      </c>
      <c r="E1998" s="82">
        <v>50295.102040816331</v>
      </c>
    </row>
    <row r="1999" spans="1:5">
      <c r="A1999" s="139">
        <v>1999</v>
      </c>
      <c r="B1999" s="129" t="s">
        <v>10</v>
      </c>
      <c r="C1999" s="142" t="s">
        <v>66</v>
      </c>
      <c r="D1999" s="130">
        <v>1271437</v>
      </c>
      <c r="E1999" s="82">
        <v>47834.349134687742</v>
      </c>
    </row>
    <row r="2000" spans="1:5">
      <c r="A2000" s="139">
        <v>1999</v>
      </c>
      <c r="B2000" s="129" t="s">
        <v>11</v>
      </c>
      <c r="C2000" s="142" t="s">
        <v>66</v>
      </c>
      <c r="D2000" s="130">
        <v>1294210</v>
      </c>
      <c r="E2000" s="82">
        <v>46172.315376382445</v>
      </c>
    </row>
    <row r="2001" spans="1:5">
      <c r="A2001" s="139">
        <v>1999</v>
      </c>
      <c r="B2001" s="129" t="s">
        <v>12</v>
      </c>
      <c r="C2001" s="142" t="s">
        <v>66</v>
      </c>
      <c r="D2001" s="130">
        <v>1327302</v>
      </c>
      <c r="E2001" s="82">
        <v>48441.678832116791</v>
      </c>
    </row>
    <row r="2002" spans="1:5">
      <c r="A2002" s="139">
        <v>1999</v>
      </c>
      <c r="B2002" s="129" t="s">
        <v>13</v>
      </c>
      <c r="C2002" s="142" t="s">
        <v>66</v>
      </c>
      <c r="D2002" s="130">
        <v>1367962</v>
      </c>
      <c r="E2002" s="82">
        <v>49780.27656477438</v>
      </c>
    </row>
    <row r="2003" spans="1:5">
      <c r="A2003" s="139">
        <v>1999</v>
      </c>
      <c r="B2003" s="129" t="s">
        <v>14</v>
      </c>
      <c r="C2003" s="142" t="s">
        <v>66</v>
      </c>
      <c r="D2003" s="130">
        <v>1458498</v>
      </c>
      <c r="E2003" s="82">
        <v>52369.766606822261</v>
      </c>
    </row>
    <row r="2004" spans="1:5">
      <c r="A2004" s="139">
        <v>1999</v>
      </c>
      <c r="B2004" s="129" t="s">
        <v>15</v>
      </c>
      <c r="C2004" s="142" t="s">
        <v>66</v>
      </c>
      <c r="D2004" s="130">
        <v>1431122</v>
      </c>
      <c r="E2004" s="82">
        <v>52945.689974102846</v>
      </c>
    </row>
    <row r="2005" spans="1:5">
      <c r="A2005" s="139">
        <v>1999</v>
      </c>
      <c r="B2005" s="129" t="s">
        <v>16</v>
      </c>
      <c r="C2005" s="142" t="s">
        <v>66</v>
      </c>
      <c r="D2005" s="130">
        <v>1452500</v>
      </c>
      <c r="E2005" s="82">
        <v>53361.498897869213</v>
      </c>
    </row>
    <row r="2006" spans="1:5">
      <c r="A2006" s="139">
        <v>2000</v>
      </c>
      <c r="B2006" s="129" t="s">
        <v>5</v>
      </c>
      <c r="C2006" s="142" t="s">
        <v>66</v>
      </c>
      <c r="D2006" s="130">
        <v>1282555</v>
      </c>
      <c r="E2006" s="82">
        <v>46503.081943437275</v>
      </c>
    </row>
    <row r="2007" spans="1:5">
      <c r="A2007" s="139">
        <v>2000</v>
      </c>
      <c r="B2007" s="129" t="s">
        <v>6</v>
      </c>
      <c r="C2007" s="142" t="s">
        <v>66</v>
      </c>
      <c r="D2007" s="130">
        <v>1269759</v>
      </c>
      <c r="E2007" s="82">
        <v>47951.623867069487</v>
      </c>
    </row>
    <row r="2008" spans="1:5">
      <c r="A2008" s="139">
        <v>2000</v>
      </c>
      <c r="B2008" s="129" t="s">
        <v>7</v>
      </c>
      <c r="C2008" s="142" t="s">
        <v>66</v>
      </c>
      <c r="D2008" s="130">
        <v>1457331</v>
      </c>
      <c r="E2008" s="82">
        <v>51170.330056179773</v>
      </c>
    </row>
    <row r="2009" spans="1:5">
      <c r="A2009" s="139">
        <v>2000</v>
      </c>
      <c r="B2009" s="129" t="s">
        <v>8</v>
      </c>
      <c r="C2009" s="142" t="s">
        <v>66</v>
      </c>
      <c r="D2009" s="130">
        <v>1334677</v>
      </c>
      <c r="E2009" s="82">
        <v>50903.012967200615</v>
      </c>
    </row>
    <row r="2010" spans="1:5">
      <c r="A2010" s="139">
        <v>2000</v>
      </c>
      <c r="B2010" s="129" t="s">
        <v>9</v>
      </c>
      <c r="C2010" s="142" t="s">
        <v>66</v>
      </c>
      <c r="D2010" s="130">
        <v>1342196</v>
      </c>
      <c r="E2010" s="82">
        <v>48665.554749818715</v>
      </c>
    </row>
    <row r="2011" spans="1:5">
      <c r="A2011" s="139">
        <v>2000</v>
      </c>
      <c r="B2011" s="129" t="s">
        <v>10</v>
      </c>
      <c r="C2011" s="142" t="s">
        <v>66</v>
      </c>
      <c r="D2011" s="130">
        <v>1302675</v>
      </c>
      <c r="E2011" s="82">
        <v>48679.932735426009</v>
      </c>
    </row>
    <row r="2012" spans="1:5">
      <c r="A2012" s="139">
        <v>2000</v>
      </c>
      <c r="B2012" s="129" t="s">
        <v>11</v>
      </c>
      <c r="C2012" s="142" t="s">
        <v>66</v>
      </c>
      <c r="D2012" s="130">
        <v>1386020</v>
      </c>
      <c r="E2012" s="82">
        <v>49767.324955116695</v>
      </c>
    </row>
    <row r="2013" spans="1:5">
      <c r="A2013" s="139">
        <v>2000</v>
      </c>
      <c r="B2013" s="129" t="s">
        <v>12</v>
      </c>
      <c r="C2013" s="142" t="s">
        <v>66</v>
      </c>
      <c r="D2013" s="130">
        <v>1411897</v>
      </c>
      <c r="E2013" s="82">
        <v>50370.924009989292</v>
      </c>
    </row>
    <row r="2014" spans="1:5">
      <c r="A2014" s="139">
        <v>2000</v>
      </c>
      <c r="B2014" s="129" t="s">
        <v>13</v>
      </c>
      <c r="C2014" s="142" t="s">
        <v>66</v>
      </c>
      <c r="D2014" s="130">
        <v>1393523</v>
      </c>
      <c r="E2014" s="82">
        <v>51044.79853479853</v>
      </c>
    </row>
    <row r="2015" spans="1:5">
      <c r="A2015" s="139">
        <v>2000</v>
      </c>
      <c r="B2015" s="129" t="s">
        <v>14</v>
      </c>
      <c r="C2015" s="142" t="s">
        <v>66</v>
      </c>
      <c r="D2015" s="130">
        <v>1430022</v>
      </c>
      <c r="E2015" s="82">
        <v>51849.963741841915</v>
      </c>
    </row>
    <row r="2016" spans="1:5">
      <c r="A2016" s="139">
        <v>2000</v>
      </c>
      <c r="B2016" s="129" t="s">
        <v>15</v>
      </c>
      <c r="C2016" s="142" t="s">
        <v>66</v>
      </c>
      <c r="D2016" s="130">
        <v>1354826</v>
      </c>
      <c r="E2016" s="82">
        <v>49302.256186317318</v>
      </c>
    </row>
    <row r="2017" spans="1:5">
      <c r="A2017" s="139">
        <v>2000</v>
      </c>
      <c r="B2017" s="129" t="s">
        <v>16</v>
      </c>
      <c r="C2017" s="142" t="s">
        <v>66</v>
      </c>
      <c r="D2017" s="130">
        <v>1377869</v>
      </c>
      <c r="E2017" s="82">
        <v>51126.864564007425</v>
      </c>
    </row>
    <row r="2018" spans="1:5">
      <c r="A2018" s="139">
        <v>2001</v>
      </c>
      <c r="B2018" s="129" t="s">
        <v>5</v>
      </c>
      <c r="C2018" s="142" t="s">
        <v>66</v>
      </c>
      <c r="D2018" s="130">
        <v>1265486</v>
      </c>
      <c r="E2018" s="82">
        <v>45147.556189796647</v>
      </c>
    </row>
    <row r="2019" spans="1:5">
      <c r="A2019" s="139">
        <v>2001</v>
      </c>
      <c r="B2019" s="129" t="s">
        <v>6</v>
      </c>
      <c r="C2019" s="142" t="s">
        <v>66</v>
      </c>
      <c r="D2019" s="130">
        <v>1224994</v>
      </c>
      <c r="E2019" s="82">
        <v>48076.687598116172</v>
      </c>
    </row>
    <row r="2020" spans="1:5">
      <c r="A2020" s="139">
        <v>2001</v>
      </c>
      <c r="B2020" s="129" t="s">
        <v>7</v>
      </c>
      <c r="C2020" s="142" t="s">
        <v>66</v>
      </c>
      <c r="D2020" s="130">
        <v>1345742</v>
      </c>
      <c r="E2020" s="82">
        <v>47552.720848056539</v>
      </c>
    </row>
    <row r="2021" spans="1:5">
      <c r="A2021" s="139">
        <v>2001</v>
      </c>
      <c r="B2021" s="129" t="s">
        <v>8</v>
      </c>
      <c r="C2021" s="142" t="s">
        <v>66</v>
      </c>
      <c r="D2021" s="130">
        <v>1276999</v>
      </c>
      <c r="E2021" s="82">
        <v>48371.174242424247</v>
      </c>
    </row>
    <row r="2022" spans="1:5">
      <c r="A2022" s="139">
        <v>2001</v>
      </c>
      <c r="B2022" s="129" t="s">
        <v>9</v>
      </c>
      <c r="C2022" s="142" t="s">
        <v>66</v>
      </c>
      <c r="D2022" s="130">
        <v>1116879</v>
      </c>
      <c r="E2022" s="82">
        <v>40495.975344452505</v>
      </c>
    </row>
    <row r="2023" spans="1:5">
      <c r="A2023" s="139">
        <v>2001</v>
      </c>
      <c r="B2023" s="129" t="s">
        <v>10</v>
      </c>
      <c r="C2023" s="142" t="s">
        <v>66</v>
      </c>
      <c r="D2023" s="130">
        <v>1236131</v>
      </c>
      <c r="E2023" s="82">
        <v>46038.398510242085</v>
      </c>
    </row>
    <row r="2024" spans="1:5">
      <c r="A2024" s="139">
        <v>2001</v>
      </c>
      <c r="B2024" s="129" t="s">
        <v>11</v>
      </c>
      <c r="C2024" s="142" t="s">
        <v>66</v>
      </c>
      <c r="D2024" s="130">
        <v>1237063</v>
      </c>
      <c r="E2024" s="82">
        <v>44853.625815808562</v>
      </c>
    </row>
    <row r="2025" spans="1:5">
      <c r="A2025" s="139">
        <v>2001</v>
      </c>
      <c r="B2025" s="129" t="s">
        <v>12</v>
      </c>
      <c r="C2025" s="142" t="s">
        <v>66</v>
      </c>
      <c r="D2025" s="130">
        <v>1252700</v>
      </c>
      <c r="E2025" s="82">
        <v>44691.402069211559</v>
      </c>
    </row>
    <row r="2026" spans="1:5">
      <c r="A2026" s="139">
        <v>2001</v>
      </c>
      <c r="B2026" s="129" t="s">
        <v>13</v>
      </c>
      <c r="C2026" s="142" t="s">
        <v>66</v>
      </c>
      <c r="D2026" s="130">
        <v>1192692</v>
      </c>
      <c r="E2026" s="82">
        <v>44420.558659217873</v>
      </c>
    </row>
    <row r="2027" spans="1:5">
      <c r="A2027" s="139">
        <v>2001</v>
      </c>
      <c r="B2027" s="129" t="s">
        <v>14</v>
      </c>
      <c r="C2027" s="142" t="s">
        <v>66</v>
      </c>
      <c r="D2027" s="130">
        <v>1172221</v>
      </c>
      <c r="E2027" s="82">
        <v>41820.22832679272</v>
      </c>
    </row>
    <row r="2028" spans="1:5">
      <c r="A2028" s="139">
        <v>2001</v>
      </c>
      <c r="B2028" s="129" t="s">
        <v>15</v>
      </c>
      <c r="C2028" s="142" t="s">
        <v>66</v>
      </c>
      <c r="D2028" s="130">
        <v>1149100</v>
      </c>
      <c r="E2028" s="82">
        <v>41815.866084425033</v>
      </c>
    </row>
    <row r="2029" spans="1:5">
      <c r="A2029" s="139">
        <v>2001</v>
      </c>
      <c r="B2029" s="129" t="s">
        <v>16</v>
      </c>
      <c r="C2029" s="142" t="s">
        <v>66</v>
      </c>
      <c r="D2029" s="130">
        <v>924417</v>
      </c>
      <c r="E2029" s="82">
        <v>34531.826671647366</v>
      </c>
    </row>
    <row r="2030" spans="1:5">
      <c r="A2030" s="139">
        <v>2002</v>
      </c>
      <c r="B2030" s="129" t="s">
        <v>5</v>
      </c>
      <c r="C2030" s="142" t="s">
        <v>66</v>
      </c>
      <c r="D2030" s="130">
        <v>882981</v>
      </c>
      <c r="E2030" s="82">
        <v>33573.422053231938</v>
      </c>
    </row>
    <row r="2031" spans="1:5">
      <c r="A2031" s="139">
        <v>2002</v>
      </c>
      <c r="B2031" s="129" t="s">
        <v>6</v>
      </c>
      <c r="C2031" s="142" t="s">
        <v>66</v>
      </c>
      <c r="D2031" s="130">
        <v>777006</v>
      </c>
      <c r="E2031" s="82">
        <v>32375.25</v>
      </c>
    </row>
    <row r="2032" spans="1:5">
      <c r="A2032" s="139">
        <v>2002</v>
      </c>
      <c r="B2032" s="129" t="s">
        <v>7</v>
      </c>
      <c r="C2032" s="142" t="s">
        <v>66</v>
      </c>
      <c r="D2032" s="130">
        <v>817179</v>
      </c>
      <c r="E2032" s="82">
        <v>32299.565217391304</v>
      </c>
    </row>
    <row r="2033" spans="1:5">
      <c r="A2033" s="139">
        <v>2002</v>
      </c>
      <c r="B2033" s="129" t="s">
        <v>8</v>
      </c>
      <c r="C2033" s="142" t="s">
        <v>66</v>
      </c>
      <c r="D2033" s="130">
        <v>770111</v>
      </c>
      <c r="E2033" s="82">
        <v>29965.408560311284</v>
      </c>
    </row>
    <row r="2034" spans="1:5">
      <c r="A2034" s="139">
        <v>2002</v>
      </c>
      <c r="B2034" s="129" t="s">
        <v>9</v>
      </c>
      <c r="C2034" s="142" t="s">
        <v>66</v>
      </c>
      <c r="D2034" s="130">
        <v>793811</v>
      </c>
      <c r="E2034" s="82">
        <v>30649.073359073362</v>
      </c>
    </row>
    <row r="2035" spans="1:5">
      <c r="A2035" s="139">
        <v>2002</v>
      </c>
      <c r="B2035" s="129" t="s">
        <v>10</v>
      </c>
      <c r="C2035" s="142" t="s">
        <v>66</v>
      </c>
      <c r="D2035" s="130">
        <v>735067</v>
      </c>
      <c r="E2035" s="82">
        <v>30249.670781893004</v>
      </c>
    </row>
    <row r="2036" spans="1:5">
      <c r="A2036" s="139">
        <v>2002</v>
      </c>
      <c r="B2036" s="129" t="s">
        <v>11</v>
      </c>
      <c r="C2036" s="142" t="s">
        <v>66</v>
      </c>
      <c r="D2036" s="130">
        <v>761858</v>
      </c>
      <c r="E2036" s="82">
        <v>28967.984790874525</v>
      </c>
    </row>
    <row r="2037" spans="1:5">
      <c r="A2037" s="139">
        <v>2002</v>
      </c>
      <c r="B2037" s="129" t="s">
        <v>12</v>
      </c>
      <c r="C2037" s="142" t="s">
        <v>66</v>
      </c>
      <c r="D2037" s="130">
        <v>736076</v>
      </c>
      <c r="E2037" s="82">
        <v>28310.615384615383</v>
      </c>
    </row>
    <row r="2038" spans="1:5">
      <c r="A2038" s="139">
        <v>2002</v>
      </c>
      <c r="B2038" s="129" t="s">
        <v>13</v>
      </c>
      <c r="C2038" s="142" t="s">
        <v>66</v>
      </c>
      <c r="D2038" s="130">
        <v>684457</v>
      </c>
      <c r="E2038" s="82">
        <v>27053.636363636364</v>
      </c>
    </row>
    <row r="2039" spans="1:5">
      <c r="A2039" s="139">
        <v>2002</v>
      </c>
      <c r="B2039" s="129" t="s">
        <v>14</v>
      </c>
      <c r="C2039" s="142" t="s">
        <v>66</v>
      </c>
      <c r="D2039" s="130">
        <v>712959</v>
      </c>
      <c r="E2039" s="82">
        <v>27108.707224334601</v>
      </c>
    </row>
    <row r="2040" spans="1:5">
      <c r="A2040" s="139">
        <v>2002</v>
      </c>
      <c r="B2040" s="129" t="s">
        <v>15</v>
      </c>
      <c r="C2040" s="142" t="s">
        <v>66</v>
      </c>
      <c r="D2040" s="130">
        <v>733062</v>
      </c>
      <c r="E2040" s="82">
        <v>28523.813229571984</v>
      </c>
    </row>
    <row r="2041" spans="1:5">
      <c r="A2041" s="139">
        <v>2002</v>
      </c>
      <c r="B2041" s="129" t="s">
        <v>16</v>
      </c>
      <c r="C2041" s="142" t="s">
        <v>66</v>
      </c>
      <c r="D2041" s="130">
        <v>932425</v>
      </c>
      <c r="E2041" s="82">
        <v>37297</v>
      </c>
    </row>
    <row r="2042" spans="1:5">
      <c r="A2042" s="139">
        <v>2003</v>
      </c>
      <c r="B2042" s="129" t="s">
        <v>5</v>
      </c>
      <c r="C2042" s="142" t="s">
        <v>66</v>
      </c>
      <c r="D2042" s="130">
        <v>889699</v>
      </c>
      <c r="E2042" s="82">
        <v>33828.859315589354</v>
      </c>
    </row>
    <row r="2043" spans="1:5">
      <c r="A2043" s="139">
        <v>2003</v>
      </c>
      <c r="B2043" s="129" t="s">
        <v>6</v>
      </c>
      <c r="C2043" s="142" t="s">
        <v>66</v>
      </c>
      <c r="D2043" s="130">
        <v>781343</v>
      </c>
      <c r="E2043" s="82">
        <v>32555.958333333332</v>
      </c>
    </row>
    <row r="2044" spans="1:5">
      <c r="A2044" s="139">
        <v>2003</v>
      </c>
      <c r="B2044" s="129" t="s">
        <v>7</v>
      </c>
      <c r="C2044" s="142" t="s">
        <v>66</v>
      </c>
      <c r="D2044" s="130">
        <v>860263</v>
      </c>
      <c r="E2044" s="82">
        <v>34002.490118577072</v>
      </c>
    </row>
    <row r="2045" spans="1:5">
      <c r="A2045" s="139">
        <v>2003</v>
      </c>
      <c r="B2045" s="129" t="s">
        <v>8</v>
      </c>
      <c r="C2045" s="142" t="s">
        <v>66</v>
      </c>
      <c r="D2045" s="130">
        <v>833390</v>
      </c>
      <c r="E2045" s="82">
        <v>32427.626459143969</v>
      </c>
    </row>
    <row r="2046" spans="1:5">
      <c r="A2046" s="139">
        <v>2003</v>
      </c>
      <c r="B2046" s="129" t="s">
        <v>9</v>
      </c>
      <c r="C2046" s="142" t="s">
        <v>66</v>
      </c>
      <c r="D2046" s="130">
        <v>864204</v>
      </c>
      <c r="E2046" s="82">
        <v>33366.949806949808</v>
      </c>
    </row>
    <row r="2047" spans="1:5">
      <c r="A2047" s="139">
        <v>2003</v>
      </c>
      <c r="B2047" s="129" t="s">
        <v>10</v>
      </c>
      <c r="C2047" s="142" t="s">
        <v>66</v>
      </c>
      <c r="D2047" s="130">
        <v>819343</v>
      </c>
      <c r="E2047" s="82">
        <v>33717.818930041154</v>
      </c>
    </row>
    <row r="2048" spans="1:5">
      <c r="A2048" s="139">
        <v>2003</v>
      </c>
      <c r="B2048" s="129" t="s">
        <v>11</v>
      </c>
      <c r="C2048" s="142" t="s">
        <v>66</v>
      </c>
      <c r="D2048" s="130">
        <v>886061</v>
      </c>
      <c r="E2048" s="82">
        <v>33690.532319391634</v>
      </c>
    </row>
    <row r="2049" spans="1:5">
      <c r="A2049" s="139">
        <v>2003</v>
      </c>
      <c r="B2049" s="129" t="s">
        <v>12</v>
      </c>
      <c r="C2049" s="142" t="s">
        <v>66</v>
      </c>
      <c r="D2049" s="130">
        <v>788429</v>
      </c>
      <c r="E2049" s="82">
        <v>30324.192307692309</v>
      </c>
    </row>
    <row r="2050" spans="1:5">
      <c r="A2050" s="139">
        <v>2003</v>
      </c>
      <c r="B2050" s="129" t="s">
        <v>13</v>
      </c>
      <c r="C2050" s="142" t="s">
        <v>66</v>
      </c>
      <c r="D2050" s="130">
        <v>855895</v>
      </c>
      <c r="E2050" s="82">
        <v>33829.8418972332</v>
      </c>
    </row>
    <row r="2051" spans="1:5">
      <c r="A2051" s="139">
        <v>2003</v>
      </c>
      <c r="B2051" s="129" t="s">
        <v>14</v>
      </c>
      <c r="C2051" s="142" t="s">
        <v>66</v>
      </c>
      <c r="D2051" s="130">
        <v>968547</v>
      </c>
      <c r="E2051" s="82">
        <v>36826.882129277568</v>
      </c>
    </row>
    <row r="2052" spans="1:5">
      <c r="A2052" s="139">
        <v>2003</v>
      </c>
      <c r="B2052" s="129" t="s">
        <v>15</v>
      </c>
      <c r="C2052" s="142" t="s">
        <v>66</v>
      </c>
      <c r="D2052" s="130">
        <v>924258</v>
      </c>
      <c r="E2052" s="82">
        <v>35963.346303501945</v>
      </c>
    </row>
    <row r="2053" spans="1:5">
      <c r="A2053" s="139">
        <v>2003</v>
      </c>
      <c r="B2053" s="129" t="s">
        <v>16</v>
      </c>
      <c r="C2053" s="142" t="s">
        <v>66</v>
      </c>
      <c r="D2053" s="130">
        <v>945227</v>
      </c>
      <c r="E2053" s="82">
        <v>37809.08</v>
      </c>
    </row>
    <row r="2054" spans="1:5">
      <c r="A2054" s="139">
        <v>2004</v>
      </c>
      <c r="B2054" s="129" t="s">
        <v>5</v>
      </c>
      <c r="C2054" s="142" t="s">
        <v>66</v>
      </c>
      <c r="D2054" s="130">
        <v>891344</v>
      </c>
      <c r="E2054" s="82">
        <v>33891.406844106466</v>
      </c>
    </row>
    <row r="2055" spans="1:5">
      <c r="A2055" s="139">
        <v>2004</v>
      </c>
      <c r="B2055" s="129" t="s">
        <v>6</v>
      </c>
      <c r="C2055" s="142" t="s">
        <v>66</v>
      </c>
      <c r="D2055" s="130">
        <v>895096</v>
      </c>
      <c r="E2055" s="82">
        <v>37295.666666666664</v>
      </c>
    </row>
    <row r="2056" spans="1:5">
      <c r="A2056" s="139">
        <v>2004</v>
      </c>
      <c r="B2056" s="129" t="s">
        <v>7</v>
      </c>
      <c r="C2056" s="142" t="s">
        <v>66</v>
      </c>
      <c r="D2056" s="130">
        <v>988158</v>
      </c>
      <c r="E2056" s="82">
        <v>39057.628458498024</v>
      </c>
    </row>
    <row r="2057" spans="1:5">
      <c r="A2057" s="139">
        <v>2004</v>
      </c>
      <c r="B2057" s="129" t="s">
        <v>8</v>
      </c>
      <c r="C2057" s="142" t="s">
        <v>66</v>
      </c>
      <c r="D2057" s="130">
        <v>843994</v>
      </c>
      <c r="E2057" s="82">
        <v>32840.233463035023</v>
      </c>
    </row>
    <row r="2058" spans="1:5">
      <c r="A2058" s="139">
        <v>2004</v>
      </c>
      <c r="B2058" s="129" t="s">
        <v>9</v>
      </c>
      <c r="C2058" s="142" t="s">
        <v>66</v>
      </c>
      <c r="D2058" s="130">
        <v>921729</v>
      </c>
      <c r="E2058" s="82">
        <v>35587.992277992278</v>
      </c>
    </row>
    <row r="2059" spans="1:5">
      <c r="A2059" s="139">
        <v>2004</v>
      </c>
      <c r="B2059" s="129" t="s">
        <v>10</v>
      </c>
      <c r="C2059" s="142" t="s">
        <v>66</v>
      </c>
      <c r="D2059" s="130">
        <v>934802</v>
      </c>
      <c r="E2059" s="82">
        <v>38469.218106995882</v>
      </c>
    </row>
    <row r="2060" spans="1:5">
      <c r="A2060" s="139">
        <v>2004</v>
      </c>
      <c r="B2060" s="129" t="s">
        <v>11</v>
      </c>
      <c r="C2060" s="142" t="s">
        <v>66</v>
      </c>
      <c r="D2060" s="130">
        <v>1006023</v>
      </c>
      <c r="E2060" s="82">
        <v>38251.825095057036</v>
      </c>
    </row>
    <row r="2061" spans="1:5">
      <c r="A2061" s="139">
        <v>2004</v>
      </c>
      <c r="B2061" s="129" t="s">
        <v>12</v>
      </c>
      <c r="C2061" s="142" t="s">
        <v>66</v>
      </c>
      <c r="D2061" s="130">
        <v>963261</v>
      </c>
      <c r="E2061" s="82">
        <v>37048.5</v>
      </c>
    </row>
    <row r="2062" spans="1:5">
      <c r="A2062" s="139">
        <v>2004</v>
      </c>
      <c r="B2062" s="129" t="s">
        <v>13</v>
      </c>
      <c r="C2062" s="142" t="s">
        <v>66</v>
      </c>
      <c r="D2062" s="130">
        <v>1046858</v>
      </c>
      <c r="E2062" s="82">
        <v>41377.786561264824</v>
      </c>
    </row>
    <row r="2063" spans="1:5">
      <c r="A2063" s="139">
        <v>2004</v>
      </c>
      <c r="B2063" s="129" t="s">
        <v>14</v>
      </c>
      <c r="C2063" s="142" t="s">
        <v>66</v>
      </c>
      <c r="D2063" s="130">
        <v>1033077</v>
      </c>
      <c r="E2063" s="82">
        <v>39280.494296577948</v>
      </c>
    </row>
    <row r="2064" spans="1:5">
      <c r="A2064" s="139">
        <v>2004</v>
      </c>
      <c r="B2064" s="129" t="s">
        <v>15</v>
      </c>
      <c r="C2064" s="142" t="s">
        <v>66</v>
      </c>
      <c r="D2064" s="130">
        <v>1014548</v>
      </c>
      <c r="E2064" s="82">
        <v>39476.575875486385</v>
      </c>
    </row>
    <row r="2065" spans="1:5">
      <c r="A2065" s="139">
        <v>2004</v>
      </c>
      <c r="B2065" s="129" t="s">
        <v>16</v>
      </c>
      <c r="C2065" s="142" t="s">
        <v>66</v>
      </c>
      <c r="D2065" s="130">
        <v>1069925</v>
      </c>
      <c r="E2065" s="82">
        <v>42797</v>
      </c>
    </row>
    <row r="2066" spans="1:5">
      <c r="A2066" s="139">
        <v>2005</v>
      </c>
      <c r="B2066" s="129" t="s">
        <v>5</v>
      </c>
      <c r="C2066" s="142" t="s">
        <v>66</v>
      </c>
      <c r="D2066" s="130">
        <v>942237</v>
      </c>
      <c r="E2066" s="82">
        <v>35826.501901140684</v>
      </c>
    </row>
    <row r="2067" spans="1:5">
      <c r="A2067" s="139">
        <v>2005</v>
      </c>
      <c r="B2067" s="129" t="s">
        <v>6</v>
      </c>
      <c r="C2067" s="142" t="s">
        <v>66</v>
      </c>
      <c r="D2067" s="130">
        <v>929242.99999999988</v>
      </c>
      <c r="E2067" s="82">
        <v>38718.458333333328</v>
      </c>
    </row>
    <row r="2068" spans="1:5">
      <c r="A2068" s="139">
        <v>2005</v>
      </c>
      <c r="B2068" s="129" t="s">
        <v>7</v>
      </c>
      <c r="C2068" s="142" t="s">
        <v>66</v>
      </c>
      <c r="D2068" s="130">
        <v>1029353.0000000001</v>
      </c>
      <c r="E2068" s="82">
        <v>40685.889328063247</v>
      </c>
    </row>
    <row r="2069" spans="1:5">
      <c r="A2069" s="139">
        <v>2005</v>
      </c>
      <c r="B2069" s="129" t="s">
        <v>8</v>
      </c>
      <c r="C2069" s="142" t="s">
        <v>66</v>
      </c>
      <c r="D2069" s="130">
        <v>1009330.0000000001</v>
      </c>
      <c r="E2069" s="82">
        <v>39273.540856031133</v>
      </c>
    </row>
    <row r="2070" spans="1:5">
      <c r="A2070" s="139">
        <v>2005</v>
      </c>
      <c r="B2070" s="129" t="s">
        <v>9</v>
      </c>
      <c r="C2070" s="142" t="s">
        <v>66</v>
      </c>
      <c r="D2070" s="130">
        <v>1020892</v>
      </c>
      <c r="E2070" s="82">
        <v>39416.679536679541</v>
      </c>
    </row>
    <row r="2071" spans="1:5">
      <c r="A2071" s="139">
        <v>2005</v>
      </c>
      <c r="B2071" s="129" t="s">
        <v>10</v>
      </c>
      <c r="C2071" s="142" t="s">
        <v>66</v>
      </c>
      <c r="D2071" s="130">
        <v>956457.00000000012</v>
      </c>
      <c r="E2071" s="82">
        <v>39360.370370370372</v>
      </c>
    </row>
    <row r="2072" spans="1:5">
      <c r="A2072" s="139">
        <v>2005</v>
      </c>
      <c r="B2072" s="129" t="s">
        <v>11</v>
      </c>
      <c r="C2072" s="142" t="s">
        <v>66</v>
      </c>
      <c r="D2072" s="130">
        <v>988396</v>
      </c>
      <c r="E2072" s="82">
        <v>37581.596958174901</v>
      </c>
    </row>
    <row r="2073" spans="1:5">
      <c r="A2073" s="139">
        <v>2005</v>
      </c>
      <c r="B2073" s="129" t="s">
        <v>12</v>
      </c>
      <c r="C2073" s="142" t="s">
        <v>66</v>
      </c>
      <c r="D2073" s="130">
        <v>956196.00000000012</v>
      </c>
      <c r="E2073" s="82">
        <v>36776.769230769234</v>
      </c>
    </row>
    <row r="2074" spans="1:5">
      <c r="A2074" s="139">
        <v>2005</v>
      </c>
      <c r="B2074" s="129" t="s">
        <v>13</v>
      </c>
      <c r="C2074" s="142" t="s">
        <v>66</v>
      </c>
      <c r="D2074" s="130">
        <v>1005131</v>
      </c>
      <c r="E2074" s="82">
        <v>39728.498023715416</v>
      </c>
    </row>
    <row r="2075" spans="1:5">
      <c r="A2075" s="139">
        <v>2005</v>
      </c>
      <c r="B2075" s="129" t="s">
        <v>14</v>
      </c>
      <c r="C2075" s="142" t="s">
        <v>66</v>
      </c>
      <c r="D2075" s="130">
        <v>1042728</v>
      </c>
      <c r="E2075" s="82">
        <v>39647.452471482888</v>
      </c>
    </row>
    <row r="2076" spans="1:5">
      <c r="A2076" s="139">
        <v>2005</v>
      </c>
      <c r="B2076" s="129" t="s">
        <v>15</v>
      </c>
      <c r="C2076" s="142" t="s">
        <v>66</v>
      </c>
      <c r="D2076" s="130">
        <v>1026561</v>
      </c>
      <c r="E2076" s="82">
        <v>39944.007782101166</v>
      </c>
    </row>
    <row r="2077" spans="1:5">
      <c r="A2077" s="139">
        <v>2005</v>
      </c>
      <c r="B2077" s="129" t="s">
        <v>16</v>
      </c>
      <c r="C2077" s="142" t="s">
        <v>66</v>
      </c>
      <c r="D2077" s="130">
        <v>1066952</v>
      </c>
      <c r="E2077" s="82">
        <v>42678.080000000002</v>
      </c>
    </row>
    <row r="2078" spans="1:5">
      <c r="A2078" s="139">
        <v>2006</v>
      </c>
      <c r="B2078" s="129" t="s">
        <v>5</v>
      </c>
      <c r="C2078" s="142" t="s">
        <v>66</v>
      </c>
      <c r="D2078" s="130">
        <v>960446</v>
      </c>
      <c r="E2078" s="82">
        <v>36518.859315589354</v>
      </c>
    </row>
    <row r="2079" spans="1:5">
      <c r="A2079" s="139">
        <v>2006</v>
      </c>
      <c r="B2079" s="129" t="s">
        <v>6</v>
      </c>
      <c r="C2079" s="142" t="s">
        <v>66</v>
      </c>
      <c r="D2079" s="130">
        <v>924917</v>
      </c>
      <c r="E2079" s="82">
        <v>38538.208333333336</v>
      </c>
    </row>
    <row r="2080" spans="1:5">
      <c r="A2080" s="139">
        <v>2006</v>
      </c>
      <c r="B2080" s="129" t="s">
        <v>7</v>
      </c>
      <c r="C2080" s="142" t="s">
        <v>66</v>
      </c>
      <c r="D2080" s="130">
        <v>1015724</v>
      </c>
      <c r="E2080" s="82">
        <v>40147.193675889328</v>
      </c>
    </row>
    <row r="2081" spans="1:5">
      <c r="A2081" s="139">
        <v>2006</v>
      </c>
      <c r="B2081" s="129" t="s">
        <v>8</v>
      </c>
      <c r="C2081" s="142" t="s">
        <v>66</v>
      </c>
      <c r="D2081" s="130">
        <v>1001786</v>
      </c>
      <c r="E2081" s="82">
        <v>38980</v>
      </c>
    </row>
    <row r="2082" spans="1:5">
      <c r="A2082" s="139">
        <v>2006</v>
      </c>
      <c r="B2082" s="129" t="s">
        <v>9</v>
      </c>
      <c r="C2082" s="142" t="s">
        <v>66</v>
      </c>
      <c r="D2082" s="130">
        <v>1005170</v>
      </c>
      <c r="E2082" s="82">
        <v>38809.652509652515</v>
      </c>
    </row>
    <row r="2083" spans="1:5">
      <c r="A2083" s="139">
        <v>2006</v>
      </c>
      <c r="B2083" s="129" t="s">
        <v>10</v>
      </c>
      <c r="C2083" s="142" t="s">
        <v>66</v>
      </c>
      <c r="D2083" s="130">
        <v>924038</v>
      </c>
      <c r="E2083" s="82">
        <v>38026.255144032919</v>
      </c>
    </row>
    <row r="2084" spans="1:5">
      <c r="A2084" s="139">
        <v>2006</v>
      </c>
      <c r="B2084" s="129" t="s">
        <v>11</v>
      </c>
      <c r="C2084" s="142" t="s">
        <v>66</v>
      </c>
      <c r="D2084" s="130">
        <v>992612</v>
      </c>
      <c r="E2084" s="82">
        <v>37741.901140684407</v>
      </c>
    </row>
    <row r="2085" spans="1:5">
      <c r="A2085" s="139">
        <v>2006</v>
      </c>
      <c r="B2085" s="129" t="s">
        <v>12</v>
      </c>
      <c r="C2085" s="142" t="s">
        <v>66</v>
      </c>
      <c r="D2085" s="130">
        <v>1036703</v>
      </c>
      <c r="E2085" s="82">
        <v>39873.192307692305</v>
      </c>
    </row>
    <row r="2086" spans="1:5">
      <c r="A2086" s="139">
        <v>2006</v>
      </c>
      <c r="B2086" s="129" t="s">
        <v>13</v>
      </c>
      <c r="C2086" s="142" t="s">
        <v>66</v>
      </c>
      <c r="D2086" s="130">
        <v>1032174</v>
      </c>
      <c r="E2086" s="82">
        <v>40797.391304347824</v>
      </c>
    </row>
    <row r="2087" spans="1:5">
      <c r="A2087" s="139">
        <v>2006</v>
      </c>
      <c r="B2087" s="129" t="s">
        <v>14</v>
      </c>
      <c r="C2087" s="142" t="s">
        <v>66</v>
      </c>
      <c r="D2087" s="130">
        <v>1051639</v>
      </c>
      <c r="E2087" s="82">
        <v>39986.273764258556</v>
      </c>
    </row>
    <row r="2088" spans="1:5">
      <c r="A2088" s="139">
        <v>2006</v>
      </c>
      <c r="B2088" s="129" t="s">
        <v>15</v>
      </c>
      <c r="C2088" s="142" t="s">
        <v>66</v>
      </c>
      <c r="D2088" s="130">
        <v>1078128</v>
      </c>
      <c r="E2088" s="82">
        <v>41950.505836575874</v>
      </c>
    </row>
    <row r="2089" spans="1:5">
      <c r="A2089" s="139">
        <v>2006</v>
      </c>
      <c r="B2089" s="129" t="s">
        <v>16</v>
      </c>
      <c r="C2089" s="142" t="s">
        <v>66</v>
      </c>
      <c r="D2089" s="130">
        <v>1052135</v>
      </c>
      <c r="E2089" s="82">
        <v>42085.4</v>
      </c>
    </row>
    <row r="2090" spans="1:5">
      <c r="A2090" s="139">
        <v>2007</v>
      </c>
      <c r="B2090" s="129" t="s">
        <v>5</v>
      </c>
      <c r="C2090" s="142" t="s">
        <v>66</v>
      </c>
      <c r="D2090" s="130">
        <v>1024785</v>
      </c>
      <c r="E2090" s="82">
        <v>38965.209125475281</v>
      </c>
    </row>
    <row r="2091" spans="1:5">
      <c r="A2091" s="139">
        <v>2007</v>
      </c>
      <c r="B2091" s="129" t="s">
        <v>6</v>
      </c>
      <c r="C2091" s="142" t="s">
        <v>66</v>
      </c>
      <c r="D2091" s="130">
        <v>915412</v>
      </c>
      <c r="E2091" s="82">
        <v>38142.166666666664</v>
      </c>
    </row>
    <row r="2092" spans="1:5">
      <c r="A2092" s="139">
        <v>2007</v>
      </c>
      <c r="B2092" s="129" t="s">
        <v>7</v>
      </c>
      <c r="C2092" s="142" t="s">
        <v>66</v>
      </c>
      <c r="D2092" s="130">
        <v>997729</v>
      </c>
      <c r="E2092" s="82">
        <v>39435.928853754936</v>
      </c>
    </row>
    <row r="2093" spans="1:5">
      <c r="A2093" s="139">
        <v>2007</v>
      </c>
      <c r="B2093" s="129" t="s">
        <v>8</v>
      </c>
      <c r="C2093" s="142" t="s">
        <v>66</v>
      </c>
      <c r="D2093" s="130">
        <v>804584</v>
      </c>
      <c r="E2093" s="82">
        <v>31306.770428015567</v>
      </c>
    </row>
    <row r="2094" spans="1:5">
      <c r="A2094" s="139">
        <v>2007</v>
      </c>
      <c r="B2094" s="129" t="s">
        <v>9</v>
      </c>
      <c r="C2094" s="142" t="s">
        <v>66</v>
      </c>
      <c r="D2094" s="130">
        <v>831649</v>
      </c>
      <c r="E2094" s="82">
        <v>32110</v>
      </c>
    </row>
    <row r="2095" spans="1:5">
      <c r="A2095" s="139">
        <v>2007</v>
      </c>
      <c r="B2095" s="129" t="s">
        <v>10</v>
      </c>
      <c r="C2095" s="142" t="s">
        <v>66</v>
      </c>
      <c r="D2095" s="130">
        <v>818672.99999999988</v>
      </c>
      <c r="E2095" s="82">
        <v>33690.246913580238</v>
      </c>
    </row>
    <row r="2096" spans="1:5">
      <c r="A2096" s="139">
        <v>2007</v>
      </c>
      <c r="B2096" s="129" t="s">
        <v>11</v>
      </c>
      <c r="C2096" s="142" t="s">
        <v>66</v>
      </c>
      <c r="D2096" s="130">
        <v>696538</v>
      </c>
      <c r="E2096" s="82">
        <v>26484.334600760456</v>
      </c>
    </row>
    <row r="2097" spans="1:5">
      <c r="A2097" s="139">
        <v>2007</v>
      </c>
      <c r="B2097" s="129" t="s">
        <v>12</v>
      </c>
      <c r="C2097" s="142" t="s">
        <v>66</v>
      </c>
      <c r="D2097" s="130">
        <v>847379</v>
      </c>
      <c r="E2097" s="82">
        <v>32591.5</v>
      </c>
    </row>
    <row r="2098" spans="1:5">
      <c r="A2098" s="139">
        <v>2007</v>
      </c>
      <c r="B2098" s="129" t="s">
        <v>13</v>
      </c>
      <c r="C2098" s="142" t="s">
        <v>66</v>
      </c>
      <c r="D2098" s="130">
        <v>845397</v>
      </c>
      <c r="E2098" s="82">
        <v>33414.901185770752</v>
      </c>
    </row>
    <row r="2099" spans="1:5">
      <c r="A2099" s="139">
        <v>2007</v>
      </c>
      <c r="B2099" s="129" t="s">
        <v>14</v>
      </c>
      <c r="C2099" s="142" t="s">
        <v>66</v>
      </c>
      <c r="D2099" s="130">
        <v>898604</v>
      </c>
      <c r="E2099" s="82">
        <v>34167.452471482888</v>
      </c>
    </row>
    <row r="2100" spans="1:5">
      <c r="A2100" s="139">
        <v>2007</v>
      </c>
      <c r="B2100" s="129" t="s">
        <v>15</v>
      </c>
      <c r="C2100" s="142" t="s">
        <v>66</v>
      </c>
      <c r="D2100" s="130">
        <v>907082</v>
      </c>
      <c r="E2100" s="82">
        <v>35295.019455252921</v>
      </c>
    </row>
    <row r="2101" spans="1:5">
      <c r="A2101" s="139">
        <v>2007</v>
      </c>
      <c r="B2101" s="129" t="s">
        <v>16</v>
      </c>
      <c r="C2101" s="142" t="s">
        <v>66</v>
      </c>
      <c r="D2101" s="130">
        <v>930726</v>
      </c>
      <c r="E2101" s="82">
        <v>37229.040000000001</v>
      </c>
    </row>
    <row r="2102" spans="1:5">
      <c r="A2102" s="139">
        <v>2008</v>
      </c>
      <c r="B2102" s="129" t="s">
        <v>5</v>
      </c>
      <c r="C2102" s="142" t="s">
        <v>66</v>
      </c>
      <c r="D2102" s="130">
        <v>841869</v>
      </c>
      <c r="E2102" s="82">
        <v>30228.689407540394</v>
      </c>
    </row>
    <row r="2103" spans="1:5">
      <c r="A2103" s="139">
        <v>2008</v>
      </c>
      <c r="B2103" s="129" t="s">
        <v>6</v>
      </c>
      <c r="C2103" s="142" t="s">
        <v>66</v>
      </c>
      <c r="D2103" s="130">
        <v>784378</v>
      </c>
      <c r="E2103" s="82">
        <v>30784.065934065933</v>
      </c>
    </row>
    <row r="2104" spans="1:5">
      <c r="A2104" s="139">
        <v>2008</v>
      </c>
      <c r="B2104" s="129" t="s">
        <v>7</v>
      </c>
      <c r="C2104" s="142" t="s">
        <v>66</v>
      </c>
      <c r="D2104" s="130">
        <v>839116</v>
      </c>
      <c r="E2104" s="82">
        <v>30424.800580130526</v>
      </c>
    </row>
    <row r="2105" spans="1:5">
      <c r="A2105" s="139">
        <v>2008</v>
      </c>
      <c r="B2105" s="129" t="s">
        <v>8</v>
      </c>
      <c r="C2105" s="142" t="s">
        <v>66</v>
      </c>
      <c r="D2105" s="130">
        <v>865951</v>
      </c>
      <c r="E2105" s="82">
        <v>33140.10715652506</v>
      </c>
    </row>
    <row r="2106" spans="1:5">
      <c r="A2106" s="139">
        <v>2008</v>
      </c>
      <c r="B2106" s="129" t="s">
        <v>9</v>
      </c>
      <c r="C2106" s="142" t="s">
        <v>66</v>
      </c>
      <c r="D2106" s="130">
        <v>958628</v>
      </c>
      <c r="E2106" s="82">
        <v>35570.612244897959</v>
      </c>
    </row>
    <row r="2107" spans="1:5">
      <c r="A2107" s="139">
        <v>2008</v>
      </c>
      <c r="B2107" s="129" t="s">
        <v>10</v>
      </c>
      <c r="C2107" s="142" t="s">
        <v>66</v>
      </c>
      <c r="D2107" s="130">
        <v>925745</v>
      </c>
      <c r="E2107" s="82">
        <v>34022.234472620359</v>
      </c>
    </row>
    <row r="2108" spans="1:5">
      <c r="A2108" s="139">
        <v>2008</v>
      </c>
      <c r="B2108" s="129" t="s">
        <v>11</v>
      </c>
      <c r="C2108" s="142" t="s">
        <v>66</v>
      </c>
      <c r="D2108" s="130">
        <v>1006163</v>
      </c>
      <c r="E2108" s="82">
        <v>35895.932929004637</v>
      </c>
    </row>
    <row r="2109" spans="1:5">
      <c r="A2109" s="139">
        <v>2008</v>
      </c>
      <c r="B2109" s="129" t="s">
        <v>12</v>
      </c>
      <c r="C2109" s="142" t="s">
        <v>66</v>
      </c>
      <c r="D2109" s="130">
        <v>1030180</v>
      </c>
      <c r="E2109" s="82">
        <v>37597.810218978098</v>
      </c>
    </row>
    <row r="2110" spans="1:5">
      <c r="A2110" s="139">
        <v>2008</v>
      </c>
      <c r="B2110" s="129" t="s">
        <v>13</v>
      </c>
      <c r="C2110" s="142" t="s">
        <v>66</v>
      </c>
      <c r="D2110" s="130">
        <v>1013444</v>
      </c>
      <c r="E2110" s="82">
        <v>36879.330422125182</v>
      </c>
    </row>
    <row r="2111" spans="1:5">
      <c r="A2111" s="139">
        <v>2008</v>
      </c>
      <c r="B2111" s="129" t="s">
        <v>14</v>
      </c>
      <c r="C2111" s="142" t="s">
        <v>66</v>
      </c>
      <c r="D2111" s="130">
        <v>1067348</v>
      </c>
      <c r="E2111" s="82">
        <v>38324.88330341113</v>
      </c>
    </row>
    <row r="2112" spans="1:5">
      <c r="A2112" s="139">
        <v>2008</v>
      </c>
      <c r="B2112" s="129" t="s">
        <v>15</v>
      </c>
      <c r="C2112" s="142" t="s">
        <v>66</v>
      </c>
      <c r="D2112" s="130">
        <v>995006</v>
      </c>
      <c r="E2112" s="82">
        <v>36811.172770995188</v>
      </c>
    </row>
    <row r="2113" spans="1:5">
      <c r="A2113" s="139">
        <v>2008</v>
      </c>
      <c r="B2113" s="129" t="s">
        <v>16</v>
      </c>
      <c r="C2113" s="142" t="s">
        <v>66</v>
      </c>
      <c r="D2113" s="130">
        <v>1014228</v>
      </c>
      <c r="E2113" s="82">
        <v>38014.542728635679</v>
      </c>
    </row>
    <row r="2114" spans="1:5">
      <c r="A2114" s="139">
        <v>2009</v>
      </c>
      <c r="B2114" s="129" t="s">
        <v>5</v>
      </c>
      <c r="C2114" s="142" t="s">
        <v>66</v>
      </c>
      <c r="D2114" s="130">
        <v>936258</v>
      </c>
      <c r="E2114" s="82">
        <v>33617.881508078994</v>
      </c>
    </row>
    <row r="2115" spans="1:5">
      <c r="A2115" s="139">
        <v>2009</v>
      </c>
      <c r="B2115" s="129" t="s">
        <v>6</v>
      </c>
      <c r="C2115" s="142" t="s">
        <v>66</v>
      </c>
      <c r="D2115" s="130">
        <v>855882</v>
      </c>
      <c r="E2115" s="82">
        <v>33590.345368916795</v>
      </c>
    </row>
    <row r="2116" spans="1:5">
      <c r="A2116" s="139">
        <v>2009</v>
      </c>
      <c r="B2116" s="129" t="s">
        <v>7</v>
      </c>
      <c r="C2116" s="142" t="s">
        <v>66</v>
      </c>
      <c r="D2116" s="130">
        <v>934048</v>
      </c>
      <c r="E2116" s="82">
        <v>33866.860043509791</v>
      </c>
    </row>
    <row r="2117" spans="1:5">
      <c r="A2117" s="139">
        <v>2009</v>
      </c>
      <c r="B2117" s="129" t="s">
        <v>8</v>
      </c>
      <c r="C2117" s="142" t="s">
        <v>66</v>
      </c>
      <c r="D2117" s="130">
        <v>933843</v>
      </c>
      <c r="E2117" s="82">
        <v>35133.295711060942</v>
      </c>
    </row>
    <row r="2118" spans="1:5">
      <c r="A2118" s="139">
        <v>2009</v>
      </c>
      <c r="B2118" s="129" t="s">
        <v>9</v>
      </c>
      <c r="C2118" s="142" t="s">
        <v>66</v>
      </c>
      <c r="D2118" s="130">
        <v>949602</v>
      </c>
      <c r="E2118" s="82">
        <v>35235.695732838583</v>
      </c>
    </row>
    <row r="2119" spans="1:5">
      <c r="A2119" s="139">
        <v>2009</v>
      </c>
      <c r="B2119" s="129" t="s">
        <v>10</v>
      </c>
      <c r="C2119" s="142" t="s">
        <v>66</v>
      </c>
      <c r="D2119" s="130">
        <v>954584</v>
      </c>
      <c r="E2119" s="82">
        <v>35082.102168320467</v>
      </c>
    </row>
    <row r="2120" spans="1:5">
      <c r="A2120" s="139">
        <v>2009</v>
      </c>
      <c r="B2120" s="129" t="s">
        <v>11</v>
      </c>
      <c r="C2120" s="142" t="s">
        <v>66</v>
      </c>
      <c r="D2120" s="130">
        <v>975145</v>
      </c>
      <c r="E2120" s="82">
        <v>34789.332857652516</v>
      </c>
    </row>
    <row r="2121" spans="1:5">
      <c r="A2121" s="139">
        <v>2009</v>
      </c>
      <c r="B2121" s="129" t="s">
        <v>12</v>
      </c>
      <c r="C2121" s="142" t="s">
        <v>66</v>
      </c>
      <c r="D2121" s="130">
        <v>1042116</v>
      </c>
      <c r="E2121" s="82">
        <v>38033.430656934303</v>
      </c>
    </row>
    <row r="2122" spans="1:5">
      <c r="A2122" s="139">
        <v>2009</v>
      </c>
      <c r="B2122" s="129" t="s">
        <v>13</v>
      </c>
      <c r="C2122" s="142" t="s">
        <v>66</v>
      </c>
      <c r="D2122" s="130">
        <v>1034052</v>
      </c>
      <c r="E2122" s="82">
        <v>37629.257641921395</v>
      </c>
    </row>
    <row r="2123" spans="1:5">
      <c r="A2123" s="139">
        <v>2009</v>
      </c>
      <c r="B2123" s="129" t="s">
        <v>14</v>
      </c>
      <c r="C2123" s="142" t="s">
        <v>66</v>
      </c>
      <c r="D2123" s="130">
        <v>1100999</v>
      </c>
      <c r="E2123" s="82">
        <v>39533.17773788151</v>
      </c>
    </row>
    <row r="2124" spans="1:5">
      <c r="A2124" s="139">
        <v>2009</v>
      </c>
      <c r="B2124" s="129" t="s">
        <v>15</v>
      </c>
      <c r="C2124" s="142" t="s">
        <v>66</v>
      </c>
      <c r="D2124" s="130">
        <v>1035399</v>
      </c>
      <c r="E2124" s="82">
        <v>38305.549389567146</v>
      </c>
    </row>
    <row r="2125" spans="1:5">
      <c r="A2125" s="139">
        <v>2009</v>
      </c>
      <c r="B2125" s="129" t="s">
        <v>16</v>
      </c>
      <c r="C2125" s="142" t="s">
        <v>66</v>
      </c>
      <c r="D2125" s="130">
        <v>1114446</v>
      </c>
      <c r="E2125" s="82">
        <v>40942.174871418072</v>
      </c>
    </row>
    <row r="2126" spans="1:5">
      <c r="A2126" s="139">
        <v>2010</v>
      </c>
      <c r="B2126" s="129" t="s">
        <v>5</v>
      </c>
      <c r="C2126" s="142" t="s">
        <v>66</v>
      </c>
      <c r="D2126" s="130">
        <v>996507</v>
      </c>
      <c r="E2126" s="82">
        <v>36368.868613138686</v>
      </c>
    </row>
    <row r="2127" spans="1:5">
      <c r="A2127" s="139">
        <v>2010</v>
      </c>
      <c r="B2127" s="129" t="s">
        <v>6</v>
      </c>
      <c r="C2127" s="142" t="s">
        <v>66</v>
      </c>
      <c r="D2127" s="130">
        <v>945330</v>
      </c>
      <c r="E2127" s="82">
        <v>37100.863422291994</v>
      </c>
    </row>
    <row r="2128" spans="1:5">
      <c r="A2128" s="139">
        <v>2010</v>
      </c>
      <c r="B2128" s="129" t="s">
        <v>7</v>
      </c>
      <c r="C2128" s="142" t="s">
        <v>66</v>
      </c>
      <c r="D2128" s="130">
        <v>1137599</v>
      </c>
      <c r="E2128" s="82">
        <v>40585.051730288971</v>
      </c>
    </row>
    <row r="2129" spans="1:5">
      <c r="A2129" s="139">
        <v>2010</v>
      </c>
      <c r="B2129" s="129" t="s">
        <v>8</v>
      </c>
      <c r="C2129" s="142" t="s">
        <v>66</v>
      </c>
      <c r="D2129" s="130">
        <v>1058752</v>
      </c>
      <c r="E2129" s="82">
        <v>39169.515353311137</v>
      </c>
    </row>
    <row r="2130" spans="1:5">
      <c r="A2130" s="139">
        <v>2010</v>
      </c>
      <c r="B2130" s="129" t="s">
        <v>9</v>
      </c>
      <c r="C2130" s="142" t="s">
        <v>66</v>
      </c>
      <c r="D2130" s="130">
        <v>1026933</v>
      </c>
      <c r="E2130" s="82">
        <v>37852.303722816068</v>
      </c>
    </row>
    <row r="2131" spans="1:5">
      <c r="A2131" s="139">
        <v>2010</v>
      </c>
      <c r="B2131" s="129" t="s">
        <v>10</v>
      </c>
      <c r="C2131" s="142" t="s">
        <v>66</v>
      </c>
      <c r="D2131" s="130">
        <v>1022871</v>
      </c>
      <c r="E2131" s="82">
        <v>37222.379912663753</v>
      </c>
    </row>
    <row r="2132" spans="1:5">
      <c r="A2132" s="139">
        <v>2010</v>
      </c>
      <c r="B2132" s="129" t="s">
        <v>11</v>
      </c>
      <c r="C2132" s="142" t="s">
        <v>66</v>
      </c>
      <c r="D2132" s="130">
        <v>1019093</v>
      </c>
      <c r="E2132" s="82">
        <v>36592.208258527826</v>
      </c>
    </row>
    <row r="2133" spans="1:5">
      <c r="A2133" s="139">
        <v>2010</v>
      </c>
      <c r="B2133" s="129" t="s">
        <v>12</v>
      </c>
      <c r="C2133" s="142" t="s">
        <v>66</v>
      </c>
      <c r="D2133" s="130">
        <v>1072123</v>
      </c>
      <c r="E2133" s="82">
        <v>38873.205221174765</v>
      </c>
    </row>
    <row r="2134" spans="1:5">
      <c r="A2134" s="139">
        <v>2010</v>
      </c>
      <c r="B2134" s="129" t="s">
        <v>13</v>
      </c>
      <c r="C2134" s="142" t="s">
        <v>66</v>
      </c>
      <c r="D2134" s="130">
        <v>1092199</v>
      </c>
      <c r="E2134" s="82">
        <v>39745.232896652109</v>
      </c>
    </row>
    <row r="2135" spans="1:5">
      <c r="A2135" s="139">
        <v>2010</v>
      </c>
      <c r="B2135" s="129" t="s">
        <v>14</v>
      </c>
      <c r="C2135" s="142" t="s">
        <v>66</v>
      </c>
      <c r="D2135" s="130">
        <v>1114636</v>
      </c>
      <c r="E2135" s="82">
        <v>41359.406307977733</v>
      </c>
    </row>
    <row r="2136" spans="1:5">
      <c r="A2136" s="139">
        <v>2010</v>
      </c>
      <c r="B2136" s="129" t="s">
        <v>15</v>
      </c>
      <c r="C2136" s="142" t="s">
        <v>66</v>
      </c>
      <c r="D2136" s="130">
        <v>1157861</v>
      </c>
      <c r="E2136" s="82">
        <v>42836.14502404735</v>
      </c>
    </row>
    <row r="2137" spans="1:5">
      <c r="A2137" s="139">
        <v>2010</v>
      </c>
      <c r="B2137" s="129" t="s">
        <v>16</v>
      </c>
      <c r="C2137" s="142" t="s">
        <v>66</v>
      </c>
      <c r="D2137" s="130">
        <v>1100170</v>
      </c>
      <c r="E2137" s="82">
        <v>40152.189781021894</v>
      </c>
    </row>
    <row r="2138" spans="1:5">
      <c r="A2138" s="139">
        <v>2011</v>
      </c>
      <c r="B2138" s="129" t="s">
        <v>5</v>
      </c>
      <c r="C2138" s="142" t="s">
        <v>66</v>
      </c>
      <c r="D2138" s="130">
        <v>1011445</v>
      </c>
      <c r="E2138" s="82">
        <v>36673.132704858588</v>
      </c>
    </row>
    <row r="2139" spans="1:5">
      <c r="A2139" s="139">
        <v>2011</v>
      </c>
      <c r="B2139" s="129" t="s">
        <v>6</v>
      </c>
      <c r="C2139" s="142" t="s">
        <v>66</v>
      </c>
      <c r="D2139" s="130">
        <v>964737</v>
      </c>
      <c r="E2139" s="82">
        <v>36682.015209125471</v>
      </c>
    </row>
    <row r="2140" spans="1:5">
      <c r="A2140" s="139">
        <v>2011</v>
      </c>
      <c r="B2140" s="129" t="s">
        <v>7</v>
      </c>
      <c r="C2140" s="142" t="s">
        <v>66</v>
      </c>
      <c r="D2140" s="130">
        <v>1078022</v>
      </c>
      <c r="E2140" s="82">
        <v>40405.622188905545</v>
      </c>
    </row>
    <row r="2141" spans="1:5">
      <c r="A2141" s="139">
        <v>2011</v>
      </c>
      <c r="B2141" s="129" t="s">
        <v>8</v>
      </c>
      <c r="C2141" s="142" t="s">
        <v>66</v>
      </c>
      <c r="D2141" s="130">
        <v>1101724</v>
      </c>
      <c r="E2141" s="82">
        <v>42163.184079601982</v>
      </c>
    </row>
    <row r="2142" spans="1:5">
      <c r="A2142" s="139">
        <v>2011</v>
      </c>
      <c r="B2142" s="129" t="s">
        <v>9</v>
      </c>
      <c r="C2142" s="142" t="s">
        <v>66</v>
      </c>
      <c r="D2142" s="130">
        <v>1159140</v>
      </c>
      <c r="E2142" s="82">
        <v>42028.281363306742</v>
      </c>
    </row>
    <row r="2143" spans="1:5">
      <c r="A2143" s="139">
        <v>2011</v>
      </c>
      <c r="B2143" s="129" t="s">
        <v>10</v>
      </c>
      <c r="C2143" s="142" t="s">
        <v>66</v>
      </c>
      <c r="D2143" s="130">
        <v>1102785</v>
      </c>
      <c r="E2143" s="82">
        <v>40798.557158712538</v>
      </c>
    </row>
    <row r="2144" spans="1:5">
      <c r="A2144" s="139">
        <v>2011</v>
      </c>
      <c r="B2144" s="129" t="s">
        <v>11</v>
      </c>
      <c r="C2144" s="142" t="s">
        <v>66</v>
      </c>
      <c r="D2144" s="130">
        <v>1143126</v>
      </c>
      <c r="E2144" s="82">
        <v>41447.643219724436</v>
      </c>
    </row>
    <row r="2145" spans="1:5">
      <c r="A2145" s="139">
        <v>2011</v>
      </c>
      <c r="B2145" s="129" t="s">
        <v>12</v>
      </c>
      <c r="C2145" s="142" t="s">
        <v>66</v>
      </c>
      <c r="D2145" s="130">
        <v>1137713</v>
      </c>
      <c r="E2145" s="82">
        <v>40589.118801284334</v>
      </c>
    </row>
    <row r="2146" spans="1:5">
      <c r="A2146" s="139">
        <v>2011</v>
      </c>
      <c r="B2146" s="129" t="s">
        <v>13</v>
      </c>
      <c r="C2146" s="142" t="s">
        <v>66</v>
      </c>
      <c r="D2146" s="130">
        <v>1172563</v>
      </c>
      <c r="E2146" s="82">
        <v>42669.687045123726</v>
      </c>
    </row>
    <row r="2147" spans="1:5">
      <c r="A2147" s="139">
        <v>2011</v>
      </c>
      <c r="B2147" s="129" t="s">
        <v>14</v>
      </c>
      <c r="C2147" s="142" t="s">
        <v>66</v>
      </c>
      <c r="D2147" s="130">
        <v>1173154</v>
      </c>
      <c r="E2147" s="82">
        <v>42815.839416058392</v>
      </c>
    </row>
    <row r="2148" spans="1:5">
      <c r="A2148" s="139">
        <v>2011</v>
      </c>
      <c r="B2148" s="129" t="s">
        <v>15</v>
      </c>
      <c r="C2148" s="142" t="s">
        <v>66</v>
      </c>
      <c r="D2148" s="130">
        <v>1166688</v>
      </c>
      <c r="E2148" s="82">
        <v>42455.89519650655</v>
      </c>
    </row>
    <row r="2149" spans="1:5">
      <c r="A2149" s="139">
        <v>2011</v>
      </c>
      <c r="B2149" s="129" t="s">
        <v>16</v>
      </c>
      <c r="C2149" s="142" t="s">
        <v>66</v>
      </c>
      <c r="D2149" s="130">
        <v>1129677</v>
      </c>
      <c r="E2149" s="82">
        <v>42057.967237527926</v>
      </c>
    </row>
    <row r="2150" spans="1:5">
      <c r="A2150" s="139">
        <v>2012</v>
      </c>
      <c r="B2150" s="129" t="s">
        <v>5</v>
      </c>
      <c r="C2150" s="142" t="s">
        <v>66</v>
      </c>
      <c r="D2150" s="130">
        <v>1024845</v>
      </c>
      <c r="E2150" s="82">
        <v>36562.433107384946</v>
      </c>
    </row>
    <row r="2151" spans="1:5">
      <c r="A2151" s="139">
        <v>2012</v>
      </c>
      <c r="B2151" s="129" t="s">
        <v>6</v>
      </c>
      <c r="C2151" s="142" t="s">
        <v>66</v>
      </c>
      <c r="D2151" s="130">
        <v>938438</v>
      </c>
      <c r="E2151" s="82">
        <v>37343.3346597692</v>
      </c>
    </row>
    <row r="2152" spans="1:5">
      <c r="A2152" s="139">
        <v>2012</v>
      </c>
      <c r="B2152" s="129" t="s">
        <v>7</v>
      </c>
      <c r="C2152" s="142" t="s">
        <v>66</v>
      </c>
      <c r="D2152" s="130">
        <v>1113412</v>
      </c>
      <c r="E2152" s="82">
        <v>39722.15483410631</v>
      </c>
    </row>
    <row r="2153" spans="1:5">
      <c r="A2153" s="139">
        <v>2012</v>
      </c>
      <c r="B2153" s="129" t="s">
        <v>8</v>
      </c>
      <c r="C2153" s="142" t="s">
        <v>66</v>
      </c>
      <c r="D2153" s="130">
        <v>966528</v>
      </c>
      <c r="E2153" s="82">
        <v>38308.680142687277</v>
      </c>
    </row>
    <row r="2154" spans="1:5">
      <c r="A2154" s="139">
        <v>2012</v>
      </c>
      <c r="B2154" s="129" t="s">
        <v>9</v>
      </c>
      <c r="C2154" s="142" t="s">
        <v>66</v>
      </c>
      <c r="D2154" s="130">
        <v>1160187</v>
      </c>
      <c r="E2154" s="82">
        <v>42066.243654822334</v>
      </c>
    </row>
    <row r="2155" spans="1:5">
      <c r="A2155" s="139">
        <v>2012</v>
      </c>
      <c r="B2155" s="129" t="s">
        <v>10</v>
      </c>
      <c r="C2155" s="142" t="s">
        <v>66</v>
      </c>
      <c r="D2155" s="130">
        <v>1099442</v>
      </c>
      <c r="E2155" s="82">
        <v>40947.560521415267</v>
      </c>
    </row>
    <row r="2156" spans="1:5">
      <c r="A2156" s="139">
        <v>2012</v>
      </c>
      <c r="B2156" s="129" t="s">
        <v>11</v>
      </c>
      <c r="C2156" s="142" t="s">
        <v>66</v>
      </c>
      <c r="D2156" s="130">
        <v>1160518</v>
      </c>
      <c r="E2156" s="82">
        <v>42078.245105148657</v>
      </c>
    </row>
    <row r="2157" spans="1:5">
      <c r="A2157" s="139">
        <v>2012</v>
      </c>
      <c r="B2157" s="129" t="s">
        <v>12</v>
      </c>
      <c r="C2157" s="142" t="s">
        <v>66</v>
      </c>
      <c r="D2157" s="130">
        <v>941868</v>
      </c>
      <c r="E2157" s="82">
        <v>33602.140563681765</v>
      </c>
    </row>
    <row r="2158" spans="1:5">
      <c r="A2158" s="139">
        <v>2012</v>
      </c>
      <c r="B2158" s="129" t="s">
        <v>13</v>
      </c>
      <c r="C2158" s="142" t="s">
        <v>66</v>
      </c>
      <c r="D2158" s="130">
        <v>978658</v>
      </c>
      <c r="E2158" s="82">
        <v>36449.087523277463</v>
      </c>
    </row>
    <row r="2159" spans="1:5">
      <c r="A2159" s="139">
        <v>2012</v>
      </c>
      <c r="B2159" s="129" t="s">
        <v>14</v>
      </c>
      <c r="C2159" s="142" t="s">
        <v>66</v>
      </c>
      <c r="D2159" s="130">
        <v>982068</v>
      </c>
      <c r="E2159" s="82">
        <v>35036.318230467354</v>
      </c>
    </row>
    <row r="2160" spans="1:5">
      <c r="A2160" s="139">
        <v>2012</v>
      </c>
      <c r="B2160" s="129" t="s">
        <v>15</v>
      </c>
      <c r="C2160" s="142" t="s">
        <v>66</v>
      </c>
      <c r="D2160" s="130">
        <v>884231</v>
      </c>
      <c r="E2160" s="82">
        <v>32712.948575656676</v>
      </c>
    </row>
    <row r="2161" spans="1:5">
      <c r="A2161" s="139">
        <v>2012</v>
      </c>
      <c r="B2161" s="129" t="s">
        <v>16</v>
      </c>
      <c r="C2161" s="142" t="s">
        <v>66</v>
      </c>
      <c r="D2161" s="130">
        <v>917525</v>
      </c>
      <c r="E2161" s="82">
        <v>34979.984750285934</v>
      </c>
    </row>
    <row r="2162" spans="1:5">
      <c r="A2162" s="139">
        <v>2013</v>
      </c>
      <c r="B2162" s="129" t="s">
        <v>5</v>
      </c>
      <c r="C2162" s="142" t="s">
        <v>66</v>
      </c>
      <c r="D2162" s="130">
        <v>896431</v>
      </c>
      <c r="E2162" s="82">
        <v>31981.127363539064</v>
      </c>
    </row>
    <row r="2163" spans="1:5">
      <c r="A2163" s="139">
        <v>2013</v>
      </c>
      <c r="B2163" s="129" t="s">
        <v>6</v>
      </c>
      <c r="C2163" s="142" t="s">
        <v>66</v>
      </c>
      <c r="D2163" s="130">
        <v>808138</v>
      </c>
      <c r="E2163" s="82">
        <v>32877.86818551668</v>
      </c>
    </row>
    <row r="2164" spans="1:5">
      <c r="A2164" s="139">
        <v>2013</v>
      </c>
      <c r="B2164" s="129" t="s">
        <v>7</v>
      </c>
      <c r="C2164" s="142" t="s">
        <v>66</v>
      </c>
      <c r="D2164" s="130">
        <v>955680</v>
      </c>
      <c r="E2164" s="82">
        <v>35461.224489795917</v>
      </c>
    </row>
    <row r="2165" spans="1:5">
      <c r="A2165" s="139">
        <v>2013</v>
      </c>
      <c r="B2165" s="129" t="s">
        <v>8</v>
      </c>
      <c r="C2165" s="142" t="s">
        <v>66</v>
      </c>
      <c r="D2165" s="130">
        <v>963032</v>
      </c>
      <c r="E2165" s="82">
        <v>36231.452219714069</v>
      </c>
    </row>
    <row r="2166" spans="1:5">
      <c r="A2166" s="139">
        <v>2013</v>
      </c>
      <c r="B2166" s="129" t="s">
        <v>9</v>
      </c>
      <c r="C2166" s="142" t="s">
        <v>66</v>
      </c>
      <c r="D2166" s="130">
        <v>976260</v>
      </c>
      <c r="E2166" s="82">
        <v>35167.8674351585</v>
      </c>
    </row>
    <row r="2167" spans="1:5">
      <c r="A2167" s="139">
        <v>2013</v>
      </c>
      <c r="B2167" s="129" t="s">
        <v>10</v>
      </c>
      <c r="C2167" s="142" t="s">
        <v>66</v>
      </c>
      <c r="D2167" s="130">
        <v>890615</v>
      </c>
      <c r="E2167" s="82">
        <v>34320.423892100189</v>
      </c>
    </row>
    <row r="2168" spans="1:5">
      <c r="A2168" s="139">
        <v>2013</v>
      </c>
      <c r="B2168" s="129" t="s">
        <v>11</v>
      </c>
      <c r="C2168" s="142" t="s">
        <v>66</v>
      </c>
      <c r="D2168" s="130">
        <v>793205</v>
      </c>
      <c r="E2168" s="82">
        <v>28298.430253300034</v>
      </c>
    </row>
    <row r="2169" spans="1:5">
      <c r="A2169" s="139">
        <v>2013</v>
      </c>
      <c r="B2169" s="129" t="s">
        <v>12</v>
      </c>
      <c r="C2169" s="142" t="s">
        <v>66</v>
      </c>
      <c r="D2169" s="130">
        <v>812435</v>
      </c>
      <c r="E2169" s="82">
        <v>28984.480913307169</v>
      </c>
    </row>
    <row r="2170" spans="1:5">
      <c r="A2170" s="139">
        <v>2013</v>
      </c>
      <c r="B2170" s="129" t="s">
        <v>13</v>
      </c>
      <c r="C2170" s="142" t="s">
        <v>66</v>
      </c>
      <c r="D2170" s="130">
        <v>755993</v>
      </c>
      <c r="E2170" s="82">
        <v>27968.66444691084</v>
      </c>
    </row>
    <row r="2171" spans="1:5">
      <c r="A2171" s="139">
        <v>2013</v>
      </c>
      <c r="B2171" s="129" t="s">
        <v>14</v>
      </c>
      <c r="C2171" s="142" t="s">
        <v>66</v>
      </c>
      <c r="D2171" s="130">
        <v>891606</v>
      </c>
      <c r="E2171" s="82">
        <v>31606.026231832682</v>
      </c>
    </row>
    <row r="2172" spans="1:5">
      <c r="A2172" s="139">
        <v>2013</v>
      </c>
      <c r="B2172" s="129" t="s">
        <v>15</v>
      </c>
      <c r="C2172" s="142" t="s">
        <v>66</v>
      </c>
      <c r="D2172" s="130">
        <v>873618</v>
      </c>
      <c r="E2172" s="82">
        <v>32536.983240223461</v>
      </c>
    </row>
    <row r="2173" spans="1:5">
      <c r="A2173" s="139">
        <v>2013</v>
      </c>
      <c r="B2173" s="129" t="s">
        <v>16</v>
      </c>
      <c r="C2173" s="142" t="s">
        <v>66</v>
      </c>
      <c r="D2173" s="130">
        <v>772514</v>
      </c>
      <c r="E2173" s="82">
        <v>28009.934735315444</v>
      </c>
    </row>
    <row r="2174" spans="1:5">
      <c r="A2174" s="139">
        <v>2014</v>
      </c>
      <c r="B2174" s="129" t="s">
        <v>5</v>
      </c>
      <c r="C2174" s="142" t="s">
        <v>66</v>
      </c>
      <c r="D2174" s="130">
        <v>718711</v>
      </c>
      <c r="E2174" s="82">
        <v>25640.777738137709</v>
      </c>
    </row>
    <row r="2175" spans="1:5">
      <c r="A2175" s="139">
        <v>2014</v>
      </c>
      <c r="B2175" s="129" t="s">
        <v>6</v>
      </c>
      <c r="C2175" s="142" t="s">
        <v>66</v>
      </c>
      <c r="D2175" s="130">
        <v>781072</v>
      </c>
      <c r="E2175" s="82">
        <v>30654.317111459968</v>
      </c>
    </row>
    <row r="2176" spans="1:5">
      <c r="A2176" s="139">
        <v>2014</v>
      </c>
      <c r="B2176" s="129" t="s">
        <v>7</v>
      </c>
      <c r="C2176" s="142" t="s">
        <v>66</v>
      </c>
      <c r="D2176" s="130">
        <v>898678</v>
      </c>
      <c r="E2176" s="82">
        <v>33912.377358490565</v>
      </c>
    </row>
    <row r="2177" spans="1:5">
      <c r="A2177" s="139">
        <v>2014</v>
      </c>
      <c r="B2177" s="129" t="s">
        <v>8</v>
      </c>
      <c r="C2177" s="142" t="s">
        <v>66</v>
      </c>
      <c r="D2177" s="130">
        <v>905157</v>
      </c>
      <c r="E2177" s="82">
        <v>34640.52812858783</v>
      </c>
    </row>
    <row r="2178" spans="1:5">
      <c r="A2178" s="139">
        <v>2014</v>
      </c>
      <c r="B2178" s="129" t="s">
        <v>9</v>
      </c>
      <c r="C2178" s="142" t="s">
        <v>66</v>
      </c>
      <c r="D2178" s="130">
        <v>902247</v>
      </c>
      <c r="E2178" s="82">
        <v>32396.660682226211</v>
      </c>
    </row>
    <row r="2179" spans="1:5">
      <c r="A2179" s="139">
        <v>2014</v>
      </c>
      <c r="B2179" s="129" t="s">
        <v>10</v>
      </c>
      <c r="C2179" s="142" t="s">
        <v>66</v>
      </c>
      <c r="D2179" s="130">
        <v>983814</v>
      </c>
      <c r="E2179" s="82">
        <v>37013.318284424378</v>
      </c>
    </row>
    <row r="2180" spans="1:5">
      <c r="A2180" s="139">
        <v>2014</v>
      </c>
      <c r="B2180" s="129" t="s">
        <v>11</v>
      </c>
      <c r="C2180" s="142" t="s">
        <v>66</v>
      </c>
      <c r="D2180" s="130">
        <v>933296</v>
      </c>
      <c r="E2180" s="82">
        <v>33296.32536567963</v>
      </c>
    </row>
    <row r="2181" spans="1:5">
      <c r="A2181" s="139">
        <v>2014</v>
      </c>
      <c r="B2181" s="129" t="s">
        <v>12</v>
      </c>
      <c r="C2181" s="142" t="s">
        <v>66</v>
      </c>
      <c r="D2181" s="130">
        <v>963703</v>
      </c>
      <c r="E2181" s="82">
        <v>35171.642335766417</v>
      </c>
    </row>
    <row r="2182" spans="1:5">
      <c r="A2182" s="139">
        <v>2014</v>
      </c>
      <c r="B2182" s="129" t="s">
        <v>13</v>
      </c>
      <c r="C2182" s="142" t="s">
        <v>66</v>
      </c>
      <c r="D2182" s="130">
        <v>1032088</v>
      </c>
      <c r="E2182" s="82">
        <v>37557.787481804946</v>
      </c>
    </row>
    <row r="2183" spans="1:5">
      <c r="A2183" s="139">
        <v>2014</v>
      </c>
      <c r="B2183" s="129" t="s">
        <v>14</v>
      </c>
      <c r="C2183" s="142" t="s">
        <v>66</v>
      </c>
      <c r="D2183" s="130">
        <v>1019243</v>
      </c>
      <c r="E2183" s="82">
        <v>35788.026685393255</v>
      </c>
    </row>
    <row r="2184" spans="1:5">
      <c r="A2184" s="139">
        <v>2014</v>
      </c>
      <c r="B2184" s="129" t="s">
        <v>15</v>
      </c>
      <c r="C2184" s="142" t="s">
        <v>66</v>
      </c>
      <c r="D2184" s="130">
        <v>861200</v>
      </c>
      <c r="E2184" s="82">
        <v>32621.21212121212</v>
      </c>
    </row>
    <row r="2185" spans="1:5">
      <c r="A2185" s="139">
        <v>2014</v>
      </c>
      <c r="B2185" s="129" t="s">
        <v>16</v>
      </c>
      <c r="C2185" s="142" t="s">
        <v>66</v>
      </c>
      <c r="D2185" s="130">
        <v>975245</v>
      </c>
      <c r="E2185" s="82">
        <v>35360.587382160986</v>
      </c>
    </row>
    <row r="2186" spans="1:5">
      <c r="A2186" s="139">
        <v>2015</v>
      </c>
      <c r="B2186" s="129" t="s">
        <v>5</v>
      </c>
      <c r="C2186" s="142" t="s">
        <v>66</v>
      </c>
      <c r="D2186" s="130">
        <v>932687</v>
      </c>
      <c r="E2186" s="82">
        <v>33489.658886894074</v>
      </c>
    </row>
    <row r="2187" spans="1:5">
      <c r="A2187" s="139">
        <v>2015</v>
      </c>
      <c r="B2187" s="129" t="s">
        <v>6</v>
      </c>
      <c r="C2187" s="142" t="s">
        <v>66</v>
      </c>
      <c r="D2187" s="130">
        <v>961758</v>
      </c>
      <c r="E2187" s="82">
        <v>39127.664768104143</v>
      </c>
    </row>
    <row r="2188" spans="1:5">
      <c r="A2188" s="139">
        <v>2015</v>
      </c>
      <c r="B2188" s="129" t="s">
        <v>7</v>
      </c>
      <c r="C2188" s="142" t="s">
        <v>66</v>
      </c>
      <c r="D2188" s="130">
        <v>1047154</v>
      </c>
      <c r="E2188" s="82">
        <v>38597.640987836341</v>
      </c>
    </row>
    <row r="2189" spans="1:5">
      <c r="A2189" s="139">
        <v>2015</v>
      </c>
      <c r="B2189" s="129" t="s">
        <v>8</v>
      </c>
      <c r="C2189" s="142" t="s">
        <v>66</v>
      </c>
      <c r="D2189" s="130">
        <v>1098269</v>
      </c>
      <c r="E2189" s="82">
        <v>41319.375470278399</v>
      </c>
    </row>
    <row r="2190" spans="1:5">
      <c r="A2190" s="139">
        <v>2015</v>
      </c>
      <c r="B2190" s="129" t="s">
        <v>9</v>
      </c>
      <c r="C2190" s="142" t="s">
        <v>66</v>
      </c>
      <c r="D2190" s="130">
        <v>1027939</v>
      </c>
      <c r="E2190" s="82">
        <v>38142.448979591834</v>
      </c>
    </row>
    <row r="2191" spans="1:5">
      <c r="A2191" s="139">
        <v>2015</v>
      </c>
      <c r="B2191" s="129" t="s">
        <v>10</v>
      </c>
      <c r="C2191" s="142" t="s">
        <v>66</v>
      </c>
      <c r="D2191" s="130">
        <v>1038574</v>
      </c>
      <c r="E2191" s="82">
        <v>38810.687593423019</v>
      </c>
    </row>
    <row r="2192" spans="1:5">
      <c r="A2192" s="139">
        <v>2015</v>
      </c>
      <c r="B2192" s="129" t="s">
        <v>11</v>
      </c>
      <c r="C2192" s="142" t="s">
        <v>66</v>
      </c>
      <c r="D2192" s="130">
        <v>1073483</v>
      </c>
      <c r="E2192" s="82">
        <v>38297.645379950052</v>
      </c>
    </row>
    <row r="2193" spans="1:5">
      <c r="A2193" s="139">
        <v>2015</v>
      </c>
      <c r="B2193" s="129" t="s">
        <v>12</v>
      </c>
      <c r="C2193" s="142" t="s">
        <v>66</v>
      </c>
      <c r="D2193" s="130">
        <v>1044658</v>
      </c>
      <c r="E2193" s="82">
        <v>38126.204379562041</v>
      </c>
    </row>
    <row r="2194" spans="1:5">
      <c r="A2194" s="139">
        <v>2015</v>
      </c>
      <c r="B2194" s="129" t="s">
        <v>13</v>
      </c>
      <c r="C2194" s="142" t="s">
        <v>66</v>
      </c>
      <c r="D2194" s="130">
        <v>1056683</v>
      </c>
      <c r="E2194" s="82">
        <v>38452.802037845708</v>
      </c>
    </row>
    <row r="2195" spans="1:5">
      <c r="A2195" s="139">
        <v>2015</v>
      </c>
      <c r="B2195" s="129" t="s">
        <v>14</v>
      </c>
      <c r="C2195" s="142" t="s">
        <v>66</v>
      </c>
      <c r="D2195" s="130">
        <v>882970</v>
      </c>
      <c r="E2195" s="82">
        <v>31704.488330341112</v>
      </c>
    </row>
    <row r="2196" spans="1:5">
      <c r="A2196" s="139">
        <v>2015</v>
      </c>
      <c r="B2196" s="129" t="s">
        <v>15</v>
      </c>
      <c r="C2196" s="142" t="s">
        <v>66</v>
      </c>
      <c r="D2196" s="130">
        <v>853607</v>
      </c>
      <c r="E2196" s="82">
        <v>32114.63506395786</v>
      </c>
    </row>
    <row r="2197" spans="1:5">
      <c r="A2197" s="139">
        <v>2015</v>
      </c>
      <c r="B2197" s="129" t="s">
        <v>16</v>
      </c>
      <c r="C2197" s="142" t="s">
        <v>66</v>
      </c>
      <c r="D2197" s="130">
        <v>819044</v>
      </c>
      <c r="E2197" s="82">
        <v>30189.605602653886</v>
      </c>
    </row>
    <row r="2198" spans="1:5">
      <c r="A2198" s="139">
        <v>2016</v>
      </c>
      <c r="B2198" s="129" t="s">
        <v>5</v>
      </c>
      <c r="C2198" s="142" t="s">
        <v>66</v>
      </c>
      <c r="D2198" s="130">
        <v>759728</v>
      </c>
      <c r="E2198" s="82">
        <v>27727.299270072992</v>
      </c>
    </row>
    <row r="2199" spans="1:5">
      <c r="A2199" s="139">
        <v>2016</v>
      </c>
      <c r="B2199" s="129" t="s">
        <v>6</v>
      </c>
      <c r="C2199" s="142" t="s">
        <v>66</v>
      </c>
      <c r="D2199" s="130">
        <v>690758</v>
      </c>
      <c r="E2199" s="82">
        <v>27003.831118060982</v>
      </c>
    </row>
    <row r="2200" spans="1:5">
      <c r="A2200" s="139">
        <v>2016</v>
      </c>
      <c r="B2200" s="129" t="s">
        <v>7</v>
      </c>
      <c r="C2200" s="142" t="s">
        <v>66</v>
      </c>
      <c r="D2200" s="130">
        <v>865426</v>
      </c>
      <c r="E2200" s="82">
        <v>31378.752719361855</v>
      </c>
    </row>
    <row r="2201" spans="1:5">
      <c r="A2201" s="139">
        <v>2016</v>
      </c>
      <c r="B2201" s="129" t="s">
        <v>8</v>
      </c>
      <c r="C2201" s="142" t="s">
        <v>66</v>
      </c>
      <c r="D2201" s="130">
        <v>801644</v>
      </c>
      <c r="E2201" s="82">
        <v>29657.565667776544</v>
      </c>
    </row>
    <row r="2202" spans="1:5">
      <c r="A2202" s="139">
        <v>2016</v>
      </c>
      <c r="B2202" s="129" t="s">
        <v>9</v>
      </c>
      <c r="C2202" s="142" t="s">
        <v>66</v>
      </c>
      <c r="D2202" s="130">
        <v>874857</v>
      </c>
      <c r="E2202" s="82">
        <v>31720.703408266858</v>
      </c>
    </row>
    <row r="2203" spans="1:5">
      <c r="A2203" s="139">
        <v>2016</v>
      </c>
      <c r="B2203" s="129" t="s">
        <v>10</v>
      </c>
      <c r="C2203" s="142" t="s">
        <v>66</v>
      </c>
      <c r="D2203" s="130">
        <v>783548</v>
      </c>
      <c r="E2203" s="82">
        <v>28988.087310395855</v>
      </c>
    </row>
    <row r="2204" spans="1:5">
      <c r="A2204" s="139">
        <v>2016</v>
      </c>
      <c r="B2204" s="129" t="s">
        <v>11</v>
      </c>
      <c r="C2204" s="142" t="s">
        <v>66</v>
      </c>
      <c r="D2204" s="130">
        <v>794507</v>
      </c>
      <c r="E2204" s="82">
        <v>29285.182454847029</v>
      </c>
    </row>
    <row r="2205" spans="1:5">
      <c r="A2205" s="139">
        <v>2016</v>
      </c>
      <c r="B2205" s="129" t="s">
        <v>12</v>
      </c>
      <c r="C2205" s="142" t="s">
        <v>66</v>
      </c>
      <c r="D2205" s="130">
        <v>883302</v>
      </c>
      <c r="E2205" s="82">
        <v>31512.736353906526</v>
      </c>
    </row>
    <row r="2206" spans="1:5">
      <c r="A2206" s="139">
        <v>2016</v>
      </c>
      <c r="B2206" s="129" t="s">
        <v>13</v>
      </c>
      <c r="C2206" s="142" t="s">
        <v>66</v>
      </c>
      <c r="D2206" s="130">
        <v>890797</v>
      </c>
      <c r="E2206" s="82">
        <v>32416.193595342065</v>
      </c>
    </row>
    <row r="2207" spans="1:5">
      <c r="A2207" s="139">
        <v>2016</v>
      </c>
      <c r="B2207" s="129" t="s">
        <v>14</v>
      </c>
      <c r="C2207" s="142" t="s">
        <v>66</v>
      </c>
      <c r="D2207" s="130">
        <v>807001</v>
      </c>
      <c r="E2207" s="82">
        <v>29452.59124087591</v>
      </c>
    </row>
    <row r="2208" spans="1:5">
      <c r="A2208" s="139">
        <v>2016</v>
      </c>
      <c r="B2208" s="129" t="s">
        <v>15</v>
      </c>
      <c r="C2208" s="142" t="s">
        <v>66</v>
      </c>
      <c r="D2208" s="130">
        <v>907280</v>
      </c>
      <c r="E2208" s="82">
        <v>33565.667776544578</v>
      </c>
    </row>
    <row r="2209" spans="1:5">
      <c r="A2209" s="139">
        <v>2016</v>
      </c>
      <c r="B2209" s="129" t="s">
        <v>16</v>
      </c>
      <c r="C2209" s="142" t="s">
        <v>66</v>
      </c>
      <c r="D2209" s="130">
        <v>860201</v>
      </c>
      <c r="E2209" s="82">
        <v>31706.634721710281</v>
      </c>
    </row>
    <row r="2210" spans="1:5">
      <c r="A2210" s="139">
        <v>2017</v>
      </c>
      <c r="B2210" s="129" t="s">
        <v>5</v>
      </c>
      <c r="C2210" s="142" t="s">
        <v>66</v>
      </c>
      <c r="D2210" s="130">
        <v>821281</v>
      </c>
      <c r="E2210" s="82">
        <v>29300.071352122726</v>
      </c>
    </row>
    <row r="2211" spans="1:5">
      <c r="A2211" s="139">
        <v>2017</v>
      </c>
      <c r="B2211" s="129" t="s">
        <v>6</v>
      </c>
      <c r="C2211" s="142" t="s">
        <v>66</v>
      </c>
      <c r="D2211" s="130">
        <v>754962</v>
      </c>
      <c r="E2211" s="82">
        <v>30714.483319772171</v>
      </c>
    </row>
    <row r="2212" spans="1:5">
      <c r="A2212" s="139">
        <v>2017</v>
      </c>
      <c r="B2212" s="129" t="s">
        <v>7</v>
      </c>
      <c r="C2212" s="142" t="s">
        <v>66</v>
      </c>
      <c r="D2212" s="130">
        <v>984480</v>
      </c>
      <c r="E2212" s="82">
        <v>35122.368890474492</v>
      </c>
    </row>
    <row r="2213" spans="1:5">
      <c r="A2213" s="139">
        <v>2017</v>
      </c>
      <c r="B2213" s="129" t="s">
        <v>8</v>
      </c>
      <c r="C2213" s="142" t="s">
        <v>66</v>
      </c>
      <c r="D2213" s="130">
        <v>1216529</v>
      </c>
      <c r="E2213" s="82">
        <v>46879.730250481691</v>
      </c>
    </row>
    <row r="2214" spans="1:5">
      <c r="A2214" s="139">
        <v>2017</v>
      </c>
      <c r="B2214" s="129" t="s">
        <v>9</v>
      </c>
      <c r="C2214" s="142" t="s">
        <v>66</v>
      </c>
      <c r="D2214" s="130">
        <v>1141722</v>
      </c>
      <c r="E2214" s="82">
        <v>41396.736765772293</v>
      </c>
    </row>
    <row r="2215" spans="1:5">
      <c r="A2215" s="139">
        <v>2017</v>
      </c>
      <c r="B2215" s="129" t="s">
        <v>10</v>
      </c>
      <c r="C2215" s="142" t="s">
        <v>66</v>
      </c>
      <c r="D2215" s="130">
        <v>1098824</v>
      </c>
      <c r="E2215" s="82">
        <v>41764.500190041806</v>
      </c>
    </row>
    <row r="2216" spans="1:5">
      <c r="A2216" s="139">
        <v>2017</v>
      </c>
      <c r="B2216" s="129" t="s">
        <v>11</v>
      </c>
      <c r="C2216" s="142" t="s">
        <v>66</v>
      </c>
      <c r="D2216" s="130">
        <v>1207453</v>
      </c>
      <c r="E2216" s="82">
        <v>43355.583482944341</v>
      </c>
    </row>
    <row r="2217" spans="1:5">
      <c r="A2217" s="139">
        <v>2017</v>
      </c>
      <c r="B2217" s="129" t="s">
        <v>12</v>
      </c>
      <c r="C2217" s="142" t="s">
        <v>66</v>
      </c>
      <c r="D2217" s="130">
        <v>1234901</v>
      </c>
      <c r="E2217" s="82">
        <v>44056.403853014628</v>
      </c>
    </row>
    <row r="2218" spans="1:5">
      <c r="A2218" s="139">
        <v>2017</v>
      </c>
      <c r="B2218" s="129" t="s">
        <v>13</v>
      </c>
      <c r="C2218" s="142" t="s">
        <v>66</v>
      </c>
      <c r="D2218" s="130">
        <v>1192652</v>
      </c>
      <c r="E2218" s="82">
        <v>43686.886446886449</v>
      </c>
    </row>
    <row r="2219" spans="1:5">
      <c r="A2219" s="139">
        <v>2017</v>
      </c>
      <c r="B2219" s="129" t="s">
        <v>14</v>
      </c>
      <c r="C2219" s="142" t="s">
        <v>66</v>
      </c>
      <c r="D2219" s="130">
        <v>1306355</v>
      </c>
      <c r="E2219" s="82">
        <v>47366.026105873818</v>
      </c>
    </row>
    <row r="2220" spans="1:5">
      <c r="A2220" s="139">
        <v>2017</v>
      </c>
      <c r="B2220" s="129" t="s">
        <v>15</v>
      </c>
      <c r="C2220" s="142" t="s">
        <v>66</v>
      </c>
      <c r="D2220" s="130">
        <v>1338515</v>
      </c>
      <c r="E2220" s="82">
        <v>49519.607843137252</v>
      </c>
    </row>
    <row r="2221" spans="1:5">
      <c r="A2221" s="139">
        <v>2017</v>
      </c>
      <c r="B2221" s="129" t="s">
        <v>16</v>
      </c>
      <c r="C2221" s="142" t="s">
        <v>66</v>
      </c>
      <c r="D2221" s="130">
        <v>1187102</v>
      </c>
      <c r="E2221" s="82">
        <v>44048.311688311682</v>
      </c>
    </row>
    <row r="2222" spans="1:5">
      <c r="A2222" s="139">
        <v>2018</v>
      </c>
      <c r="B2222" s="129" t="s">
        <v>5</v>
      </c>
      <c r="C2222" s="142" t="s">
        <v>66</v>
      </c>
      <c r="D2222" s="130">
        <v>1204299</v>
      </c>
      <c r="E2222" s="82">
        <v>42964.645023189441</v>
      </c>
    </row>
    <row r="2223" spans="1:5">
      <c r="A2223" s="139">
        <v>2018</v>
      </c>
      <c r="B2223" s="129" t="s">
        <v>6</v>
      </c>
      <c r="C2223" s="142" t="s">
        <v>66</v>
      </c>
      <c r="D2223" s="130">
        <v>1086591</v>
      </c>
      <c r="E2223" s="82">
        <v>44206.305939788443</v>
      </c>
    </row>
    <row r="2224" spans="1:5">
      <c r="A2224" s="139">
        <v>2018</v>
      </c>
      <c r="B2224" s="129" t="s">
        <v>7</v>
      </c>
      <c r="C2224" s="142" t="s">
        <v>66</v>
      </c>
      <c r="D2224" s="130">
        <v>1389381</v>
      </c>
      <c r="E2224" s="82">
        <v>51211.979358643563</v>
      </c>
    </row>
    <row r="2225" spans="1:5">
      <c r="A2225" s="139">
        <v>2018</v>
      </c>
      <c r="B2225" s="129" t="s">
        <v>8</v>
      </c>
      <c r="C2225" s="142" t="s">
        <v>66</v>
      </c>
      <c r="D2225" s="130">
        <v>1393386</v>
      </c>
      <c r="E2225" s="82">
        <v>53325.143513203213</v>
      </c>
    </row>
    <row r="2226" spans="1:5">
      <c r="A2226" s="139">
        <v>2018</v>
      </c>
      <c r="B2226" s="129" t="s">
        <v>9</v>
      </c>
      <c r="C2226" s="142" t="s">
        <v>66</v>
      </c>
      <c r="D2226" s="130">
        <v>1449880</v>
      </c>
      <c r="E2226" s="82">
        <v>52569.978245105143</v>
      </c>
    </row>
    <row r="2227" spans="1:5">
      <c r="A2227" s="139">
        <v>2018</v>
      </c>
      <c r="B2227" s="129" t="s">
        <v>10</v>
      </c>
      <c r="C2227" s="142" t="s">
        <v>66</v>
      </c>
      <c r="D2227" s="130">
        <v>1317882</v>
      </c>
      <c r="E2227" s="82">
        <v>49919.772727272721</v>
      </c>
    </row>
    <row r="2228" spans="1:5">
      <c r="A2228" s="139">
        <v>2018</v>
      </c>
      <c r="B2228" s="129" t="s">
        <v>11</v>
      </c>
      <c r="C2228" s="142" t="s">
        <v>66</v>
      </c>
      <c r="D2228" s="130">
        <v>1366610</v>
      </c>
      <c r="E2228" s="82">
        <v>49550.761421319796</v>
      </c>
    </row>
    <row r="2229" spans="1:5">
      <c r="A2229" s="139">
        <v>2018</v>
      </c>
      <c r="B2229" s="129" t="s">
        <v>12</v>
      </c>
      <c r="C2229" s="142" t="s">
        <v>66</v>
      </c>
      <c r="D2229" s="130">
        <v>1499688</v>
      </c>
      <c r="E2229" s="82">
        <v>53502.961113093115</v>
      </c>
    </row>
    <row r="2230" spans="1:5">
      <c r="A2230" s="139">
        <v>2018</v>
      </c>
      <c r="B2230" s="129" t="s">
        <v>13</v>
      </c>
      <c r="C2230" s="142" t="s">
        <v>66</v>
      </c>
      <c r="D2230" s="130">
        <v>1371758</v>
      </c>
      <c r="E2230" s="82">
        <v>51089.683426443204</v>
      </c>
    </row>
    <row r="2231" spans="1:5">
      <c r="A2231" s="139">
        <v>2018</v>
      </c>
      <c r="B2231" s="129" t="s">
        <v>14</v>
      </c>
      <c r="C2231" s="142" t="s">
        <v>66</v>
      </c>
      <c r="D2231" s="130">
        <v>1504415</v>
      </c>
      <c r="E2231" s="82">
        <v>53671.60185515519</v>
      </c>
    </row>
    <row r="2232" spans="1:5">
      <c r="A2232" s="139">
        <v>2018</v>
      </c>
      <c r="B2232" s="129" t="s">
        <v>15</v>
      </c>
      <c r="C2232" s="142" t="s">
        <v>66</v>
      </c>
      <c r="D2232" s="130">
        <v>1274760</v>
      </c>
      <c r="E2232" s="82">
        <v>47160.932297447282</v>
      </c>
    </row>
    <row r="2233" spans="1:5">
      <c r="A2233" s="139">
        <v>2018</v>
      </c>
      <c r="B2233" s="129" t="s">
        <v>16</v>
      </c>
      <c r="C2233" s="142" t="s">
        <v>66</v>
      </c>
      <c r="D2233" s="130">
        <v>1270362</v>
      </c>
      <c r="E2233" s="82">
        <v>48431.643156690814</v>
      </c>
    </row>
    <row r="2234" spans="1:5">
      <c r="A2234" s="139">
        <v>2019</v>
      </c>
      <c r="B2234" s="129" t="s">
        <v>5</v>
      </c>
      <c r="C2234" s="142" t="s">
        <v>66</v>
      </c>
      <c r="D2234" s="130">
        <v>1236773</v>
      </c>
      <c r="E2234" s="82">
        <v>44123.189439885835</v>
      </c>
    </row>
    <row r="2235" spans="1:5">
      <c r="A2235" s="139">
        <v>2019</v>
      </c>
      <c r="B2235" s="129" t="s">
        <v>6</v>
      </c>
      <c r="C2235" s="142" t="s">
        <v>66</v>
      </c>
      <c r="D2235" s="130">
        <v>1203387</v>
      </c>
      <c r="E2235" s="82">
        <v>47228.689167974881</v>
      </c>
    </row>
    <row r="2236" spans="1:5">
      <c r="A2236" s="139">
        <v>2019</v>
      </c>
      <c r="B2236" s="129" t="s">
        <v>7</v>
      </c>
      <c r="C2236" s="142" t="s">
        <v>66</v>
      </c>
      <c r="D2236" s="130">
        <v>1366108</v>
      </c>
      <c r="E2236" s="82">
        <v>51746.515151515145</v>
      </c>
    </row>
    <row r="2237" spans="1:5">
      <c r="A2237" s="139">
        <v>2019</v>
      </c>
      <c r="B2237" s="129" t="s">
        <v>8</v>
      </c>
      <c r="C2237" s="142" t="s">
        <v>66</v>
      </c>
      <c r="D2237" s="130">
        <v>1399311</v>
      </c>
      <c r="E2237" s="82">
        <v>53551.894374282427</v>
      </c>
    </row>
    <row r="2238" spans="1:5">
      <c r="A2238" s="139">
        <v>2019</v>
      </c>
      <c r="B2238" s="129" t="s">
        <v>9</v>
      </c>
      <c r="C2238" s="142" t="s">
        <v>66</v>
      </c>
      <c r="D2238" s="130">
        <v>1515744</v>
      </c>
      <c r="E2238" s="82">
        <v>54601.729106628241</v>
      </c>
    </row>
    <row r="2239" spans="1:5">
      <c r="A2239" s="139">
        <v>2019</v>
      </c>
      <c r="B2239" s="129" t="s">
        <v>10</v>
      </c>
      <c r="C2239" s="142" t="s">
        <v>66</v>
      </c>
      <c r="D2239" s="130">
        <v>1350835</v>
      </c>
      <c r="E2239" s="82">
        <v>51167.992424242417</v>
      </c>
    </row>
    <row r="2240" spans="1:5">
      <c r="A2240" s="139">
        <v>2019</v>
      </c>
      <c r="B2240" s="129" t="s">
        <v>11</v>
      </c>
      <c r="C2240" s="142" t="s">
        <v>66</v>
      </c>
      <c r="D2240" s="130">
        <v>1524718</v>
      </c>
      <c r="E2240" s="82">
        <v>54395.932929004637</v>
      </c>
    </row>
    <row r="2241" spans="1:5">
      <c r="A2241" s="139">
        <v>2019</v>
      </c>
      <c r="B2241" s="129" t="s">
        <v>12</v>
      </c>
      <c r="C2241" s="142" t="s">
        <v>66</v>
      </c>
      <c r="D2241" s="130">
        <v>1588432</v>
      </c>
      <c r="E2241" s="82">
        <v>57035.260323159782</v>
      </c>
    </row>
    <row r="2242" spans="1:5">
      <c r="A2242" s="139">
        <v>1995</v>
      </c>
      <c r="B2242" s="129" t="s">
        <v>8</v>
      </c>
      <c r="C2242" s="142" t="s">
        <v>98</v>
      </c>
      <c r="D2242" s="130">
        <v>83253</v>
      </c>
    </row>
    <row r="2243" spans="1:5">
      <c r="A2243" s="139">
        <v>1995</v>
      </c>
      <c r="B2243" s="129" t="s">
        <v>9</v>
      </c>
      <c r="C2243" s="142" t="s">
        <v>98</v>
      </c>
      <c r="D2243" s="130">
        <v>413373</v>
      </c>
    </row>
    <row r="2244" spans="1:5">
      <c r="A2244" s="139">
        <v>1995</v>
      </c>
      <c r="B2244" s="129" t="s">
        <v>10</v>
      </c>
      <c r="C2244" s="142" t="s">
        <v>98</v>
      </c>
      <c r="D2244" s="130">
        <v>317113</v>
      </c>
    </row>
    <row r="2245" spans="1:5">
      <c r="A2245" s="139">
        <v>1995</v>
      </c>
      <c r="B2245" s="129" t="s">
        <v>11</v>
      </c>
      <c r="C2245" s="142" t="s">
        <v>98</v>
      </c>
      <c r="D2245" s="130">
        <v>477709</v>
      </c>
    </row>
    <row r="2246" spans="1:5">
      <c r="A2246" s="139">
        <v>1995</v>
      </c>
      <c r="B2246" s="129" t="s">
        <v>12</v>
      </c>
      <c r="C2246" s="142" t="s">
        <v>98</v>
      </c>
      <c r="D2246" s="130">
        <v>385556</v>
      </c>
    </row>
    <row r="2247" spans="1:5">
      <c r="A2247" s="139">
        <v>1995</v>
      </c>
      <c r="B2247" s="129" t="s">
        <v>13</v>
      </c>
      <c r="C2247" s="142" t="s">
        <v>98</v>
      </c>
      <c r="D2247" s="130">
        <v>317998</v>
      </c>
    </row>
    <row r="2248" spans="1:5">
      <c r="A2248" s="139">
        <v>1995</v>
      </c>
      <c r="B2248" s="129" t="s">
        <v>14</v>
      </c>
      <c r="C2248" s="142" t="s">
        <v>98</v>
      </c>
      <c r="D2248" s="130">
        <v>323168</v>
      </c>
    </row>
    <row r="2249" spans="1:5">
      <c r="A2249" s="139">
        <v>1995</v>
      </c>
      <c r="B2249" s="129" t="s">
        <v>15</v>
      </c>
      <c r="C2249" s="142" t="s">
        <v>98</v>
      </c>
      <c r="D2249" s="130">
        <v>269613</v>
      </c>
    </row>
    <row r="2250" spans="1:5">
      <c r="A2250" s="139">
        <v>1995</v>
      </c>
      <c r="B2250" s="129" t="s">
        <v>16</v>
      </c>
      <c r="C2250" s="142" t="s">
        <v>98</v>
      </c>
      <c r="D2250" s="130">
        <v>311439</v>
      </c>
    </row>
    <row r="2251" spans="1:5">
      <c r="A2251" s="139">
        <v>1996</v>
      </c>
      <c r="B2251" s="129" t="s">
        <v>5</v>
      </c>
      <c r="C2251" s="142" t="s">
        <v>98</v>
      </c>
      <c r="D2251" s="130">
        <v>398932</v>
      </c>
    </row>
    <row r="2252" spans="1:5">
      <c r="A2252" s="139">
        <v>1996</v>
      </c>
      <c r="B2252" s="129" t="s">
        <v>6</v>
      </c>
      <c r="C2252" s="142" t="s">
        <v>98</v>
      </c>
      <c r="D2252" s="130">
        <v>361248</v>
      </c>
    </row>
    <row r="2253" spans="1:5">
      <c r="A2253" s="139">
        <v>1996</v>
      </c>
      <c r="B2253" s="129" t="s">
        <v>7</v>
      </c>
      <c r="C2253" s="142" t="s">
        <v>98</v>
      </c>
      <c r="D2253" s="130">
        <v>284252</v>
      </c>
    </row>
    <row r="2254" spans="1:5">
      <c r="A2254" s="139">
        <v>1996</v>
      </c>
      <c r="B2254" s="129" t="s">
        <v>8</v>
      </c>
      <c r="C2254" s="142" t="s">
        <v>98</v>
      </c>
      <c r="D2254" s="130">
        <v>261273</v>
      </c>
    </row>
    <row r="2255" spans="1:5">
      <c r="A2255" s="139">
        <v>1996</v>
      </c>
      <c r="B2255" s="129" t="s">
        <v>9</v>
      </c>
      <c r="C2255" s="142" t="s">
        <v>98</v>
      </c>
      <c r="D2255" s="130">
        <v>262682</v>
      </c>
    </row>
    <row r="2256" spans="1:5">
      <c r="A2256" s="139">
        <v>1996</v>
      </c>
      <c r="B2256" s="129" t="s">
        <v>10</v>
      </c>
      <c r="C2256" s="142" t="s">
        <v>98</v>
      </c>
      <c r="D2256" s="130">
        <v>249700</v>
      </c>
    </row>
    <row r="2257" spans="1:4">
      <c r="A2257" s="139">
        <v>1996</v>
      </c>
      <c r="B2257" s="129" t="s">
        <v>11</v>
      </c>
      <c r="C2257" s="142" t="s">
        <v>98</v>
      </c>
      <c r="D2257" s="130">
        <v>409083</v>
      </c>
    </row>
    <row r="2258" spans="1:4">
      <c r="A2258" s="139">
        <v>1996</v>
      </c>
      <c r="B2258" s="129" t="s">
        <v>12</v>
      </c>
      <c r="C2258" s="142" t="s">
        <v>98</v>
      </c>
      <c r="D2258" s="130">
        <v>288838</v>
      </c>
    </row>
    <row r="2259" spans="1:4">
      <c r="A2259" s="139">
        <v>1996</v>
      </c>
      <c r="B2259" s="129" t="s">
        <v>13</v>
      </c>
      <c r="C2259" s="142" t="s">
        <v>98</v>
      </c>
      <c r="D2259" s="130">
        <v>200420</v>
      </c>
    </row>
    <row r="2260" spans="1:4">
      <c r="A2260" s="139">
        <v>1996</v>
      </c>
      <c r="B2260" s="129" t="s">
        <v>14</v>
      </c>
      <c r="C2260" s="142" t="s">
        <v>98</v>
      </c>
      <c r="D2260" s="130">
        <v>234078</v>
      </c>
    </row>
    <row r="2261" spans="1:4">
      <c r="A2261" s="139">
        <v>1996</v>
      </c>
      <c r="B2261" s="129" t="s">
        <v>15</v>
      </c>
      <c r="C2261" s="142" t="s">
        <v>98</v>
      </c>
      <c r="D2261" s="130">
        <v>221860</v>
      </c>
    </row>
    <row r="2262" spans="1:4">
      <c r="A2262" s="139">
        <v>1996</v>
      </c>
      <c r="B2262" s="129" t="s">
        <v>16</v>
      </c>
      <c r="C2262" s="142" t="s">
        <v>98</v>
      </c>
      <c r="D2262" s="130">
        <v>198064</v>
      </c>
    </row>
    <row r="2263" spans="1:4">
      <c r="A2263" s="139">
        <v>1997</v>
      </c>
      <c r="B2263" s="129" t="s">
        <v>5</v>
      </c>
      <c r="C2263" s="142" t="s">
        <v>98</v>
      </c>
      <c r="D2263" s="130">
        <v>241301</v>
      </c>
    </row>
    <row r="2264" spans="1:4">
      <c r="A2264" s="139">
        <v>1997</v>
      </c>
      <c r="B2264" s="129" t="s">
        <v>6</v>
      </c>
      <c r="C2264" s="142" t="s">
        <v>98</v>
      </c>
      <c r="D2264" s="130">
        <v>260928</v>
      </c>
    </row>
    <row r="2265" spans="1:4">
      <c r="A2265" s="139">
        <v>1997</v>
      </c>
      <c r="B2265" s="129" t="s">
        <v>7</v>
      </c>
      <c r="C2265" s="142" t="s">
        <v>98</v>
      </c>
      <c r="D2265" s="130">
        <v>281296</v>
      </c>
    </row>
    <row r="2266" spans="1:4">
      <c r="A2266" s="139">
        <v>1997</v>
      </c>
      <c r="B2266" s="129" t="s">
        <v>8</v>
      </c>
      <c r="C2266" s="142" t="s">
        <v>98</v>
      </c>
      <c r="D2266" s="130">
        <v>273670</v>
      </c>
    </row>
    <row r="2267" spans="1:4">
      <c r="A2267" s="139">
        <v>1997</v>
      </c>
      <c r="B2267" s="129" t="s">
        <v>9</v>
      </c>
      <c r="C2267" s="142" t="s">
        <v>98</v>
      </c>
      <c r="D2267" s="130">
        <v>297626</v>
      </c>
    </row>
    <row r="2268" spans="1:4">
      <c r="A2268" s="139">
        <v>1997</v>
      </c>
      <c r="B2268" s="129" t="s">
        <v>10</v>
      </c>
      <c r="C2268" s="142" t="s">
        <v>98</v>
      </c>
      <c r="D2268" s="130">
        <v>241864</v>
      </c>
    </row>
    <row r="2269" spans="1:4">
      <c r="A2269" s="139">
        <v>1997</v>
      </c>
      <c r="B2269" s="129" t="s">
        <v>11</v>
      </c>
      <c r="C2269" s="142" t="s">
        <v>98</v>
      </c>
      <c r="D2269" s="130">
        <v>420183</v>
      </c>
    </row>
    <row r="2270" spans="1:4">
      <c r="A2270" s="139">
        <v>1997</v>
      </c>
      <c r="B2270" s="129" t="s">
        <v>12</v>
      </c>
      <c r="C2270" s="142" t="s">
        <v>98</v>
      </c>
      <c r="D2270" s="130">
        <v>264742</v>
      </c>
    </row>
    <row r="2271" spans="1:4">
      <c r="A2271" s="139">
        <v>1997</v>
      </c>
      <c r="B2271" s="129" t="s">
        <v>13</v>
      </c>
      <c r="C2271" s="142" t="s">
        <v>98</v>
      </c>
      <c r="D2271" s="130">
        <v>236939</v>
      </c>
    </row>
    <row r="2272" spans="1:4">
      <c r="A2272" s="139">
        <v>1997</v>
      </c>
      <c r="B2272" s="129" t="s">
        <v>14</v>
      </c>
      <c r="C2272" s="142" t="s">
        <v>98</v>
      </c>
      <c r="D2272" s="130">
        <v>207088</v>
      </c>
    </row>
    <row r="2273" spans="1:4">
      <c r="A2273" s="139">
        <v>1997</v>
      </c>
      <c r="B2273" s="129" t="s">
        <v>15</v>
      </c>
      <c r="C2273" s="142" t="s">
        <v>98</v>
      </c>
      <c r="D2273" s="130">
        <v>230709</v>
      </c>
    </row>
    <row r="2274" spans="1:4">
      <c r="A2274" s="139">
        <v>1997</v>
      </c>
      <c r="B2274" s="129" t="s">
        <v>16</v>
      </c>
      <c r="C2274" s="142" t="s">
        <v>98</v>
      </c>
      <c r="D2274" s="130">
        <v>205272</v>
      </c>
    </row>
    <row r="2275" spans="1:4">
      <c r="A2275" s="139">
        <v>1998</v>
      </c>
      <c r="B2275" s="129" t="s">
        <v>5</v>
      </c>
      <c r="C2275" s="142" t="s">
        <v>98</v>
      </c>
      <c r="D2275" s="130">
        <v>314287</v>
      </c>
    </row>
    <row r="2276" spans="1:4">
      <c r="A2276" s="139">
        <v>1998</v>
      </c>
      <c r="B2276" s="129" t="s">
        <v>6</v>
      </c>
      <c r="C2276" s="142" t="s">
        <v>98</v>
      </c>
      <c r="D2276" s="130">
        <v>255656</v>
      </c>
    </row>
    <row r="2277" spans="1:4">
      <c r="A2277" s="139">
        <v>1998</v>
      </c>
      <c r="B2277" s="129" t="s">
        <v>7</v>
      </c>
      <c r="C2277" s="142" t="s">
        <v>98</v>
      </c>
      <c r="D2277" s="130">
        <v>195541</v>
      </c>
    </row>
    <row r="2278" spans="1:4">
      <c r="A2278" s="139">
        <v>1998</v>
      </c>
      <c r="B2278" s="129" t="s">
        <v>8</v>
      </c>
      <c r="C2278" s="142" t="s">
        <v>98</v>
      </c>
      <c r="D2278" s="130">
        <v>198246</v>
      </c>
    </row>
    <row r="2279" spans="1:4">
      <c r="A2279" s="139">
        <v>1998</v>
      </c>
      <c r="B2279" s="129" t="s">
        <v>9</v>
      </c>
      <c r="C2279" s="142" t="s">
        <v>98</v>
      </c>
      <c r="D2279" s="130">
        <v>198135</v>
      </c>
    </row>
    <row r="2280" spans="1:4">
      <c r="A2280" s="139">
        <v>1998</v>
      </c>
      <c r="B2280" s="129" t="s">
        <v>10</v>
      </c>
      <c r="C2280" s="142" t="s">
        <v>98</v>
      </c>
      <c r="D2280" s="130">
        <v>145134</v>
      </c>
    </row>
    <row r="2281" spans="1:4">
      <c r="A2281" s="139">
        <v>1998</v>
      </c>
      <c r="B2281" s="129" t="s">
        <v>11</v>
      </c>
      <c r="C2281" s="142" t="s">
        <v>98</v>
      </c>
      <c r="D2281" s="130">
        <v>347192</v>
      </c>
    </row>
    <row r="2282" spans="1:4">
      <c r="A2282" s="139">
        <v>1998</v>
      </c>
      <c r="B2282" s="129" t="s">
        <v>12</v>
      </c>
      <c r="C2282" s="142" t="s">
        <v>98</v>
      </c>
      <c r="D2282" s="130">
        <v>239417</v>
      </c>
    </row>
    <row r="2283" spans="1:4">
      <c r="A2283" s="139">
        <v>1998</v>
      </c>
      <c r="B2283" s="129" t="s">
        <v>13</v>
      </c>
      <c r="C2283" s="142" t="s">
        <v>98</v>
      </c>
      <c r="D2283" s="130">
        <v>163121</v>
      </c>
    </row>
    <row r="2284" spans="1:4">
      <c r="A2284" s="139">
        <v>1998</v>
      </c>
      <c r="B2284" s="129" t="s">
        <v>14</v>
      </c>
      <c r="C2284" s="142" t="s">
        <v>98</v>
      </c>
      <c r="D2284" s="130">
        <v>217091</v>
      </c>
    </row>
    <row r="2285" spans="1:4">
      <c r="A2285" s="139">
        <v>1998</v>
      </c>
      <c r="B2285" s="129" t="s">
        <v>15</v>
      </c>
      <c r="C2285" s="142" t="s">
        <v>98</v>
      </c>
      <c r="D2285" s="130">
        <v>159950</v>
      </c>
    </row>
    <row r="2286" spans="1:4">
      <c r="A2286" s="139">
        <v>1998</v>
      </c>
      <c r="B2286" s="129" t="s">
        <v>16</v>
      </c>
      <c r="C2286" s="142" t="s">
        <v>98</v>
      </c>
      <c r="D2286" s="130">
        <v>146341</v>
      </c>
    </row>
    <row r="2287" spans="1:4">
      <c r="A2287" s="139">
        <v>1999</v>
      </c>
      <c r="B2287" s="129" t="s">
        <v>5</v>
      </c>
      <c r="C2287" s="142" t="s">
        <v>98</v>
      </c>
      <c r="D2287" s="130">
        <v>195230</v>
      </c>
    </row>
    <row r="2288" spans="1:4">
      <c r="A2288" s="139">
        <v>1999</v>
      </c>
      <c r="B2288" s="129" t="s">
        <v>6</v>
      </c>
      <c r="C2288" s="142" t="s">
        <v>98</v>
      </c>
      <c r="D2288" s="130">
        <v>180012</v>
      </c>
    </row>
    <row r="2289" spans="1:4">
      <c r="A2289" s="139">
        <v>1999</v>
      </c>
      <c r="B2289" s="129" t="s">
        <v>7</v>
      </c>
      <c r="C2289" s="142" t="s">
        <v>98</v>
      </c>
      <c r="D2289" s="130">
        <v>145114</v>
      </c>
    </row>
    <row r="2290" spans="1:4">
      <c r="A2290" s="139">
        <v>1999</v>
      </c>
      <c r="B2290" s="129" t="s">
        <v>8</v>
      </c>
      <c r="C2290" s="142" t="s">
        <v>98</v>
      </c>
      <c r="D2290" s="130">
        <v>129700</v>
      </c>
    </row>
    <row r="2291" spans="1:4">
      <c r="A2291" s="139">
        <v>1999</v>
      </c>
      <c r="B2291" s="129" t="s">
        <v>9</v>
      </c>
      <c r="C2291" s="142" t="s">
        <v>98</v>
      </c>
      <c r="D2291" s="130">
        <v>145773</v>
      </c>
    </row>
    <row r="2292" spans="1:4">
      <c r="A2292" s="139">
        <v>1999</v>
      </c>
      <c r="B2292" s="129" t="s">
        <v>10</v>
      </c>
      <c r="C2292" s="142" t="s">
        <v>98</v>
      </c>
      <c r="D2292" s="130">
        <v>128812</v>
      </c>
    </row>
    <row r="2293" spans="1:4">
      <c r="A2293" s="139">
        <v>1999</v>
      </c>
      <c r="B2293" s="129" t="s">
        <v>11</v>
      </c>
      <c r="C2293" s="142" t="s">
        <v>98</v>
      </c>
      <c r="D2293" s="130">
        <v>203491</v>
      </c>
    </row>
    <row r="2294" spans="1:4">
      <c r="A2294" s="139">
        <v>1999</v>
      </c>
      <c r="B2294" s="129" t="s">
        <v>12</v>
      </c>
      <c r="C2294" s="142" t="s">
        <v>98</v>
      </c>
      <c r="D2294" s="130">
        <v>127946</v>
      </c>
    </row>
    <row r="2295" spans="1:4">
      <c r="A2295" s="139">
        <v>1999</v>
      </c>
      <c r="B2295" s="129" t="s">
        <v>13</v>
      </c>
      <c r="C2295" s="142" t="s">
        <v>98</v>
      </c>
      <c r="D2295" s="130">
        <v>110119</v>
      </c>
    </row>
    <row r="2296" spans="1:4">
      <c r="A2296" s="139">
        <v>1999</v>
      </c>
      <c r="B2296" s="129" t="s">
        <v>14</v>
      </c>
      <c r="C2296" s="142" t="s">
        <v>98</v>
      </c>
      <c r="D2296" s="130">
        <v>130494</v>
      </c>
    </row>
    <row r="2297" spans="1:4">
      <c r="A2297" s="139">
        <v>1999</v>
      </c>
      <c r="B2297" s="129" t="s">
        <v>15</v>
      </c>
      <c r="C2297" s="142" t="s">
        <v>98</v>
      </c>
      <c r="D2297" s="130">
        <v>119430</v>
      </c>
    </row>
    <row r="2298" spans="1:4">
      <c r="A2298" s="139">
        <v>1999</v>
      </c>
      <c r="B2298" s="129" t="s">
        <v>16</v>
      </c>
      <c r="C2298" s="142" t="s">
        <v>98</v>
      </c>
      <c r="D2298" s="130">
        <v>113137</v>
      </c>
    </row>
    <row r="2299" spans="1:4">
      <c r="A2299" s="139">
        <v>2000</v>
      </c>
      <c r="B2299" s="129" t="s">
        <v>5</v>
      </c>
      <c r="C2299" s="142" t="s">
        <v>98</v>
      </c>
      <c r="D2299" s="130">
        <v>145000</v>
      </c>
    </row>
    <row r="2300" spans="1:4">
      <c r="A2300" s="139">
        <v>2000</v>
      </c>
      <c r="B2300" s="129" t="s">
        <v>6</v>
      </c>
      <c r="C2300" s="142" t="s">
        <v>98</v>
      </c>
      <c r="D2300" s="130">
        <v>144200</v>
      </c>
    </row>
    <row r="2301" spans="1:4">
      <c r="A2301" s="139">
        <v>2000</v>
      </c>
      <c r="B2301" s="129" t="s">
        <v>7</v>
      </c>
      <c r="C2301" s="142" t="s">
        <v>98</v>
      </c>
      <c r="D2301" s="130">
        <v>125885</v>
      </c>
    </row>
    <row r="2302" spans="1:4">
      <c r="A2302" s="139">
        <v>2000</v>
      </c>
      <c r="B2302" s="129" t="s">
        <v>8</v>
      </c>
      <c r="C2302" s="142" t="s">
        <v>98</v>
      </c>
      <c r="D2302" s="130">
        <v>143946</v>
      </c>
    </row>
    <row r="2303" spans="1:4">
      <c r="A2303" s="139">
        <v>2000</v>
      </c>
      <c r="B2303" s="129" t="s">
        <v>9</v>
      </c>
      <c r="C2303" s="142" t="s">
        <v>98</v>
      </c>
      <c r="D2303" s="130">
        <v>133911</v>
      </c>
    </row>
    <row r="2304" spans="1:4">
      <c r="A2304" s="139">
        <v>2000</v>
      </c>
      <c r="B2304" s="129" t="s">
        <v>10</v>
      </c>
      <c r="C2304" s="142" t="s">
        <v>98</v>
      </c>
      <c r="D2304" s="130">
        <v>118998</v>
      </c>
    </row>
    <row r="2305" spans="1:4">
      <c r="A2305" s="139">
        <v>2000</v>
      </c>
      <c r="B2305" s="129" t="s">
        <v>11</v>
      </c>
      <c r="C2305" s="142" t="s">
        <v>98</v>
      </c>
      <c r="D2305" s="130">
        <v>207660</v>
      </c>
    </row>
    <row r="2306" spans="1:4">
      <c r="A2306" s="139">
        <v>2000</v>
      </c>
      <c r="B2306" s="129" t="s">
        <v>12</v>
      </c>
      <c r="C2306" s="142" t="s">
        <v>98</v>
      </c>
      <c r="D2306" s="130">
        <v>163034</v>
      </c>
    </row>
    <row r="2307" spans="1:4">
      <c r="A2307" s="139">
        <v>2000</v>
      </c>
      <c r="B2307" s="129" t="s">
        <v>13</v>
      </c>
      <c r="C2307" s="142" t="s">
        <v>98</v>
      </c>
      <c r="D2307" s="130">
        <v>160088</v>
      </c>
    </row>
    <row r="2308" spans="1:4">
      <c r="A2308" s="139">
        <v>2000</v>
      </c>
      <c r="B2308" s="129" t="s">
        <v>14</v>
      </c>
      <c r="C2308" s="142" t="s">
        <v>98</v>
      </c>
      <c r="D2308" s="130">
        <v>155260</v>
      </c>
    </row>
    <row r="2309" spans="1:4">
      <c r="A2309" s="139">
        <v>2000</v>
      </c>
      <c r="B2309" s="129" t="s">
        <v>15</v>
      </c>
      <c r="C2309" s="142" t="s">
        <v>98</v>
      </c>
      <c r="D2309" s="130">
        <v>160664</v>
      </c>
    </row>
    <row r="2310" spans="1:4">
      <c r="A2310" s="139">
        <v>2000</v>
      </c>
      <c r="B2310" s="129" t="s">
        <v>16</v>
      </c>
      <c r="C2310" s="142" t="s">
        <v>98</v>
      </c>
      <c r="D2310" s="130">
        <v>140278</v>
      </c>
    </row>
    <row r="2311" spans="1:4">
      <c r="A2311" s="139">
        <v>2001</v>
      </c>
      <c r="B2311" s="129" t="s">
        <v>5</v>
      </c>
      <c r="C2311" s="142" t="s">
        <v>98</v>
      </c>
      <c r="D2311" s="130">
        <v>162895</v>
      </c>
    </row>
    <row r="2312" spans="1:4">
      <c r="A2312" s="139">
        <v>2001</v>
      </c>
      <c r="B2312" s="129" t="s">
        <v>6</v>
      </c>
      <c r="C2312" s="142" t="s">
        <v>98</v>
      </c>
      <c r="D2312" s="130">
        <v>169073</v>
      </c>
    </row>
    <row r="2313" spans="1:4">
      <c r="A2313" s="139">
        <v>2001</v>
      </c>
      <c r="B2313" s="129" t="s">
        <v>7</v>
      </c>
      <c r="C2313" s="142" t="s">
        <v>98</v>
      </c>
      <c r="D2313" s="130">
        <v>147537</v>
      </c>
    </row>
    <row r="2314" spans="1:4">
      <c r="A2314" s="139">
        <v>2001</v>
      </c>
      <c r="B2314" s="129" t="s">
        <v>8</v>
      </c>
      <c r="C2314" s="142" t="s">
        <v>98</v>
      </c>
      <c r="D2314" s="130">
        <v>166900</v>
      </c>
    </row>
    <row r="2315" spans="1:4">
      <c r="A2315" s="139">
        <v>2001</v>
      </c>
      <c r="B2315" s="129" t="s">
        <v>9</v>
      </c>
      <c r="C2315" s="142" t="s">
        <v>98</v>
      </c>
      <c r="D2315" s="130">
        <v>150783</v>
      </c>
    </row>
    <row r="2316" spans="1:4">
      <c r="A2316" s="139">
        <v>2001</v>
      </c>
      <c r="B2316" s="129" t="s">
        <v>10</v>
      </c>
      <c r="C2316" s="142" t="s">
        <v>98</v>
      </c>
      <c r="D2316" s="130">
        <v>132506</v>
      </c>
    </row>
    <row r="2317" spans="1:4">
      <c r="A2317" s="139">
        <v>2001</v>
      </c>
      <c r="B2317" s="129" t="s">
        <v>11</v>
      </c>
      <c r="C2317" s="142" t="s">
        <v>98</v>
      </c>
      <c r="D2317" s="130">
        <v>162495</v>
      </c>
    </row>
    <row r="2318" spans="1:4">
      <c r="A2318" s="139">
        <v>2001</v>
      </c>
      <c r="B2318" s="129" t="s">
        <v>12</v>
      </c>
      <c r="C2318" s="142" t="s">
        <v>98</v>
      </c>
      <c r="D2318" s="130">
        <v>153604</v>
      </c>
    </row>
    <row r="2319" spans="1:4">
      <c r="A2319" s="139">
        <v>2001</v>
      </c>
      <c r="B2319" s="129" t="s">
        <v>13</v>
      </c>
      <c r="C2319" s="142" t="s">
        <v>98</v>
      </c>
      <c r="D2319" s="130">
        <v>153617</v>
      </c>
    </row>
    <row r="2320" spans="1:4">
      <c r="A2320" s="139">
        <v>2001</v>
      </c>
      <c r="B2320" s="129" t="s">
        <v>14</v>
      </c>
      <c r="C2320" s="142" t="s">
        <v>98</v>
      </c>
      <c r="D2320" s="130">
        <v>141774</v>
      </c>
    </row>
    <row r="2321" spans="1:4">
      <c r="A2321" s="139">
        <v>2001</v>
      </c>
      <c r="B2321" s="129" t="s">
        <v>15</v>
      </c>
      <c r="C2321" s="142" t="s">
        <v>98</v>
      </c>
      <c r="D2321" s="130">
        <v>155587</v>
      </c>
    </row>
    <row r="2322" spans="1:4">
      <c r="A2322" s="139">
        <v>2001</v>
      </c>
      <c r="B2322" s="129" t="s">
        <v>16</v>
      </c>
      <c r="C2322" s="142" t="s">
        <v>98</v>
      </c>
      <c r="D2322" s="130">
        <v>127707</v>
      </c>
    </row>
    <row r="2323" spans="1:4">
      <c r="A2323" s="139">
        <v>2002</v>
      </c>
      <c r="B2323" s="129" t="s">
        <v>5</v>
      </c>
      <c r="C2323" s="142" t="s">
        <v>98</v>
      </c>
      <c r="D2323" s="130">
        <v>118532</v>
      </c>
    </row>
    <row r="2324" spans="1:4">
      <c r="A2324" s="139">
        <v>2002</v>
      </c>
      <c r="B2324" s="129" t="s">
        <v>6</v>
      </c>
      <c r="C2324" s="142" t="s">
        <v>98</v>
      </c>
      <c r="D2324" s="130">
        <v>125167</v>
      </c>
    </row>
    <row r="2325" spans="1:4">
      <c r="A2325" s="139">
        <v>2002</v>
      </c>
      <c r="B2325" s="129" t="s">
        <v>7</v>
      </c>
      <c r="C2325" s="142" t="s">
        <v>98</v>
      </c>
      <c r="D2325" s="130">
        <v>118058</v>
      </c>
    </row>
    <row r="2326" spans="1:4">
      <c r="A2326" s="139">
        <v>2002</v>
      </c>
      <c r="B2326" s="129" t="s">
        <v>8</v>
      </c>
      <c r="C2326" s="142" t="s">
        <v>98</v>
      </c>
      <c r="D2326" s="130">
        <v>107339</v>
      </c>
    </row>
    <row r="2327" spans="1:4">
      <c r="A2327" s="139">
        <v>2002</v>
      </c>
      <c r="B2327" s="129" t="s">
        <v>9</v>
      </c>
      <c r="C2327" s="142" t="s">
        <v>98</v>
      </c>
      <c r="D2327" s="130">
        <v>107610</v>
      </c>
    </row>
    <row r="2328" spans="1:4">
      <c r="A2328" s="139">
        <v>2002</v>
      </c>
      <c r="B2328" s="129" t="s">
        <v>10</v>
      </c>
      <c r="C2328" s="142" t="s">
        <v>98</v>
      </c>
      <c r="D2328" s="130">
        <v>108386</v>
      </c>
    </row>
    <row r="2329" spans="1:4">
      <c r="A2329" s="139">
        <v>2002</v>
      </c>
      <c r="B2329" s="129" t="s">
        <v>11</v>
      </c>
      <c r="C2329" s="142" t="s">
        <v>98</v>
      </c>
      <c r="D2329" s="130">
        <v>170753</v>
      </c>
    </row>
    <row r="2330" spans="1:4">
      <c r="A2330" s="139">
        <v>2002</v>
      </c>
      <c r="B2330" s="129" t="s">
        <v>12</v>
      </c>
      <c r="C2330" s="142" t="s">
        <v>98</v>
      </c>
      <c r="D2330" s="130">
        <v>143420</v>
      </c>
    </row>
    <row r="2331" spans="1:4">
      <c r="A2331" s="139">
        <v>2002</v>
      </c>
      <c r="B2331" s="129" t="s">
        <v>13</v>
      </c>
      <c r="C2331" s="142" t="s">
        <v>98</v>
      </c>
      <c r="D2331" s="130">
        <v>122393</v>
      </c>
    </row>
    <row r="2332" spans="1:4">
      <c r="A2332" s="139">
        <v>2002</v>
      </c>
      <c r="B2332" s="129" t="s">
        <v>14</v>
      </c>
      <c r="C2332" s="142" t="s">
        <v>98</v>
      </c>
      <c r="D2332" s="130">
        <v>118247</v>
      </c>
    </row>
    <row r="2333" spans="1:4">
      <c r="A2333" s="139">
        <v>2002</v>
      </c>
      <c r="B2333" s="129" t="s">
        <v>15</v>
      </c>
      <c r="C2333" s="142" t="s">
        <v>98</v>
      </c>
      <c r="D2333" s="130">
        <v>113887</v>
      </c>
    </row>
    <row r="2334" spans="1:4">
      <c r="A2334" s="139">
        <v>2002</v>
      </c>
      <c r="B2334" s="129" t="s">
        <v>16</v>
      </c>
      <c r="C2334" s="142" t="s">
        <v>98</v>
      </c>
      <c r="D2334" s="130">
        <v>112420</v>
      </c>
    </row>
    <row r="2335" spans="1:4">
      <c r="A2335" s="139">
        <v>2003</v>
      </c>
      <c r="B2335" s="129" t="s">
        <v>5</v>
      </c>
      <c r="C2335" s="142" t="s">
        <v>98</v>
      </c>
      <c r="D2335" s="130">
        <v>146371</v>
      </c>
    </row>
    <row r="2336" spans="1:4">
      <c r="A2336" s="139">
        <v>2003</v>
      </c>
      <c r="B2336" s="129" t="s">
        <v>6</v>
      </c>
      <c r="C2336" s="142" t="s">
        <v>98</v>
      </c>
      <c r="D2336" s="130">
        <v>130303</v>
      </c>
    </row>
    <row r="2337" spans="1:4">
      <c r="A2337" s="139">
        <v>2003</v>
      </c>
      <c r="B2337" s="129" t="s">
        <v>7</v>
      </c>
      <c r="C2337" s="142" t="s">
        <v>98</v>
      </c>
      <c r="D2337" s="130">
        <v>144113</v>
      </c>
    </row>
    <row r="2338" spans="1:4">
      <c r="A2338" s="139">
        <v>2003</v>
      </c>
      <c r="B2338" s="129" t="s">
        <v>8</v>
      </c>
      <c r="C2338" s="142" t="s">
        <v>98</v>
      </c>
      <c r="D2338" s="130">
        <v>122303</v>
      </c>
    </row>
    <row r="2339" spans="1:4">
      <c r="A2339" s="139">
        <v>2003</v>
      </c>
      <c r="B2339" s="129" t="s">
        <v>9</v>
      </c>
      <c r="C2339" s="142" t="s">
        <v>98</v>
      </c>
      <c r="D2339" s="130">
        <v>123245</v>
      </c>
    </row>
    <row r="2340" spans="1:4">
      <c r="A2340" s="139">
        <v>2003</v>
      </c>
      <c r="B2340" s="129" t="s">
        <v>10</v>
      </c>
      <c r="C2340" s="142" t="s">
        <v>98</v>
      </c>
      <c r="D2340" s="130">
        <v>114471</v>
      </c>
    </row>
    <row r="2341" spans="1:4">
      <c r="A2341" s="139">
        <v>2003</v>
      </c>
      <c r="B2341" s="129" t="s">
        <v>11</v>
      </c>
      <c r="C2341" s="142" t="s">
        <v>98</v>
      </c>
      <c r="D2341" s="130">
        <v>172890</v>
      </c>
    </row>
    <row r="2342" spans="1:4">
      <c r="A2342" s="139">
        <v>2003</v>
      </c>
      <c r="B2342" s="129" t="s">
        <v>12</v>
      </c>
      <c r="C2342" s="142" t="s">
        <v>98</v>
      </c>
      <c r="D2342" s="130">
        <v>149404</v>
      </c>
    </row>
    <row r="2343" spans="1:4">
      <c r="A2343" s="139">
        <v>2003</v>
      </c>
      <c r="B2343" s="129" t="s">
        <v>13</v>
      </c>
      <c r="C2343" s="142" t="s">
        <v>98</v>
      </c>
      <c r="D2343" s="130">
        <v>121593</v>
      </c>
    </row>
    <row r="2344" spans="1:4">
      <c r="A2344" s="139">
        <v>2003</v>
      </c>
      <c r="B2344" s="129" t="s">
        <v>14</v>
      </c>
      <c r="C2344" s="142" t="s">
        <v>98</v>
      </c>
      <c r="D2344" s="130">
        <v>139471</v>
      </c>
    </row>
    <row r="2345" spans="1:4">
      <c r="A2345" s="139">
        <v>2003</v>
      </c>
      <c r="B2345" s="129" t="s">
        <v>15</v>
      </c>
      <c r="C2345" s="142" t="s">
        <v>98</v>
      </c>
      <c r="D2345" s="130">
        <v>123221</v>
      </c>
    </row>
    <row r="2346" spans="1:4">
      <c r="A2346" s="139">
        <v>2003</v>
      </c>
      <c r="B2346" s="129" t="s">
        <v>16</v>
      </c>
      <c r="C2346" s="142" t="s">
        <v>98</v>
      </c>
      <c r="D2346" s="130">
        <v>129987</v>
      </c>
    </row>
    <row r="2347" spans="1:4">
      <c r="A2347" s="139">
        <v>2004</v>
      </c>
      <c r="B2347" s="129" t="s">
        <v>5</v>
      </c>
      <c r="C2347" s="142" t="s">
        <v>98</v>
      </c>
      <c r="D2347" s="130">
        <v>187192</v>
      </c>
    </row>
    <row r="2348" spans="1:4">
      <c r="A2348" s="139">
        <v>2004</v>
      </c>
      <c r="B2348" s="129" t="s">
        <v>6</v>
      </c>
      <c r="C2348" s="142" t="s">
        <v>98</v>
      </c>
      <c r="D2348" s="130">
        <v>162407</v>
      </c>
    </row>
    <row r="2349" spans="1:4">
      <c r="A2349" s="139">
        <v>2004</v>
      </c>
      <c r="B2349" s="129" t="s">
        <v>7</v>
      </c>
      <c r="C2349" s="142" t="s">
        <v>98</v>
      </c>
      <c r="D2349" s="130">
        <v>146899</v>
      </c>
    </row>
    <row r="2350" spans="1:4">
      <c r="A2350" s="139">
        <v>2004</v>
      </c>
      <c r="B2350" s="129" t="s">
        <v>8</v>
      </c>
      <c r="C2350" s="142" t="s">
        <v>98</v>
      </c>
      <c r="D2350" s="130">
        <v>144611</v>
      </c>
    </row>
    <row r="2351" spans="1:4">
      <c r="A2351" s="139">
        <v>2004</v>
      </c>
      <c r="B2351" s="129" t="s">
        <v>9</v>
      </c>
      <c r="C2351" s="142" t="s">
        <v>98</v>
      </c>
      <c r="D2351" s="130">
        <v>123108</v>
      </c>
    </row>
    <row r="2352" spans="1:4">
      <c r="A2352" s="139">
        <v>2004</v>
      </c>
      <c r="B2352" s="129" t="s">
        <v>10</v>
      </c>
      <c r="C2352" s="142" t="s">
        <v>98</v>
      </c>
      <c r="D2352" s="130">
        <v>123546</v>
      </c>
    </row>
    <row r="2353" spans="1:4">
      <c r="A2353" s="139">
        <v>2004</v>
      </c>
      <c r="B2353" s="129" t="s">
        <v>11</v>
      </c>
      <c r="C2353" s="142" t="s">
        <v>98</v>
      </c>
      <c r="D2353" s="130">
        <v>198665</v>
      </c>
    </row>
    <row r="2354" spans="1:4">
      <c r="A2354" s="139">
        <v>2004</v>
      </c>
      <c r="B2354" s="129" t="s">
        <v>12</v>
      </c>
      <c r="C2354" s="142" t="s">
        <v>98</v>
      </c>
      <c r="D2354" s="130">
        <v>148995</v>
      </c>
    </row>
    <row r="2355" spans="1:4">
      <c r="A2355" s="139">
        <v>2004</v>
      </c>
      <c r="B2355" s="129" t="s">
        <v>13</v>
      </c>
      <c r="C2355" s="142" t="s">
        <v>98</v>
      </c>
      <c r="D2355" s="130">
        <v>143445</v>
      </c>
    </row>
    <row r="2356" spans="1:4">
      <c r="A2356" s="139">
        <v>2004</v>
      </c>
      <c r="B2356" s="129" t="s">
        <v>14</v>
      </c>
      <c r="C2356" s="142" t="s">
        <v>98</v>
      </c>
      <c r="D2356" s="130">
        <v>144251</v>
      </c>
    </row>
    <row r="2357" spans="1:4">
      <c r="A2357" s="139">
        <v>2004</v>
      </c>
      <c r="B2357" s="129" t="s">
        <v>15</v>
      </c>
      <c r="C2357" s="142" t="s">
        <v>98</v>
      </c>
      <c r="D2357" s="130">
        <v>136407</v>
      </c>
    </row>
    <row r="2358" spans="1:4">
      <c r="A2358" s="139">
        <v>2004</v>
      </c>
      <c r="B2358" s="129" t="s">
        <v>16</v>
      </c>
      <c r="C2358" s="142" t="s">
        <v>98</v>
      </c>
      <c r="D2358" s="130">
        <v>138051</v>
      </c>
    </row>
    <row r="2359" spans="1:4">
      <c r="A2359" s="139">
        <v>2005</v>
      </c>
      <c r="B2359" s="129" t="s">
        <v>5</v>
      </c>
      <c r="C2359" s="142" t="s">
        <v>98</v>
      </c>
      <c r="D2359" s="130">
        <v>155636</v>
      </c>
    </row>
    <row r="2360" spans="1:4">
      <c r="A2360" s="139">
        <v>2005</v>
      </c>
      <c r="B2360" s="129" t="s">
        <v>6</v>
      </c>
      <c r="C2360" s="142" t="s">
        <v>98</v>
      </c>
      <c r="D2360" s="130">
        <v>161761</v>
      </c>
    </row>
    <row r="2361" spans="1:4">
      <c r="A2361" s="139">
        <v>2005</v>
      </c>
      <c r="B2361" s="129" t="s">
        <v>7</v>
      </c>
      <c r="C2361" s="142" t="s">
        <v>98</v>
      </c>
      <c r="D2361" s="130">
        <v>159722</v>
      </c>
    </row>
    <row r="2362" spans="1:4">
      <c r="A2362" s="139">
        <v>2005</v>
      </c>
      <c r="B2362" s="129" t="s">
        <v>8</v>
      </c>
      <c r="C2362" s="142" t="s">
        <v>98</v>
      </c>
      <c r="D2362" s="130">
        <v>87198</v>
      </c>
    </row>
    <row r="2363" spans="1:4">
      <c r="A2363" s="139">
        <v>2005</v>
      </c>
      <c r="B2363" s="129" t="s">
        <v>9</v>
      </c>
      <c r="C2363" s="142" t="s">
        <v>98</v>
      </c>
      <c r="D2363" s="130">
        <v>124345</v>
      </c>
    </row>
    <row r="2364" spans="1:4">
      <c r="A2364" s="139">
        <v>2005</v>
      </c>
      <c r="B2364" s="129" t="s">
        <v>10</v>
      </c>
      <c r="C2364" s="142" t="s">
        <v>98</v>
      </c>
      <c r="D2364" s="130">
        <v>116710</v>
      </c>
    </row>
    <row r="2365" spans="1:4">
      <c r="A2365" s="139">
        <v>2005</v>
      </c>
      <c r="B2365" s="129" t="s">
        <v>11</v>
      </c>
      <c r="C2365" s="142" t="s">
        <v>98</v>
      </c>
      <c r="D2365" s="130">
        <v>186541</v>
      </c>
    </row>
    <row r="2366" spans="1:4">
      <c r="A2366" s="139">
        <v>2005</v>
      </c>
      <c r="B2366" s="129" t="s">
        <v>12</v>
      </c>
      <c r="C2366" s="142" t="s">
        <v>98</v>
      </c>
      <c r="D2366" s="130">
        <v>135588</v>
      </c>
    </row>
    <row r="2367" spans="1:4">
      <c r="A2367" s="139">
        <v>2005</v>
      </c>
      <c r="B2367" s="129" t="s">
        <v>13</v>
      </c>
      <c r="C2367" s="142" t="s">
        <v>98</v>
      </c>
      <c r="D2367" s="130">
        <v>139440</v>
      </c>
    </row>
    <row r="2368" spans="1:4">
      <c r="A2368" s="139">
        <v>2005</v>
      </c>
      <c r="B2368" s="129" t="s">
        <v>14</v>
      </c>
      <c r="C2368" s="142" t="s">
        <v>98</v>
      </c>
      <c r="D2368" s="130">
        <v>160678</v>
      </c>
    </row>
    <row r="2369" spans="1:4">
      <c r="A2369" s="139">
        <v>2005</v>
      </c>
      <c r="B2369" s="129" t="s">
        <v>15</v>
      </c>
      <c r="C2369" s="142" t="s">
        <v>98</v>
      </c>
      <c r="D2369" s="130">
        <v>124853</v>
      </c>
    </row>
    <row r="2370" spans="1:4">
      <c r="A2370" s="139">
        <v>2005</v>
      </c>
      <c r="B2370" s="129" t="s">
        <v>16</v>
      </c>
      <c r="C2370" s="142" t="s">
        <v>98</v>
      </c>
      <c r="D2370" s="130">
        <v>134464</v>
      </c>
    </row>
    <row r="2371" spans="1:4">
      <c r="A2371" s="139">
        <v>2006</v>
      </c>
      <c r="B2371" s="129" t="s">
        <v>5</v>
      </c>
      <c r="C2371" s="142" t="s">
        <v>98</v>
      </c>
      <c r="D2371" s="130">
        <v>156954</v>
      </c>
    </row>
    <row r="2372" spans="1:4">
      <c r="A2372" s="139">
        <v>2006</v>
      </c>
      <c r="B2372" s="129" t="s">
        <v>6</v>
      </c>
      <c r="C2372" s="142" t="s">
        <v>98</v>
      </c>
      <c r="D2372" s="130">
        <v>132046</v>
      </c>
    </row>
    <row r="2373" spans="1:4">
      <c r="A2373" s="139">
        <v>2006</v>
      </c>
      <c r="B2373" s="129" t="s">
        <v>7</v>
      </c>
      <c r="C2373" s="142" t="s">
        <v>98</v>
      </c>
      <c r="D2373" s="130">
        <v>141381</v>
      </c>
    </row>
    <row r="2374" spans="1:4">
      <c r="A2374" s="139">
        <v>2006</v>
      </c>
      <c r="B2374" s="129" t="s">
        <v>8</v>
      </c>
      <c r="C2374" s="142" t="s">
        <v>98</v>
      </c>
      <c r="D2374" s="130">
        <v>144049</v>
      </c>
    </row>
    <row r="2375" spans="1:4">
      <c r="A2375" s="139">
        <v>2006</v>
      </c>
      <c r="B2375" s="129" t="s">
        <v>9</v>
      </c>
      <c r="C2375" s="142" t="s">
        <v>98</v>
      </c>
      <c r="D2375" s="130">
        <v>105346</v>
      </c>
    </row>
    <row r="2376" spans="1:4">
      <c r="A2376" s="139">
        <v>2006</v>
      </c>
      <c r="B2376" s="129" t="s">
        <v>10</v>
      </c>
      <c r="C2376" s="142" t="s">
        <v>98</v>
      </c>
      <c r="D2376" s="130">
        <v>82388</v>
      </c>
    </row>
    <row r="2377" spans="1:4">
      <c r="A2377" s="139">
        <v>2006</v>
      </c>
      <c r="B2377" s="129" t="s">
        <v>11</v>
      </c>
      <c r="C2377" s="142" t="s">
        <v>98</v>
      </c>
      <c r="D2377" s="130">
        <v>134422</v>
      </c>
    </row>
    <row r="2378" spans="1:4">
      <c r="A2378" s="139">
        <v>2006</v>
      </c>
      <c r="B2378" s="129" t="s">
        <v>12</v>
      </c>
      <c r="C2378" s="142" t="s">
        <v>98</v>
      </c>
      <c r="D2378" s="130">
        <v>121256</v>
      </c>
    </row>
    <row r="2379" spans="1:4">
      <c r="A2379" s="139">
        <v>2006</v>
      </c>
      <c r="B2379" s="129" t="s">
        <v>13</v>
      </c>
      <c r="C2379" s="142" t="s">
        <v>98</v>
      </c>
      <c r="D2379" s="130">
        <v>152092</v>
      </c>
    </row>
    <row r="2380" spans="1:4">
      <c r="A2380" s="139">
        <v>2006</v>
      </c>
      <c r="B2380" s="129" t="s">
        <v>14</v>
      </c>
      <c r="C2380" s="142" t="s">
        <v>98</v>
      </c>
      <c r="D2380" s="130">
        <v>134958</v>
      </c>
    </row>
    <row r="2381" spans="1:4">
      <c r="A2381" s="139">
        <v>2006</v>
      </c>
      <c r="B2381" s="129" t="s">
        <v>15</v>
      </c>
      <c r="C2381" s="142" t="s">
        <v>98</v>
      </c>
      <c r="D2381" s="130">
        <v>128073</v>
      </c>
    </row>
    <row r="2382" spans="1:4">
      <c r="A2382" s="139">
        <v>2006</v>
      </c>
      <c r="B2382" s="129" t="s">
        <v>16</v>
      </c>
      <c r="C2382" s="142" t="s">
        <v>98</v>
      </c>
      <c r="D2382" s="130">
        <v>115850</v>
      </c>
    </row>
    <row r="2383" spans="1:4">
      <c r="A2383" s="139">
        <v>2007</v>
      </c>
      <c r="B2383" s="129" t="s">
        <v>5</v>
      </c>
      <c r="C2383" s="142" t="s">
        <v>98</v>
      </c>
      <c r="D2383" s="130">
        <v>171908</v>
      </c>
    </row>
    <row r="2384" spans="1:4">
      <c r="A2384" s="139">
        <v>2007</v>
      </c>
      <c r="B2384" s="129" t="s">
        <v>6</v>
      </c>
      <c r="C2384" s="142" t="s">
        <v>98</v>
      </c>
      <c r="D2384" s="130">
        <v>145144</v>
      </c>
    </row>
    <row r="2385" spans="1:4">
      <c r="A2385" s="139">
        <v>2007</v>
      </c>
      <c r="B2385" s="129" t="s">
        <v>7</v>
      </c>
      <c r="C2385" s="142" t="s">
        <v>98</v>
      </c>
      <c r="D2385" s="130">
        <v>143703</v>
      </c>
    </row>
    <row r="2386" spans="1:4">
      <c r="A2386" s="139">
        <v>2007</v>
      </c>
      <c r="B2386" s="129" t="s">
        <v>8</v>
      </c>
      <c r="C2386" s="142" t="s">
        <v>98</v>
      </c>
      <c r="D2386" s="130">
        <v>128412</v>
      </c>
    </row>
    <row r="2387" spans="1:4">
      <c r="A2387" s="139">
        <v>2007</v>
      </c>
      <c r="B2387" s="129" t="s">
        <v>9</v>
      </c>
      <c r="C2387" s="142" t="s">
        <v>98</v>
      </c>
      <c r="D2387" s="130">
        <v>111391</v>
      </c>
    </row>
    <row r="2388" spans="1:4">
      <c r="A2388" s="139">
        <v>2007</v>
      </c>
      <c r="B2388" s="129" t="s">
        <v>10</v>
      </c>
      <c r="C2388" s="142" t="s">
        <v>98</v>
      </c>
      <c r="D2388" s="130">
        <v>92960</v>
      </c>
    </row>
    <row r="2389" spans="1:4">
      <c r="A2389" s="139">
        <v>2007</v>
      </c>
      <c r="B2389" s="129" t="s">
        <v>11</v>
      </c>
      <c r="C2389" s="142" t="s">
        <v>98</v>
      </c>
      <c r="D2389" s="130">
        <v>139121</v>
      </c>
    </row>
    <row r="2390" spans="1:4">
      <c r="A2390" s="139">
        <v>2007</v>
      </c>
      <c r="B2390" s="129" t="s">
        <v>12</v>
      </c>
      <c r="C2390" s="142" t="s">
        <v>98</v>
      </c>
      <c r="D2390" s="130">
        <v>101960</v>
      </c>
    </row>
    <row r="2391" spans="1:4">
      <c r="A2391" s="139">
        <v>2007</v>
      </c>
      <c r="B2391" s="129" t="s">
        <v>13</v>
      </c>
      <c r="C2391" s="142" t="s">
        <v>98</v>
      </c>
      <c r="D2391" s="130">
        <v>97999</v>
      </c>
    </row>
    <row r="2392" spans="1:4">
      <c r="A2392" s="139">
        <v>2007</v>
      </c>
      <c r="B2392" s="129" t="s">
        <v>14</v>
      </c>
      <c r="C2392" s="142" t="s">
        <v>98</v>
      </c>
      <c r="D2392" s="130">
        <v>99510</v>
      </c>
    </row>
    <row r="2393" spans="1:4">
      <c r="A2393" s="139">
        <v>2007</v>
      </c>
      <c r="B2393" s="129" t="s">
        <v>15</v>
      </c>
      <c r="C2393" s="142" t="s">
        <v>98</v>
      </c>
      <c r="D2393" s="130">
        <v>96444</v>
      </c>
    </row>
    <row r="2394" spans="1:4">
      <c r="A2394" s="139">
        <v>2007</v>
      </c>
      <c r="B2394" s="129" t="s">
        <v>16</v>
      </c>
      <c r="C2394" s="142" t="s">
        <v>98</v>
      </c>
      <c r="D2394" s="130">
        <v>107161</v>
      </c>
    </row>
    <row r="2395" spans="1:4">
      <c r="A2395" s="139">
        <v>2008</v>
      </c>
      <c r="B2395" s="129" t="s">
        <v>5</v>
      </c>
      <c r="C2395" s="142" t="s">
        <v>98</v>
      </c>
      <c r="D2395" s="130">
        <v>135274</v>
      </c>
    </row>
    <row r="2396" spans="1:4">
      <c r="A2396" s="139">
        <v>2008</v>
      </c>
      <c r="B2396" s="129" t="s">
        <v>6</v>
      </c>
      <c r="C2396" s="142" t="s">
        <v>98</v>
      </c>
      <c r="D2396" s="130">
        <v>116363</v>
      </c>
    </row>
    <row r="2397" spans="1:4">
      <c r="A2397" s="139">
        <v>2008</v>
      </c>
      <c r="B2397" s="129" t="s">
        <v>7</v>
      </c>
      <c r="C2397" s="142" t="s">
        <v>98</v>
      </c>
      <c r="D2397" s="130">
        <v>106872</v>
      </c>
    </row>
    <row r="2398" spans="1:4">
      <c r="A2398" s="139">
        <v>2008</v>
      </c>
      <c r="B2398" s="129" t="s">
        <v>8</v>
      </c>
      <c r="C2398" s="142" t="s">
        <v>98</v>
      </c>
      <c r="D2398" s="130">
        <v>88772</v>
      </c>
    </row>
    <row r="2399" spans="1:4">
      <c r="A2399" s="139">
        <v>2008</v>
      </c>
      <c r="B2399" s="129" t="s">
        <v>9</v>
      </c>
      <c r="C2399" s="142" t="s">
        <v>98</v>
      </c>
      <c r="D2399" s="130">
        <v>63343</v>
      </c>
    </row>
    <row r="2400" spans="1:4">
      <c r="A2400" s="139">
        <v>2008</v>
      </c>
      <c r="B2400" s="129" t="s">
        <v>10</v>
      </c>
      <c r="C2400" s="142" t="s">
        <v>98</v>
      </c>
      <c r="D2400" s="130">
        <v>63020</v>
      </c>
    </row>
    <row r="2401" spans="1:4">
      <c r="A2401" s="139">
        <v>2008</v>
      </c>
      <c r="B2401" s="129" t="s">
        <v>11</v>
      </c>
      <c r="C2401" s="142" t="s">
        <v>98</v>
      </c>
      <c r="D2401" s="130">
        <v>99915</v>
      </c>
    </row>
    <row r="2402" spans="1:4">
      <c r="A2402" s="139">
        <v>2008</v>
      </c>
      <c r="B2402" s="129" t="s">
        <v>12</v>
      </c>
      <c r="C2402" s="142" t="s">
        <v>98</v>
      </c>
      <c r="D2402" s="130">
        <v>33075</v>
      </c>
    </row>
    <row r="2403" spans="1:4">
      <c r="A2403" s="139">
        <v>2008</v>
      </c>
      <c r="B2403" s="129" t="s">
        <v>13</v>
      </c>
      <c r="C2403" s="142" t="s">
        <v>98</v>
      </c>
      <c r="D2403" s="130">
        <v>52901</v>
      </c>
    </row>
    <row r="2404" spans="1:4">
      <c r="A2404" s="139">
        <v>2008</v>
      </c>
      <c r="B2404" s="129" t="s">
        <v>14</v>
      </c>
      <c r="C2404" s="142" t="s">
        <v>98</v>
      </c>
      <c r="D2404" s="130">
        <v>76404</v>
      </c>
    </row>
    <row r="2405" spans="1:4">
      <c r="A2405" s="139">
        <v>2008</v>
      </c>
      <c r="B2405" s="129" t="s">
        <v>15</v>
      </c>
      <c r="C2405" s="142" t="s">
        <v>98</v>
      </c>
      <c r="D2405" s="130">
        <v>74779</v>
      </c>
    </row>
    <row r="2406" spans="1:4">
      <c r="A2406" s="139">
        <v>2008</v>
      </c>
      <c r="B2406" s="129" t="s">
        <v>16</v>
      </c>
      <c r="C2406" s="142" t="s">
        <v>98</v>
      </c>
      <c r="D2406" s="130">
        <v>71870</v>
      </c>
    </row>
    <row r="2407" spans="1:4">
      <c r="A2407" s="139">
        <v>2009</v>
      </c>
      <c r="B2407" s="129" t="s">
        <v>5</v>
      </c>
      <c r="C2407" s="142" t="s">
        <v>98</v>
      </c>
      <c r="D2407" s="130">
        <v>87271</v>
      </c>
    </row>
    <row r="2408" spans="1:4">
      <c r="A2408" s="139">
        <v>2009</v>
      </c>
      <c r="B2408" s="129" t="s">
        <v>6</v>
      </c>
      <c r="C2408" s="142" t="s">
        <v>98</v>
      </c>
      <c r="D2408" s="130">
        <v>56585</v>
      </c>
    </row>
    <row r="2409" spans="1:4">
      <c r="A2409" s="139">
        <v>2009</v>
      </c>
      <c r="B2409" s="129" t="s">
        <v>7</v>
      </c>
      <c r="C2409" s="142" t="s">
        <v>98</v>
      </c>
      <c r="D2409" s="130">
        <v>65699</v>
      </c>
    </row>
    <row r="2410" spans="1:4">
      <c r="A2410" s="139">
        <v>2009</v>
      </c>
      <c r="B2410" s="129" t="s">
        <v>8</v>
      </c>
      <c r="C2410" s="142" t="s">
        <v>98</v>
      </c>
      <c r="D2410" s="130">
        <v>56505</v>
      </c>
    </row>
    <row r="2411" spans="1:4">
      <c r="A2411" s="139">
        <v>2009</v>
      </c>
      <c r="B2411" s="129" t="s">
        <v>9</v>
      </c>
      <c r="C2411" s="142" t="s">
        <v>98</v>
      </c>
      <c r="D2411" s="130">
        <v>54392</v>
      </c>
    </row>
    <row r="2412" spans="1:4">
      <c r="A2412" s="139">
        <v>2009</v>
      </c>
      <c r="B2412" s="129" t="s">
        <v>10</v>
      </c>
      <c r="C2412" s="142" t="s">
        <v>98</v>
      </c>
      <c r="D2412" s="130">
        <v>46604</v>
      </c>
    </row>
    <row r="2413" spans="1:4">
      <c r="A2413" s="139">
        <v>2009</v>
      </c>
      <c r="B2413" s="129" t="s">
        <v>11</v>
      </c>
      <c r="C2413" s="142" t="s">
        <v>98</v>
      </c>
      <c r="D2413" s="130">
        <v>53277</v>
      </c>
    </row>
    <row r="2414" spans="1:4">
      <c r="A2414" s="139">
        <v>2009</v>
      </c>
      <c r="B2414" s="129" t="s">
        <v>12</v>
      </c>
      <c r="C2414" s="142" t="s">
        <v>98</v>
      </c>
      <c r="D2414" s="130">
        <v>62937</v>
      </c>
    </row>
    <row r="2415" spans="1:4">
      <c r="A2415" s="139">
        <v>2009</v>
      </c>
      <c r="B2415" s="129" t="s">
        <v>13</v>
      </c>
      <c r="C2415" s="142" t="s">
        <v>98</v>
      </c>
      <c r="D2415" s="130">
        <v>65603</v>
      </c>
    </row>
    <row r="2416" spans="1:4">
      <c r="A2416" s="139">
        <v>2009</v>
      </c>
      <c r="B2416" s="129" t="s">
        <v>14</v>
      </c>
      <c r="C2416" s="142" t="s">
        <v>98</v>
      </c>
      <c r="D2416" s="130">
        <v>82330</v>
      </c>
    </row>
    <row r="2417" spans="1:4">
      <c r="A2417" s="139">
        <v>2009</v>
      </c>
      <c r="B2417" s="129" t="s">
        <v>15</v>
      </c>
      <c r="C2417" s="142" t="s">
        <v>98</v>
      </c>
      <c r="D2417" s="130">
        <v>77143</v>
      </c>
    </row>
    <row r="2418" spans="1:4">
      <c r="A2418" s="139">
        <v>2009</v>
      </c>
      <c r="B2418" s="129" t="s">
        <v>16</v>
      </c>
      <c r="C2418" s="142" t="s">
        <v>98</v>
      </c>
      <c r="D2418" s="130">
        <v>62583</v>
      </c>
    </row>
    <row r="2419" spans="1:4">
      <c r="A2419" s="139">
        <v>2010</v>
      </c>
      <c r="B2419" s="129" t="s">
        <v>5</v>
      </c>
      <c r="C2419" s="142" t="s">
        <v>98</v>
      </c>
      <c r="D2419" s="130">
        <v>81846</v>
      </c>
    </row>
    <row r="2420" spans="1:4">
      <c r="A2420" s="139">
        <v>2010</v>
      </c>
      <c r="B2420" s="129" t="s">
        <v>6</v>
      </c>
      <c r="C2420" s="142" t="s">
        <v>98</v>
      </c>
      <c r="D2420" s="130">
        <v>66030</v>
      </c>
    </row>
    <row r="2421" spans="1:4">
      <c r="A2421" s="139">
        <v>2010</v>
      </c>
      <c r="B2421" s="129" t="s">
        <v>7</v>
      </c>
      <c r="C2421" s="142" t="s">
        <v>98</v>
      </c>
      <c r="D2421" s="130">
        <v>76789</v>
      </c>
    </row>
    <row r="2422" spans="1:4">
      <c r="A2422" s="139">
        <v>2010</v>
      </c>
      <c r="B2422" s="129" t="s">
        <v>8</v>
      </c>
      <c r="C2422" s="142" t="s">
        <v>98</v>
      </c>
      <c r="D2422" s="130">
        <v>75040</v>
      </c>
    </row>
    <row r="2423" spans="1:4">
      <c r="A2423" s="139">
        <v>2010</v>
      </c>
      <c r="B2423" s="129" t="s">
        <v>9</v>
      </c>
      <c r="C2423" s="142" t="s">
        <v>98</v>
      </c>
      <c r="D2423" s="130">
        <v>58399</v>
      </c>
    </row>
    <row r="2424" spans="1:4">
      <c r="A2424" s="139">
        <v>2010</v>
      </c>
      <c r="B2424" s="129" t="s">
        <v>10</v>
      </c>
      <c r="C2424" s="142" t="s">
        <v>98</v>
      </c>
      <c r="D2424" s="130">
        <v>52634</v>
      </c>
    </row>
    <row r="2425" spans="1:4">
      <c r="A2425" s="139">
        <v>2010</v>
      </c>
      <c r="B2425" s="129" t="s">
        <v>11</v>
      </c>
      <c r="C2425" s="142" t="s">
        <v>98</v>
      </c>
      <c r="D2425" s="130">
        <v>87276</v>
      </c>
    </row>
    <row r="2426" spans="1:4">
      <c r="A2426" s="139">
        <v>2010</v>
      </c>
      <c r="B2426" s="129" t="s">
        <v>12</v>
      </c>
      <c r="C2426" s="142" t="s">
        <v>98</v>
      </c>
      <c r="D2426" s="130">
        <v>74888</v>
      </c>
    </row>
    <row r="2427" spans="1:4">
      <c r="A2427" s="139">
        <v>2010</v>
      </c>
      <c r="B2427" s="129" t="s">
        <v>13</v>
      </c>
      <c r="C2427" s="142" t="s">
        <v>98</v>
      </c>
      <c r="D2427" s="130">
        <v>75923</v>
      </c>
    </row>
    <row r="2428" spans="1:4">
      <c r="A2428" s="139">
        <v>2010</v>
      </c>
      <c r="B2428" s="129" t="s">
        <v>14</v>
      </c>
      <c r="C2428" s="142" t="s">
        <v>98</v>
      </c>
      <c r="D2428" s="130">
        <v>92685</v>
      </c>
    </row>
    <row r="2429" spans="1:4">
      <c r="A2429" s="139">
        <v>2010</v>
      </c>
      <c r="B2429" s="129" t="s">
        <v>15</v>
      </c>
      <c r="C2429" s="142" t="s">
        <v>98</v>
      </c>
      <c r="D2429" s="130">
        <v>79911</v>
      </c>
    </row>
    <row r="2430" spans="1:4">
      <c r="A2430" s="139">
        <v>2010</v>
      </c>
      <c r="B2430" s="129" t="s">
        <v>16</v>
      </c>
      <c r="C2430" s="142" t="s">
        <v>98</v>
      </c>
      <c r="D2430" s="130">
        <v>69325</v>
      </c>
    </row>
    <row r="2431" spans="1:4">
      <c r="A2431" s="139">
        <v>2011</v>
      </c>
      <c r="B2431" s="129" t="s">
        <v>5</v>
      </c>
      <c r="C2431" s="142" t="s">
        <v>98</v>
      </c>
      <c r="D2431" s="130">
        <v>82480</v>
      </c>
    </row>
    <row r="2432" spans="1:4">
      <c r="A2432" s="139">
        <v>2011</v>
      </c>
      <c r="B2432" s="129" t="s">
        <v>6</v>
      </c>
      <c r="C2432" s="142" t="s">
        <v>98</v>
      </c>
      <c r="D2432" s="130">
        <v>59411</v>
      </c>
    </row>
    <row r="2433" spans="1:4">
      <c r="A2433" s="139">
        <v>2011</v>
      </c>
      <c r="B2433" s="129" t="s">
        <v>7</v>
      </c>
      <c r="C2433" s="142" t="s">
        <v>98</v>
      </c>
      <c r="D2433" s="130">
        <v>86715</v>
      </c>
    </row>
    <row r="2434" spans="1:4">
      <c r="A2434" s="139">
        <v>2011</v>
      </c>
      <c r="B2434" s="129" t="s">
        <v>8</v>
      </c>
      <c r="C2434" s="142" t="s">
        <v>98</v>
      </c>
      <c r="D2434" s="130">
        <v>65094</v>
      </c>
    </row>
    <row r="2435" spans="1:4">
      <c r="A2435" s="139">
        <v>2011</v>
      </c>
      <c r="B2435" s="129" t="s">
        <v>9</v>
      </c>
      <c r="C2435" s="142" t="s">
        <v>98</v>
      </c>
      <c r="D2435" s="130">
        <v>55706</v>
      </c>
    </row>
    <row r="2436" spans="1:4">
      <c r="A2436" s="139">
        <v>2011</v>
      </c>
      <c r="B2436" s="129" t="s">
        <v>10</v>
      </c>
      <c r="C2436" s="142" t="s">
        <v>98</v>
      </c>
      <c r="D2436" s="130">
        <v>42407</v>
      </c>
    </row>
    <row r="2437" spans="1:4">
      <c r="A2437" s="139">
        <v>2011</v>
      </c>
      <c r="B2437" s="129" t="s">
        <v>11</v>
      </c>
      <c r="C2437" s="142" t="s">
        <v>98</v>
      </c>
      <c r="D2437" s="130">
        <v>82295</v>
      </c>
    </row>
    <row r="2438" spans="1:4">
      <c r="A2438" s="139">
        <v>2011</v>
      </c>
      <c r="B2438" s="129" t="s">
        <v>12</v>
      </c>
      <c r="C2438" s="142" t="s">
        <v>98</v>
      </c>
      <c r="D2438" s="130">
        <v>52637</v>
      </c>
    </row>
    <row r="2439" spans="1:4">
      <c r="A2439" s="139">
        <v>2011</v>
      </c>
      <c r="B2439" s="129" t="s">
        <v>13</v>
      </c>
      <c r="C2439" s="142" t="s">
        <v>98</v>
      </c>
      <c r="D2439" s="130">
        <v>48607</v>
      </c>
    </row>
    <row r="2440" spans="1:4">
      <c r="A2440" s="139">
        <v>2011</v>
      </c>
      <c r="B2440" s="129" t="s">
        <v>14</v>
      </c>
      <c r="C2440" s="142" t="s">
        <v>98</v>
      </c>
      <c r="D2440" s="130">
        <v>64823</v>
      </c>
    </row>
    <row r="2441" spans="1:4">
      <c r="A2441" s="139">
        <v>2011</v>
      </c>
      <c r="B2441" s="129" t="s">
        <v>15</v>
      </c>
      <c r="C2441" s="142" t="s">
        <v>98</v>
      </c>
      <c r="D2441" s="130">
        <v>58888</v>
      </c>
    </row>
    <row r="2442" spans="1:4">
      <c r="A2442" s="139">
        <v>2011</v>
      </c>
      <c r="B2442" s="129" t="s">
        <v>16</v>
      </c>
      <c r="C2442" s="142" t="s">
        <v>98</v>
      </c>
      <c r="D2442" s="130">
        <v>18193</v>
      </c>
    </row>
    <row r="2443" spans="1:4">
      <c r="A2443" s="139">
        <v>2012</v>
      </c>
      <c r="B2443" s="129" t="s">
        <v>5</v>
      </c>
      <c r="C2443" s="142" t="s">
        <v>98</v>
      </c>
      <c r="D2443" s="130">
        <v>66233</v>
      </c>
    </row>
    <row r="2444" spans="1:4">
      <c r="A2444" s="139">
        <v>2012</v>
      </c>
      <c r="B2444" s="129" t="s">
        <v>6</v>
      </c>
      <c r="C2444" s="142" t="s">
        <v>98</v>
      </c>
      <c r="D2444" s="130">
        <v>58093</v>
      </c>
    </row>
    <row r="2445" spans="1:4">
      <c r="A2445" s="139">
        <v>2012</v>
      </c>
      <c r="B2445" s="129" t="s">
        <v>7</v>
      </c>
      <c r="C2445" s="142" t="s">
        <v>98</v>
      </c>
      <c r="D2445" s="130">
        <v>36656</v>
      </c>
    </row>
    <row r="2446" spans="1:4">
      <c r="A2446" s="139">
        <v>2012</v>
      </c>
      <c r="B2446" s="129" t="s">
        <v>8</v>
      </c>
      <c r="C2446" s="142" t="s">
        <v>98</v>
      </c>
      <c r="D2446" s="130">
        <v>66560</v>
      </c>
    </row>
    <row r="2447" spans="1:4">
      <c r="A2447" s="139">
        <v>2012</v>
      </c>
      <c r="B2447" s="129" t="s">
        <v>9</v>
      </c>
      <c r="C2447" s="142" t="s">
        <v>98</v>
      </c>
      <c r="D2447" s="130">
        <v>47609</v>
      </c>
    </row>
    <row r="2448" spans="1:4">
      <c r="A2448" s="139">
        <v>2012</v>
      </c>
      <c r="B2448" s="129" t="s">
        <v>10</v>
      </c>
      <c r="C2448" s="142" t="s">
        <v>98</v>
      </c>
      <c r="D2448" s="130">
        <v>44949</v>
      </c>
    </row>
    <row r="2449" spans="1:4">
      <c r="A2449" s="139">
        <v>2012</v>
      </c>
      <c r="B2449" s="129" t="s">
        <v>11</v>
      </c>
      <c r="C2449" s="142" t="s">
        <v>98</v>
      </c>
      <c r="D2449" s="130">
        <v>81749</v>
      </c>
    </row>
    <row r="2450" spans="1:4">
      <c r="A2450" s="139">
        <v>2012</v>
      </c>
      <c r="B2450" s="129" t="s">
        <v>12</v>
      </c>
      <c r="C2450" s="142" t="s">
        <v>98</v>
      </c>
      <c r="D2450" s="130">
        <v>44848</v>
      </c>
    </row>
    <row r="2451" spans="1:4">
      <c r="A2451" s="139">
        <v>2012</v>
      </c>
      <c r="B2451" s="129" t="s">
        <v>13</v>
      </c>
      <c r="C2451" s="142" t="s">
        <v>98</v>
      </c>
      <c r="D2451" s="130">
        <v>56765</v>
      </c>
    </row>
    <row r="2452" spans="1:4">
      <c r="A2452" s="139">
        <v>2012</v>
      </c>
      <c r="B2452" s="129" t="s">
        <v>14</v>
      </c>
      <c r="C2452" s="142" t="s">
        <v>98</v>
      </c>
      <c r="D2452" s="130">
        <v>50206</v>
      </c>
    </row>
    <row r="2453" spans="1:4">
      <c r="A2453" s="139">
        <v>2012</v>
      </c>
      <c r="B2453" s="129" t="s">
        <v>15</v>
      </c>
      <c r="C2453" s="142" t="s">
        <v>98</v>
      </c>
      <c r="D2453" s="130">
        <v>47793</v>
      </c>
    </row>
    <row r="2454" spans="1:4">
      <c r="A2454" s="139">
        <v>2012</v>
      </c>
      <c r="B2454" s="129" t="s">
        <v>16</v>
      </c>
      <c r="C2454" s="142" t="s">
        <v>98</v>
      </c>
      <c r="D2454" s="130">
        <v>40278</v>
      </c>
    </row>
    <row r="2455" spans="1:4">
      <c r="A2455" s="139">
        <v>2013</v>
      </c>
      <c r="B2455" s="129" t="s">
        <v>5</v>
      </c>
      <c r="C2455" s="142" t="s">
        <v>98</v>
      </c>
      <c r="D2455" s="130">
        <v>43491</v>
      </c>
    </row>
    <row r="2456" spans="1:4">
      <c r="A2456" s="139">
        <v>2013</v>
      </c>
      <c r="B2456" s="129" t="s">
        <v>6</v>
      </c>
      <c r="C2456" s="142" t="s">
        <v>98</v>
      </c>
      <c r="D2456" s="130">
        <v>53366</v>
      </c>
    </row>
    <row r="2457" spans="1:4">
      <c r="A2457" s="139">
        <v>2013</v>
      </c>
      <c r="B2457" s="129" t="s">
        <v>7</v>
      </c>
      <c r="C2457" s="142" t="s">
        <v>98</v>
      </c>
      <c r="D2457" s="130">
        <v>44111</v>
      </c>
    </row>
    <row r="2458" spans="1:4">
      <c r="A2458" s="139">
        <v>2013</v>
      </c>
      <c r="B2458" s="129" t="s">
        <v>8</v>
      </c>
      <c r="C2458" s="142" t="s">
        <v>98</v>
      </c>
      <c r="D2458" s="130">
        <v>35251</v>
      </c>
    </row>
    <row r="2459" spans="1:4">
      <c r="A2459" s="139">
        <v>2013</v>
      </c>
      <c r="B2459" s="129" t="s">
        <v>9</v>
      </c>
      <c r="C2459" s="142" t="s">
        <v>98</v>
      </c>
      <c r="D2459" s="130">
        <v>36902</v>
      </c>
    </row>
    <row r="2460" spans="1:4">
      <c r="A2460" s="139">
        <v>2013</v>
      </c>
      <c r="B2460" s="129" t="s">
        <v>10</v>
      </c>
      <c r="C2460" s="142" t="s">
        <v>98</v>
      </c>
      <c r="D2460" s="130">
        <v>41406</v>
      </c>
    </row>
    <row r="2461" spans="1:4">
      <c r="A2461" s="139">
        <v>2013</v>
      </c>
      <c r="B2461" s="129" t="s">
        <v>11</v>
      </c>
      <c r="C2461" s="142" t="s">
        <v>98</v>
      </c>
      <c r="D2461" s="130">
        <v>72358</v>
      </c>
    </row>
    <row r="2462" spans="1:4">
      <c r="A2462" s="139">
        <v>2013</v>
      </c>
      <c r="B2462" s="129" t="s">
        <v>12</v>
      </c>
      <c r="C2462" s="142" t="s">
        <v>98</v>
      </c>
      <c r="D2462" s="130">
        <v>0</v>
      </c>
    </row>
    <row r="2463" spans="1:4">
      <c r="A2463" s="139">
        <v>2013</v>
      </c>
      <c r="B2463" s="129" t="s">
        <v>13</v>
      </c>
      <c r="C2463" s="142" t="s">
        <v>98</v>
      </c>
      <c r="D2463" s="130">
        <v>46671</v>
      </c>
    </row>
    <row r="2464" spans="1:4">
      <c r="A2464" s="139">
        <v>2013</v>
      </c>
      <c r="B2464" s="129" t="s">
        <v>14</v>
      </c>
      <c r="C2464" s="142" t="s">
        <v>98</v>
      </c>
      <c r="D2464" s="130">
        <v>63856</v>
      </c>
    </row>
    <row r="2465" spans="1:4">
      <c r="A2465" s="139">
        <v>2013</v>
      </c>
      <c r="B2465" s="129" t="s">
        <v>15</v>
      </c>
      <c r="C2465" s="142" t="s">
        <v>98</v>
      </c>
      <c r="D2465" s="130">
        <v>60188</v>
      </c>
    </row>
    <row r="2466" spans="1:4">
      <c r="A2466" s="139">
        <v>2013</v>
      </c>
      <c r="B2466" s="129" t="s">
        <v>16</v>
      </c>
      <c r="C2466" s="142" t="s">
        <v>98</v>
      </c>
      <c r="D2466" s="130">
        <v>49786</v>
      </c>
    </row>
    <row r="2467" spans="1:4">
      <c r="A2467" s="139">
        <v>2014</v>
      </c>
      <c r="B2467" s="129" t="s">
        <v>5</v>
      </c>
      <c r="C2467" s="142" t="s">
        <v>98</v>
      </c>
      <c r="D2467" s="130">
        <v>40144</v>
      </c>
    </row>
    <row r="2468" spans="1:4">
      <c r="A2468" s="139">
        <v>2014</v>
      </c>
      <c r="B2468" s="129" t="s">
        <v>6</v>
      </c>
      <c r="C2468" s="142" t="s">
        <v>98</v>
      </c>
      <c r="D2468" s="130">
        <v>44241</v>
      </c>
    </row>
    <row r="2469" spans="1:4">
      <c r="A2469" s="139">
        <v>2014</v>
      </c>
      <c r="B2469" s="129" t="s">
        <v>7</v>
      </c>
      <c r="C2469" s="142" t="s">
        <v>98</v>
      </c>
      <c r="D2469" s="130">
        <v>58895</v>
      </c>
    </row>
    <row r="2470" spans="1:4">
      <c r="A2470" s="139">
        <v>2014</v>
      </c>
      <c r="B2470" s="129" t="s">
        <v>8</v>
      </c>
      <c r="C2470" s="142" t="s">
        <v>98</v>
      </c>
      <c r="D2470" s="130">
        <v>54769</v>
      </c>
    </row>
    <row r="2471" spans="1:4">
      <c r="A2471" s="139">
        <v>2014</v>
      </c>
      <c r="B2471" s="129" t="s">
        <v>9</v>
      </c>
      <c r="C2471" s="142" t="s">
        <v>98</v>
      </c>
      <c r="D2471" s="130">
        <v>54115</v>
      </c>
    </row>
    <row r="2472" spans="1:4">
      <c r="A2472" s="139">
        <v>2014</v>
      </c>
      <c r="B2472" s="129" t="s">
        <v>10</v>
      </c>
      <c r="C2472" s="142" t="s">
        <v>98</v>
      </c>
      <c r="D2472" s="130">
        <v>47190</v>
      </c>
    </row>
    <row r="2473" spans="1:4">
      <c r="A2473" s="139">
        <v>2014</v>
      </c>
      <c r="B2473" s="129" t="s">
        <v>11</v>
      </c>
      <c r="C2473" s="142" t="s">
        <v>98</v>
      </c>
      <c r="D2473" s="130">
        <v>62460</v>
      </c>
    </row>
    <row r="2474" spans="1:4">
      <c r="A2474" s="139">
        <v>2014</v>
      </c>
      <c r="B2474" s="129" t="s">
        <v>12</v>
      </c>
      <c r="C2474" s="142" t="s">
        <v>98</v>
      </c>
      <c r="D2474" s="130">
        <v>61795</v>
      </c>
    </row>
    <row r="2475" spans="1:4">
      <c r="A2475" s="139">
        <v>2014</v>
      </c>
      <c r="B2475" s="129" t="s">
        <v>13</v>
      </c>
      <c r="C2475" s="142" t="s">
        <v>98</v>
      </c>
      <c r="D2475" s="130">
        <v>62932</v>
      </c>
    </row>
    <row r="2476" spans="1:4">
      <c r="A2476" s="139">
        <v>2014</v>
      </c>
      <c r="B2476" s="129" t="s">
        <v>14</v>
      </c>
      <c r="C2476" s="142" t="s">
        <v>98</v>
      </c>
      <c r="D2476" s="130">
        <v>66065</v>
      </c>
    </row>
    <row r="2477" spans="1:4">
      <c r="A2477" s="139">
        <v>2014</v>
      </c>
      <c r="B2477" s="129" t="s">
        <v>15</v>
      </c>
      <c r="C2477" s="142" t="s">
        <v>98</v>
      </c>
      <c r="D2477" s="130">
        <v>54537</v>
      </c>
    </row>
    <row r="2478" spans="1:4">
      <c r="A2478" s="139">
        <v>2014</v>
      </c>
      <c r="B2478" s="129" t="s">
        <v>16</v>
      </c>
      <c r="C2478" s="142" t="s">
        <v>98</v>
      </c>
      <c r="D2478" s="130">
        <v>44220</v>
      </c>
    </row>
    <row r="2479" spans="1:4">
      <c r="A2479" s="139">
        <v>2015</v>
      </c>
      <c r="B2479" s="129" t="s">
        <v>5</v>
      </c>
      <c r="C2479" s="142" t="s">
        <v>98</v>
      </c>
      <c r="D2479" s="130">
        <v>53845</v>
      </c>
    </row>
    <row r="2480" spans="1:4">
      <c r="A2480" s="139">
        <v>2015</v>
      </c>
      <c r="B2480" s="129" t="s">
        <v>6</v>
      </c>
      <c r="C2480" s="142" t="s">
        <v>98</v>
      </c>
      <c r="D2480" s="130">
        <v>64051</v>
      </c>
    </row>
    <row r="2481" spans="1:4">
      <c r="A2481" s="139">
        <v>2015</v>
      </c>
      <c r="B2481" s="129" t="s">
        <v>7</v>
      </c>
      <c r="C2481" s="142" t="s">
        <v>98</v>
      </c>
      <c r="D2481" s="130">
        <v>59876</v>
      </c>
    </row>
    <row r="2482" spans="1:4">
      <c r="A2482" s="139">
        <v>2015</v>
      </c>
      <c r="B2482" s="129" t="s">
        <v>8</v>
      </c>
      <c r="C2482" s="142" t="s">
        <v>98</v>
      </c>
      <c r="D2482" s="130">
        <v>62167</v>
      </c>
    </row>
    <row r="2483" spans="1:4">
      <c r="A2483" s="139">
        <v>2015</v>
      </c>
      <c r="B2483" s="129" t="s">
        <v>9</v>
      </c>
      <c r="C2483" s="142" t="s">
        <v>98</v>
      </c>
      <c r="D2483" s="130">
        <v>56965</v>
      </c>
    </row>
    <row r="2484" spans="1:4">
      <c r="A2484" s="139">
        <v>2015</v>
      </c>
      <c r="B2484" s="129" t="s">
        <v>10</v>
      </c>
      <c r="C2484" s="142" t="s">
        <v>98</v>
      </c>
      <c r="D2484" s="130">
        <v>50420</v>
      </c>
    </row>
    <row r="2485" spans="1:4">
      <c r="A2485" s="139">
        <v>2015</v>
      </c>
      <c r="B2485" s="129" t="s">
        <v>11</v>
      </c>
      <c r="C2485" s="142" t="s">
        <v>98</v>
      </c>
      <c r="D2485" s="130">
        <v>64410</v>
      </c>
    </row>
    <row r="2486" spans="1:4">
      <c r="A2486" s="139">
        <v>2015</v>
      </c>
      <c r="B2486" s="129" t="s">
        <v>12</v>
      </c>
      <c r="C2486" s="142" t="s">
        <v>98</v>
      </c>
      <c r="D2486" s="130">
        <v>56838</v>
      </c>
    </row>
    <row r="2487" spans="1:4">
      <c r="A2487" s="139">
        <v>2015</v>
      </c>
      <c r="B2487" s="129" t="s">
        <v>13</v>
      </c>
      <c r="C2487" s="142" t="s">
        <v>98</v>
      </c>
      <c r="D2487" s="130">
        <v>53174</v>
      </c>
    </row>
    <row r="2488" spans="1:4">
      <c r="A2488" s="139">
        <v>2015</v>
      </c>
      <c r="B2488" s="129" t="s">
        <v>14</v>
      </c>
      <c r="C2488" s="142" t="s">
        <v>98</v>
      </c>
      <c r="D2488" s="130">
        <v>55199</v>
      </c>
    </row>
    <row r="2489" spans="1:4">
      <c r="A2489" s="139">
        <v>2015</v>
      </c>
      <c r="B2489" s="129" t="s">
        <v>15</v>
      </c>
      <c r="C2489" s="142" t="s">
        <v>98</v>
      </c>
      <c r="D2489" s="130">
        <v>56417</v>
      </c>
    </row>
    <row r="2490" spans="1:4">
      <c r="A2490" s="139">
        <v>2015</v>
      </c>
      <c r="B2490" s="129" t="s">
        <v>16</v>
      </c>
      <c r="C2490" s="142" t="s">
        <v>98</v>
      </c>
      <c r="D2490" s="130">
        <v>45267</v>
      </c>
    </row>
    <row r="2491" spans="1:4">
      <c r="A2491" s="139">
        <v>2016</v>
      </c>
      <c r="B2491" s="129" t="s">
        <v>5</v>
      </c>
      <c r="C2491" s="142" t="s">
        <v>98</v>
      </c>
      <c r="D2491" s="130">
        <v>60840</v>
      </c>
    </row>
    <row r="2492" spans="1:4">
      <c r="A2492" s="139">
        <v>2016</v>
      </c>
      <c r="B2492" s="129" t="s">
        <v>6</v>
      </c>
      <c r="C2492" s="142" t="s">
        <v>98</v>
      </c>
      <c r="D2492" s="130">
        <v>51893</v>
      </c>
    </row>
    <row r="2493" spans="1:4">
      <c r="A2493" s="139">
        <v>2016</v>
      </c>
      <c r="B2493" s="129" t="s">
        <v>7</v>
      </c>
      <c r="C2493" s="142" t="s">
        <v>98</v>
      </c>
      <c r="D2493" s="130">
        <v>64285</v>
      </c>
    </row>
    <row r="2494" spans="1:4">
      <c r="A2494" s="139">
        <v>2016</v>
      </c>
      <c r="B2494" s="129" t="s">
        <v>8</v>
      </c>
      <c r="C2494" s="142" t="s">
        <v>98</v>
      </c>
      <c r="D2494" s="130">
        <v>46566</v>
      </c>
    </row>
    <row r="2495" spans="1:4">
      <c r="A2495" s="139">
        <v>2016</v>
      </c>
      <c r="B2495" s="129" t="s">
        <v>9</v>
      </c>
      <c r="C2495" s="142" t="s">
        <v>98</v>
      </c>
      <c r="D2495" s="130">
        <v>49911</v>
      </c>
    </row>
    <row r="2496" spans="1:4">
      <c r="A2496" s="139">
        <v>2016</v>
      </c>
      <c r="B2496" s="129" t="s">
        <v>10</v>
      </c>
      <c r="C2496" s="142" t="s">
        <v>98</v>
      </c>
      <c r="D2496" s="130">
        <v>49024</v>
      </c>
    </row>
    <row r="2497" spans="1:4">
      <c r="A2497" s="139">
        <v>2016</v>
      </c>
      <c r="B2497" s="129" t="s">
        <v>11</v>
      </c>
      <c r="C2497" s="142" t="s">
        <v>98</v>
      </c>
      <c r="D2497" s="130">
        <v>72324</v>
      </c>
    </row>
    <row r="2498" spans="1:4">
      <c r="A2498" s="139">
        <v>2016</v>
      </c>
      <c r="B2498" s="129" t="s">
        <v>12</v>
      </c>
      <c r="C2498" s="142" t="s">
        <v>98</v>
      </c>
      <c r="D2498" s="130">
        <v>70420</v>
      </c>
    </row>
    <row r="2499" spans="1:4">
      <c r="A2499" s="139">
        <v>2016</v>
      </c>
      <c r="B2499" s="129" t="s">
        <v>13</v>
      </c>
      <c r="C2499" s="142" t="s">
        <v>98</v>
      </c>
      <c r="D2499" s="130">
        <v>72453</v>
      </c>
    </row>
    <row r="2500" spans="1:4">
      <c r="A2500" s="139">
        <v>2016</v>
      </c>
      <c r="B2500" s="129" t="s">
        <v>14</v>
      </c>
      <c r="C2500" s="142" t="s">
        <v>98</v>
      </c>
      <c r="D2500" s="130">
        <v>75284</v>
      </c>
    </row>
    <row r="2501" spans="1:4">
      <c r="A2501" s="139">
        <v>2016</v>
      </c>
      <c r="B2501" s="129" t="s">
        <v>15</v>
      </c>
      <c r="C2501" s="142" t="s">
        <v>98</v>
      </c>
      <c r="D2501" s="130">
        <v>64764</v>
      </c>
    </row>
    <row r="2502" spans="1:4">
      <c r="A2502" s="139">
        <v>2016</v>
      </c>
      <c r="B2502" s="129" t="s">
        <v>16</v>
      </c>
      <c r="C2502" s="142" t="s">
        <v>98</v>
      </c>
      <c r="D2502" s="130">
        <v>55928</v>
      </c>
    </row>
    <row r="2503" spans="1:4">
      <c r="A2503" s="139">
        <v>2017</v>
      </c>
      <c r="B2503" s="129" t="s">
        <v>5</v>
      </c>
      <c r="C2503" s="142" t="s">
        <v>98</v>
      </c>
      <c r="D2503" s="130">
        <v>62513</v>
      </c>
    </row>
    <row r="2504" spans="1:4">
      <c r="A2504" s="139">
        <v>2017</v>
      </c>
      <c r="B2504" s="129" t="s">
        <v>6</v>
      </c>
      <c r="C2504" s="142" t="s">
        <v>98</v>
      </c>
      <c r="D2504" s="130">
        <v>69009</v>
      </c>
    </row>
    <row r="2505" spans="1:4">
      <c r="A2505" s="139">
        <v>2017</v>
      </c>
      <c r="B2505" s="129" t="s">
        <v>7</v>
      </c>
      <c r="C2505" s="142" t="s">
        <v>98</v>
      </c>
      <c r="D2505" s="130">
        <v>77941</v>
      </c>
    </row>
    <row r="2506" spans="1:4">
      <c r="A2506" s="139">
        <v>2017</v>
      </c>
      <c r="B2506" s="129" t="s">
        <v>8</v>
      </c>
      <c r="C2506" s="142" t="s">
        <v>98</v>
      </c>
      <c r="D2506" s="130">
        <v>66223</v>
      </c>
    </row>
    <row r="2507" spans="1:4">
      <c r="A2507" s="139">
        <v>2017</v>
      </c>
      <c r="B2507" s="129" t="s">
        <v>9</v>
      </c>
      <c r="C2507" s="142" t="s">
        <v>98</v>
      </c>
      <c r="D2507" s="130">
        <v>60413</v>
      </c>
    </row>
    <row r="2508" spans="1:4">
      <c r="A2508" s="139">
        <v>2017</v>
      </c>
      <c r="B2508" s="129" t="s">
        <v>10</v>
      </c>
      <c r="C2508" s="142" t="s">
        <v>98</v>
      </c>
      <c r="D2508" s="130">
        <v>57878</v>
      </c>
    </row>
    <row r="2509" spans="1:4">
      <c r="A2509" s="139">
        <v>2017</v>
      </c>
      <c r="B2509" s="129" t="s">
        <v>11</v>
      </c>
      <c r="C2509" s="142" t="s">
        <v>98</v>
      </c>
      <c r="D2509" s="130">
        <v>67790</v>
      </c>
    </row>
    <row r="2510" spans="1:4">
      <c r="A2510" s="139">
        <v>2017</v>
      </c>
      <c r="B2510" s="129" t="s">
        <v>12</v>
      </c>
      <c r="C2510" s="142" t="s">
        <v>98</v>
      </c>
      <c r="D2510" s="130">
        <v>67574</v>
      </c>
    </row>
    <row r="2511" spans="1:4">
      <c r="A2511" s="139">
        <v>2017</v>
      </c>
      <c r="B2511" s="129" t="s">
        <v>13</v>
      </c>
      <c r="C2511" s="142" t="s">
        <v>98</v>
      </c>
      <c r="D2511" s="130">
        <v>77250</v>
      </c>
    </row>
    <row r="2512" spans="1:4">
      <c r="A2512" s="139">
        <v>2017</v>
      </c>
      <c r="B2512" s="129" t="s">
        <v>14</v>
      </c>
      <c r="C2512" s="142" t="s">
        <v>98</v>
      </c>
      <c r="D2512" s="130">
        <v>90059</v>
      </c>
    </row>
    <row r="2513" spans="1:4">
      <c r="A2513" s="139">
        <v>2017</v>
      </c>
      <c r="B2513" s="129" t="s">
        <v>15</v>
      </c>
      <c r="C2513" s="142" t="s">
        <v>98</v>
      </c>
      <c r="D2513" s="130">
        <v>76480</v>
      </c>
    </row>
    <row r="2514" spans="1:4">
      <c r="A2514" s="139">
        <v>2017</v>
      </c>
      <c r="B2514" s="129" t="s">
        <v>16</v>
      </c>
      <c r="C2514" s="142" t="s">
        <v>98</v>
      </c>
      <c r="D2514" s="130">
        <v>65697</v>
      </c>
    </row>
    <row r="2515" spans="1:4">
      <c r="A2515" s="139">
        <v>2018</v>
      </c>
      <c r="B2515" s="129" t="s">
        <v>5</v>
      </c>
      <c r="C2515" s="142" t="s">
        <v>98</v>
      </c>
      <c r="D2515" s="130">
        <v>79714</v>
      </c>
    </row>
    <row r="2516" spans="1:4">
      <c r="A2516" s="139">
        <v>2018</v>
      </c>
      <c r="B2516" s="129" t="s">
        <v>6</v>
      </c>
      <c r="C2516" s="142" t="s">
        <v>98</v>
      </c>
      <c r="D2516" s="130">
        <v>88471</v>
      </c>
    </row>
    <row r="2517" spans="1:4">
      <c r="A2517" s="139">
        <v>2018</v>
      </c>
      <c r="B2517" s="129" t="s">
        <v>7</v>
      </c>
      <c r="C2517" s="142" t="s">
        <v>98</v>
      </c>
      <c r="D2517" s="130">
        <v>92481</v>
      </c>
    </row>
    <row r="2518" spans="1:4">
      <c r="A2518" s="139">
        <v>2018</v>
      </c>
      <c r="B2518" s="129" t="s">
        <v>8</v>
      </c>
      <c r="C2518" s="142" t="s">
        <v>98</v>
      </c>
      <c r="D2518" s="130">
        <v>94546</v>
      </c>
    </row>
    <row r="2519" spans="1:4">
      <c r="A2519" s="139">
        <v>2018</v>
      </c>
      <c r="B2519" s="129" t="s">
        <v>9</v>
      </c>
      <c r="C2519" s="142" t="s">
        <v>98</v>
      </c>
      <c r="D2519" s="130">
        <v>98825</v>
      </c>
    </row>
    <row r="2520" spans="1:4">
      <c r="A2520" s="139">
        <v>2018</v>
      </c>
      <c r="B2520" s="129" t="s">
        <v>10</v>
      </c>
      <c r="C2520" s="142" t="s">
        <v>98</v>
      </c>
      <c r="D2520" s="130">
        <v>83462</v>
      </c>
    </row>
    <row r="2521" spans="1:4">
      <c r="A2521" s="139">
        <v>2018</v>
      </c>
      <c r="B2521" s="129" t="s">
        <v>11</v>
      </c>
      <c r="C2521" s="142" t="s">
        <v>98</v>
      </c>
      <c r="D2521" s="130">
        <v>100375</v>
      </c>
    </row>
    <row r="2522" spans="1:4">
      <c r="A2522" s="139">
        <v>2018</v>
      </c>
      <c r="B2522" s="129" t="s">
        <v>12</v>
      </c>
      <c r="C2522" s="142" t="s">
        <v>98</v>
      </c>
      <c r="D2522" s="130">
        <v>82827</v>
      </c>
    </row>
    <row r="2523" spans="1:4">
      <c r="A2523" s="139">
        <v>2018</v>
      </c>
      <c r="B2523" s="129" t="s">
        <v>13</v>
      </c>
      <c r="C2523" s="142" t="s">
        <v>98</v>
      </c>
      <c r="D2523" s="130">
        <v>69376</v>
      </c>
    </row>
    <row r="2524" spans="1:4">
      <c r="A2524" s="139">
        <v>2018</v>
      </c>
      <c r="B2524" s="129" t="s">
        <v>14</v>
      </c>
      <c r="C2524" s="142" t="s">
        <v>98</v>
      </c>
      <c r="D2524" s="130">
        <v>68468</v>
      </c>
    </row>
    <row r="2525" spans="1:4">
      <c r="A2525" s="139">
        <v>2018</v>
      </c>
      <c r="B2525" s="129" t="s">
        <v>15</v>
      </c>
      <c r="C2525" s="142" t="s">
        <v>98</v>
      </c>
      <c r="D2525" s="130">
        <v>66018</v>
      </c>
    </row>
    <row r="2526" spans="1:4">
      <c r="A2526" s="139">
        <v>2018</v>
      </c>
      <c r="B2526" s="129" t="s">
        <v>16</v>
      </c>
      <c r="C2526" s="142" t="s">
        <v>98</v>
      </c>
      <c r="D2526" s="130">
        <v>56447</v>
      </c>
    </row>
    <row r="2527" spans="1:4">
      <c r="A2527" s="139">
        <v>2019</v>
      </c>
      <c r="B2527" s="129" t="s">
        <v>5</v>
      </c>
      <c r="C2527" s="142" t="s">
        <v>98</v>
      </c>
      <c r="D2527" s="130">
        <v>71382</v>
      </c>
    </row>
    <row r="2528" spans="1:4">
      <c r="A2528" s="139">
        <v>2019</v>
      </c>
      <c r="B2528" s="129" t="s">
        <v>6</v>
      </c>
      <c r="C2528" s="142" t="s">
        <v>98</v>
      </c>
      <c r="D2528" s="130">
        <v>92035</v>
      </c>
    </row>
    <row r="2529" spans="1:5">
      <c r="A2529" s="139">
        <v>2019</v>
      </c>
      <c r="B2529" s="129" t="s">
        <v>7</v>
      </c>
      <c r="C2529" s="142" t="s">
        <v>98</v>
      </c>
      <c r="D2529" s="130">
        <v>88641</v>
      </c>
    </row>
    <row r="2530" spans="1:5">
      <c r="A2530" s="139">
        <v>2019</v>
      </c>
      <c r="B2530" s="129" t="s">
        <v>8</v>
      </c>
      <c r="C2530" s="142" t="s">
        <v>98</v>
      </c>
      <c r="D2530" s="130">
        <v>81532</v>
      </c>
    </row>
    <row r="2531" spans="1:5">
      <c r="A2531" s="139">
        <v>2019</v>
      </c>
      <c r="B2531" s="129" t="s">
        <v>9</v>
      </c>
      <c r="C2531" s="142" t="s">
        <v>98</v>
      </c>
      <c r="D2531" s="130">
        <v>59229</v>
      </c>
    </row>
    <row r="2532" spans="1:5">
      <c r="A2532" s="139">
        <v>2019</v>
      </c>
      <c r="B2532" s="129" t="s">
        <v>10</v>
      </c>
      <c r="C2532" s="142" t="s">
        <v>98</v>
      </c>
      <c r="D2532" s="130">
        <v>51178</v>
      </c>
    </row>
    <row r="2533" spans="1:5">
      <c r="A2533" s="139">
        <v>2019</v>
      </c>
      <c r="B2533" s="129" t="s">
        <v>11</v>
      </c>
      <c r="C2533" s="142" t="s">
        <v>98</v>
      </c>
      <c r="D2533" s="130">
        <v>65910</v>
      </c>
    </row>
    <row r="2534" spans="1:5">
      <c r="A2534" s="139">
        <v>2019</v>
      </c>
      <c r="B2534" s="129" t="s">
        <v>12</v>
      </c>
      <c r="C2534" s="142" t="s">
        <v>98</v>
      </c>
      <c r="D2534" s="130">
        <v>66398</v>
      </c>
    </row>
    <row r="2535" spans="1:5">
      <c r="A2535" s="139">
        <v>2019</v>
      </c>
      <c r="B2535" s="129" t="s">
        <v>13</v>
      </c>
      <c r="C2535" s="142" t="s">
        <v>50</v>
      </c>
      <c r="D2535" s="130">
        <v>15573339</v>
      </c>
      <c r="E2535" s="82">
        <v>592367.40205401299</v>
      </c>
    </row>
    <row r="2536" spans="1:5">
      <c r="A2536" s="139">
        <v>2019</v>
      </c>
      <c r="B2536" s="129" t="s">
        <v>13</v>
      </c>
      <c r="C2536" s="142" t="s">
        <v>52</v>
      </c>
      <c r="D2536" s="130">
        <v>8619374</v>
      </c>
      <c r="E2536" s="82">
        <v>332281.18735543563</v>
      </c>
    </row>
    <row r="2537" spans="1:5">
      <c r="A2537" s="139">
        <v>2019</v>
      </c>
      <c r="B2537" s="129" t="s">
        <v>13</v>
      </c>
      <c r="C2537" s="142" t="s">
        <v>51</v>
      </c>
      <c r="D2537" s="130">
        <v>5587739</v>
      </c>
      <c r="E2537" s="82">
        <v>217506.38380692876</v>
      </c>
    </row>
    <row r="2538" spans="1:5">
      <c r="A2538" s="139">
        <v>2019</v>
      </c>
      <c r="B2538" s="129" t="s">
        <v>13</v>
      </c>
      <c r="C2538" s="142" t="s">
        <v>54</v>
      </c>
      <c r="D2538" s="130">
        <v>3336545</v>
      </c>
      <c r="E2538" s="82">
        <v>127154.91615853659</v>
      </c>
    </row>
    <row r="2539" spans="1:5">
      <c r="A2539" s="139">
        <v>2019</v>
      </c>
      <c r="B2539" s="129" t="s">
        <v>13</v>
      </c>
      <c r="C2539" s="142" t="s">
        <v>66</v>
      </c>
      <c r="D2539" s="130">
        <v>1585414</v>
      </c>
      <c r="E2539" s="82">
        <v>58653.866074731777</v>
      </c>
    </row>
    <row r="2540" spans="1:5">
      <c r="A2540" s="139">
        <v>2019</v>
      </c>
      <c r="B2540" s="129" t="s">
        <v>13</v>
      </c>
      <c r="C2540" s="142" t="s">
        <v>98</v>
      </c>
      <c r="D2540" s="130">
        <v>60545</v>
      </c>
    </row>
    <row r="2541" spans="1:5">
      <c r="A2541" s="139">
        <v>2019</v>
      </c>
      <c r="B2541" s="129" t="s">
        <v>13</v>
      </c>
      <c r="C2541" s="142" t="s">
        <v>53</v>
      </c>
      <c r="D2541" s="130">
        <v>2209634</v>
      </c>
      <c r="E2541" s="82">
        <v>87337.312252964432</v>
      </c>
    </row>
    <row r="2542" spans="1:5">
      <c r="A2542" s="139">
        <v>2019</v>
      </c>
      <c r="B2542" s="129" t="s">
        <v>13</v>
      </c>
      <c r="C2542" s="142" t="s">
        <v>65</v>
      </c>
      <c r="D2542" s="130">
        <v>2379361</v>
      </c>
      <c r="E2542" s="82">
        <v>94045.889328063233</v>
      </c>
    </row>
    <row r="2543" spans="1:5">
      <c r="A2543" s="139">
        <v>2019</v>
      </c>
      <c r="B2543" s="142" t="s">
        <v>14</v>
      </c>
      <c r="C2543" s="142" t="s">
        <v>50</v>
      </c>
      <c r="D2543" s="130">
        <v>15954207</v>
      </c>
      <c r="E2543" s="82">
        <v>584617.33235617448</v>
      </c>
    </row>
    <row r="2544" spans="1:5">
      <c r="A2544" s="139">
        <v>2019</v>
      </c>
      <c r="B2544" s="142" t="s">
        <v>14</v>
      </c>
      <c r="C2544" s="142" t="s">
        <v>52</v>
      </c>
      <c r="D2544" s="130">
        <v>8952390</v>
      </c>
      <c r="E2544" s="82">
        <v>332308.46325167042</v>
      </c>
    </row>
    <row r="2545" spans="1:5">
      <c r="A2545" s="139">
        <v>2019</v>
      </c>
      <c r="B2545" s="142" t="s">
        <v>14</v>
      </c>
      <c r="C2545" s="142" t="s">
        <v>51</v>
      </c>
      <c r="D2545" s="130">
        <v>5696207</v>
      </c>
      <c r="E2545" s="82">
        <v>213421.01910828025</v>
      </c>
    </row>
    <row r="2546" spans="1:5">
      <c r="A2546" s="139">
        <v>2019</v>
      </c>
      <c r="B2546" s="142" t="s">
        <v>14</v>
      </c>
      <c r="C2546" s="142" t="s">
        <v>54</v>
      </c>
      <c r="D2546" s="130">
        <v>3375553</v>
      </c>
      <c r="E2546" s="82">
        <v>123918.97944199707</v>
      </c>
    </row>
    <row r="2547" spans="1:5">
      <c r="A2547" s="139">
        <v>2019</v>
      </c>
      <c r="B2547" s="142" t="s">
        <v>14</v>
      </c>
      <c r="C2547" s="142" t="s">
        <v>66</v>
      </c>
      <c r="D2547" s="130">
        <v>1583876</v>
      </c>
      <c r="E2547" s="82">
        <v>56506.457367106668</v>
      </c>
    </row>
    <row r="2548" spans="1:5">
      <c r="A2548" s="139">
        <v>2019</v>
      </c>
      <c r="B2548" s="142" t="s">
        <v>14</v>
      </c>
      <c r="C2548" s="142" t="s">
        <v>98</v>
      </c>
      <c r="D2548" s="130">
        <v>51318</v>
      </c>
    </row>
    <row r="2549" spans="1:5">
      <c r="A2549" s="139">
        <v>2019</v>
      </c>
      <c r="B2549" s="142" t="s">
        <v>14</v>
      </c>
      <c r="C2549" s="142" t="s">
        <v>53</v>
      </c>
      <c r="D2549" s="130">
        <v>2252381</v>
      </c>
      <c r="E2549" s="82">
        <v>85641.863117870715</v>
      </c>
    </row>
    <row r="2550" spans="1:5">
      <c r="A2550" s="139">
        <v>2019</v>
      </c>
      <c r="B2550" s="142" t="s">
        <v>14</v>
      </c>
      <c r="C2550" s="142" t="s">
        <v>65</v>
      </c>
      <c r="D2550" s="130">
        <v>2385962</v>
      </c>
      <c r="E2550" s="82">
        <v>90721</v>
      </c>
    </row>
    <row r="2551" spans="1:5">
      <c r="A2551" s="139">
        <v>2019</v>
      </c>
      <c r="B2551" s="142" t="s">
        <v>15</v>
      </c>
      <c r="C2551" s="142" t="s">
        <v>50</v>
      </c>
      <c r="D2551" s="130">
        <v>14856740</v>
      </c>
      <c r="E2551" s="82">
        <v>571413.07692307688</v>
      </c>
    </row>
    <row r="2552" spans="1:5">
      <c r="A2552" s="139">
        <v>2019</v>
      </c>
      <c r="B2552" s="142" t="s">
        <v>15</v>
      </c>
      <c r="C2552" s="142" t="s">
        <v>52</v>
      </c>
      <c r="D2552" s="130">
        <v>8323499</v>
      </c>
      <c r="E2552" s="82">
        <v>323871.55642023345</v>
      </c>
    </row>
    <row r="2553" spans="1:5">
      <c r="A2553" s="139">
        <v>2019</v>
      </c>
      <c r="B2553" s="142" t="s">
        <v>15</v>
      </c>
      <c r="C2553" s="142" t="s">
        <v>51</v>
      </c>
      <c r="D2553" s="130">
        <v>5446521</v>
      </c>
      <c r="E2553" s="82">
        <v>214429.96062992123</v>
      </c>
    </row>
    <row r="2554" spans="1:5">
      <c r="A2554" s="139">
        <v>2019</v>
      </c>
      <c r="B2554" s="142" t="s">
        <v>15</v>
      </c>
      <c r="C2554" s="142" t="s">
        <v>54</v>
      </c>
      <c r="D2554" s="130">
        <v>3179092</v>
      </c>
      <c r="E2554" s="82">
        <v>122508.36223506744</v>
      </c>
    </row>
    <row r="2555" spans="1:5">
      <c r="A2555" s="139">
        <v>2019</v>
      </c>
      <c r="B2555" s="142" t="s">
        <v>15</v>
      </c>
      <c r="C2555" s="142" t="s">
        <v>66</v>
      </c>
      <c r="D2555" s="130">
        <v>1549230</v>
      </c>
      <c r="E2555" s="82">
        <v>57699.441340782119</v>
      </c>
    </row>
    <row r="2556" spans="1:5">
      <c r="A2556" s="139">
        <v>2019</v>
      </c>
      <c r="B2556" s="142" t="s">
        <v>15</v>
      </c>
      <c r="C2556" s="142" t="s">
        <v>98</v>
      </c>
      <c r="D2556" s="130">
        <v>67173</v>
      </c>
    </row>
    <row r="2557" spans="1:5">
      <c r="A2557" s="139">
        <v>2019</v>
      </c>
      <c r="B2557" s="142" t="s">
        <v>15</v>
      </c>
      <c r="C2557" s="142" t="s">
        <v>53</v>
      </c>
      <c r="D2557" s="130">
        <v>2044040</v>
      </c>
      <c r="E2557" s="82">
        <v>81761.600000000006</v>
      </c>
    </row>
    <row r="2558" spans="1:5">
      <c r="A2558" s="139">
        <v>2019</v>
      </c>
      <c r="B2558" s="142" t="s">
        <v>15</v>
      </c>
      <c r="C2558" s="142" t="s">
        <v>65</v>
      </c>
      <c r="D2558" s="130">
        <v>2285120</v>
      </c>
      <c r="E2558" s="82">
        <v>91404.800000000003</v>
      </c>
    </row>
    <row r="2559" spans="1:5">
      <c r="A2559" s="139">
        <v>2019</v>
      </c>
      <c r="B2559" s="142" t="s">
        <v>16</v>
      </c>
      <c r="C2559" s="142" t="s">
        <v>53</v>
      </c>
      <c r="D2559" s="130">
        <v>1888559</v>
      </c>
      <c r="E2559" s="82">
        <v>73771.8359375</v>
      </c>
    </row>
    <row r="2560" spans="1:5">
      <c r="A2560" s="139">
        <v>2019</v>
      </c>
      <c r="B2560" s="142" t="s">
        <v>16</v>
      </c>
      <c r="C2560" s="142" t="s">
        <v>65</v>
      </c>
      <c r="D2560" s="130">
        <v>2273096</v>
      </c>
      <c r="E2560" s="82">
        <v>88792.8125</v>
      </c>
    </row>
    <row r="2561" spans="1:5">
      <c r="A2561" s="139">
        <v>2019</v>
      </c>
      <c r="B2561" s="142" t="s">
        <v>16</v>
      </c>
      <c r="C2561" s="142" t="s">
        <v>50</v>
      </c>
      <c r="D2561" s="130">
        <v>13613279</v>
      </c>
      <c r="E2561" s="82">
        <v>508337.5280059746</v>
      </c>
    </row>
    <row r="2562" spans="1:5">
      <c r="A2562" s="139">
        <v>2019</v>
      </c>
      <c r="B2562" s="142" t="s">
        <v>16</v>
      </c>
      <c r="C2562" s="142" t="s">
        <v>52</v>
      </c>
      <c r="D2562" s="130">
        <v>7643003</v>
      </c>
      <c r="E2562" s="82">
        <v>290410.44832826749</v>
      </c>
    </row>
    <row r="2563" spans="1:5">
      <c r="A2563" s="139">
        <v>2019</v>
      </c>
      <c r="B2563" s="142" t="s">
        <v>16</v>
      </c>
      <c r="C2563" s="142" t="s">
        <v>51</v>
      </c>
      <c r="D2563" s="130">
        <v>5138690</v>
      </c>
      <c r="E2563" s="82">
        <v>197186.87643898698</v>
      </c>
    </row>
    <row r="2564" spans="1:5">
      <c r="A2564" s="139">
        <v>2019</v>
      </c>
      <c r="B2564" s="142" t="s">
        <v>16</v>
      </c>
      <c r="C2564" s="142" t="s">
        <v>54</v>
      </c>
      <c r="D2564" s="130">
        <v>3049181</v>
      </c>
      <c r="E2564" s="82">
        <v>114116.05538922157</v>
      </c>
    </row>
    <row r="2565" spans="1:5">
      <c r="A2565" s="139">
        <v>2019</v>
      </c>
      <c r="B2565" s="142" t="s">
        <v>16</v>
      </c>
      <c r="C2565" s="142" t="s">
        <v>66</v>
      </c>
      <c r="D2565" s="130">
        <v>1586416</v>
      </c>
      <c r="E2565" s="82">
        <v>57520.52211747643</v>
      </c>
    </row>
    <row r="2566" spans="1:5">
      <c r="A2566" s="139">
        <v>2019</v>
      </c>
      <c r="B2566" s="142" t="s">
        <v>16</v>
      </c>
      <c r="C2566" s="142" t="s">
        <v>98</v>
      </c>
      <c r="D2566" s="130">
        <v>58927</v>
      </c>
    </row>
    <row r="2567" spans="1:5">
      <c r="A2567" s="139">
        <v>2020</v>
      </c>
      <c r="B2567" s="142" t="s">
        <v>5</v>
      </c>
      <c r="C2567" s="142" t="s">
        <v>53</v>
      </c>
      <c r="D2567" s="130">
        <v>1804272</v>
      </c>
      <c r="E2567" s="82">
        <v>68603.498098859316</v>
      </c>
    </row>
    <row r="2568" spans="1:5">
      <c r="A2568" s="139">
        <v>2020</v>
      </c>
      <c r="B2568" s="142" t="s">
        <v>5</v>
      </c>
      <c r="C2568" s="142" t="s">
        <v>51</v>
      </c>
      <c r="D2568" s="130">
        <v>4823778</v>
      </c>
      <c r="E2568" s="82">
        <v>180733.5331584863</v>
      </c>
    </row>
    <row r="2569" spans="1:5">
      <c r="A2569" s="139">
        <v>2020</v>
      </c>
      <c r="B2569" s="142" t="s">
        <v>5</v>
      </c>
      <c r="C2569" s="142" t="s">
        <v>52</v>
      </c>
      <c r="D2569" s="130">
        <v>7609929</v>
      </c>
      <c r="E2569" s="82">
        <v>282476.9487750557</v>
      </c>
    </row>
    <row r="2570" spans="1:5">
      <c r="A2570" s="139">
        <v>2020</v>
      </c>
      <c r="B2570" s="142" t="s">
        <v>5</v>
      </c>
      <c r="C2570" s="142" t="s">
        <v>50</v>
      </c>
      <c r="D2570" s="130">
        <v>12711976</v>
      </c>
      <c r="E2570" s="82">
        <v>465810.77317698795</v>
      </c>
    </row>
    <row r="2571" spans="1:5">
      <c r="A2571" s="139">
        <v>2020</v>
      </c>
      <c r="B2571" s="142" t="s">
        <v>5</v>
      </c>
      <c r="C2571" s="142" t="s">
        <v>54</v>
      </c>
      <c r="D2571" s="130">
        <v>2812188</v>
      </c>
      <c r="E2571" s="82">
        <v>103237.44493392071</v>
      </c>
    </row>
    <row r="2572" spans="1:5">
      <c r="A2572" s="139">
        <v>2020</v>
      </c>
      <c r="B2572" s="142" t="s">
        <v>5</v>
      </c>
      <c r="C2572" s="142" t="s">
        <v>65</v>
      </c>
      <c r="D2572" s="130">
        <v>2218203</v>
      </c>
      <c r="E2572" s="82">
        <v>84342.319391634985</v>
      </c>
    </row>
    <row r="2573" spans="1:5">
      <c r="A2573" s="139">
        <v>2020</v>
      </c>
      <c r="B2573" s="142" t="s">
        <v>5</v>
      </c>
      <c r="C2573" s="142" t="s">
        <v>66</v>
      </c>
      <c r="D2573" s="130">
        <v>1459734</v>
      </c>
      <c r="E2573" s="82">
        <v>52077.559757402778</v>
      </c>
    </row>
    <row r="2574" spans="1:5">
      <c r="A2574" s="139">
        <v>2020</v>
      </c>
      <c r="B2574" s="142" t="s">
        <v>5</v>
      </c>
      <c r="C2574" s="142" t="s">
        <v>98</v>
      </c>
      <c r="D2574" s="130">
        <v>74195</v>
      </c>
    </row>
    <row r="2575" spans="1:5">
      <c r="A2575" s="139">
        <v>2020</v>
      </c>
      <c r="B2575" s="142" t="s">
        <v>6</v>
      </c>
      <c r="C2575" s="142" t="s">
        <v>53</v>
      </c>
      <c r="D2575" s="130">
        <v>1698808</v>
      </c>
      <c r="E2575" s="82">
        <v>72910.214592274671</v>
      </c>
    </row>
    <row r="2576" spans="1:5">
      <c r="A2576" s="139">
        <v>2020</v>
      </c>
      <c r="B2576" s="142" t="s">
        <v>6</v>
      </c>
      <c r="C2576" s="196" t="s">
        <v>65</v>
      </c>
      <c r="D2576" s="130">
        <v>2103192</v>
      </c>
      <c r="E2576" s="82">
        <v>90265.751072961371</v>
      </c>
    </row>
    <row r="2577" spans="1:5">
      <c r="A2577" s="139">
        <v>2020</v>
      </c>
      <c r="B2577" s="142" t="s">
        <v>6</v>
      </c>
      <c r="C2577" s="196" t="s">
        <v>50</v>
      </c>
      <c r="D2577" s="130">
        <v>12495087</v>
      </c>
      <c r="E2577" s="82">
        <v>510211.80073499383</v>
      </c>
    </row>
    <row r="2578" spans="1:5">
      <c r="A2578" s="139">
        <v>2020</v>
      </c>
      <c r="B2578" s="142" t="s">
        <v>6</v>
      </c>
      <c r="C2578" s="196" t="s">
        <v>52</v>
      </c>
      <c r="D2578" s="130">
        <v>6990771</v>
      </c>
      <c r="E2578" s="82">
        <v>290314.4102990033</v>
      </c>
    </row>
    <row r="2579" spans="1:5">
      <c r="A2579" s="139">
        <v>2020</v>
      </c>
      <c r="B2579" s="142" t="s">
        <v>6</v>
      </c>
      <c r="C2579" s="196" t="s">
        <v>51</v>
      </c>
      <c r="D2579" s="130">
        <v>4675327</v>
      </c>
      <c r="E2579" s="82">
        <v>196690.23979806478</v>
      </c>
    </row>
    <row r="2580" spans="1:5">
      <c r="A2580" s="139">
        <v>2020</v>
      </c>
      <c r="B2580" s="142" t="s">
        <v>6</v>
      </c>
      <c r="C2580" s="196" t="s">
        <v>54</v>
      </c>
      <c r="D2580" s="130">
        <v>2571531</v>
      </c>
      <c r="E2580" s="82">
        <v>105261.19525173967</v>
      </c>
    </row>
    <row r="2581" spans="1:5">
      <c r="A2581" s="139">
        <v>2020</v>
      </c>
      <c r="B2581" s="142" t="s">
        <v>6</v>
      </c>
      <c r="C2581" s="196" t="s">
        <v>66</v>
      </c>
      <c r="D2581" s="130">
        <v>1375528</v>
      </c>
      <c r="E2581" s="82">
        <v>54154.645669291334</v>
      </c>
    </row>
    <row r="2582" spans="1:5">
      <c r="A2582" s="139">
        <v>2020</v>
      </c>
      <c r="B2582" s="142" t="s">
        <v>6</v>
      </c>
      <c r="C2582" s="196" t="s">
        <v>98</v>
      </c>
      <c r="D2582" s="130">
        <v>91378</v>
      </c>
    </row>
    <row r="2583" spans="1:5">
      <c r="A2583" s="139">
        <v>2020</v>
      </c>
      <c r="B2583" s="197" t="s">
        <v>7</v>
      </c>
      <c r="C2583" s="197" t="s">
        <v>51</v>
      </c>
      <c r="D2583" s="130">
        <v>2710730</v>
      </c>
      <c r="E2583" s="82">
        <v>106595.7530475816</v>
      </c>
    </row>
    <row r="2584" spans="1:5">
      <c r="A2584" s="139">
        <v>2020</v>
      </c>
      <c r="B2584" s="197" t="s">
        <v>7</v>
      </c>
      <c r="C2584" s="197" t="s">
        <v>52</v>
      </c>
      <c r="D2584" s="130">
        <v>4240871</v>
      </c>
      <c r="E2584" s="82">
        <v>165014.43579766538</v>
      </c>
    </row>
    <row r="2585" spans="1:5">
      <c r="A2585" s="139">
        <v>2020</v>
      </c>
      <c r="B2585" s="197" t="s">
        <v>7</v>
      </c>
      <c r="C2585" s="197" t="s">
        <v>53</v>
      </c>
      <c r="D2585" s="130">
        <v>1148346</v>
      </c>
      <c r="E2585" s="82">
        <v>46118.313253012042</v>
      </c>
    </row>
    <row r="2586" spans="1:5">
      <c r="A2586" s="139">
        <v>2020</v>
      </c>
      <c r="B2586" s="197" t="s">
        <v>7</v>
      </c>
      <c r="C2586" s="197" t="s">
        <v>50</v>
      </c>
      <c r="D2586" s="130">
        <v>7811790</v>
      </c>
      <c r="E2586" s="82">
        <v>297365.43585839361</v>
      </c>
    </row>
    <row r="2587" spans="1:5">
      <c r="A2587" s="139">
        <v>2020</v>
      </c>
      <c r="B2587" s="197" t="s">
        <v>7</v>
      </c>
      <c r="C2587" s="197" t="s">
        <v>54</v>
      </c>
      <c r="D2587" s="130">
        <v>1578239</v>
      </c>
      <c r="E2587" s="82">
        <v>60238.129770992367</v>
      </c>
    </row>
    <row r="2588" spans="1:5">
      <c r="A2588" s="139">
        <v>2020</v>
      </c>
      <c r="B2588" s="197" t="s">
        <v>7</v>
      </c>
      <c r="C2588" s="197" t="s">
        <v>65</v>
      </c>
      <c r="D2588" s="130">
        <v>1499790</v>
      </c>
      <c r="E2588" s="82">
        <v>60233</v>
      </c>
    </row>
    <row r="2589" spans="1:5">
      <c r="A2589" s="139">
        <v>2020</v>
      </c>
      <c r="B2589" s="197" t="s">
        <v>7</v>
      </c>
      <c r="C2589" s="197" t="s">
        <v>66</v>
      </c>
      <c r="D2589" s="130">
        <v>928642</v>
      </c>
      <c r="E2589" s="82">
        <v>34229.340213785472</v>
      </c>
    </row>
    <row r="2590" spans="1:5">
      <c r="A2590" s="139">
        <v>2020</v>
      </c>
      <c r="B2590" s="197" t="s">
        <v>7</v>
      </c>
      <c r="C2590" s="197" t="s">
        <v>98</v>
      </c>
      <c r="D2590" s="130">
        <v>26414</v>
      </c>
    </row>
    <row r="2591" spans="1:5">
      <c r="A2591" s="139">
        <v>2020</v>
      </c>
      <c r="B2591" s="198" t="s">
        <v>8</v>
      </c>
      <c r="C2591" s="198" t="s">
        <v>51</v>
      </c>
      <c r="D2591" s="130">
        <v>105646</v>
      </c>
      <c r="E2591" s="82">
        <v>4324.4371674171098</v>
      </c>
    </row>
    <row r="2592" spans="1:5">
      <c r="A2592" s="139">
        <v>2020</v>
      </c>
      <c r="B2592" s="198" t="s">
        <v>8</v>
      </c>
      <c r="C2592" s="198" t="s">
        <v>52</v>
      </c>
      <c r="D2592" s="130">
        <v>70827</v>
      </c>
      <c r="E2592" s="82">
        <v>2867.4898785425103</v>
      </c>
    </row>
    <row r="2593" spans="1:5">
      <c r="A2593" s="139">
        <v>2020</v>
      </c>
      <c r="B2593" s="198" t="s">
        <v>8</v>
      </c>
      <c r="C2593" s="198" t="s">
        <v>53</v>
      </c>
      <c r="D2593" s="130">
        <v>183826</v>
      </c>
      <c r="E2593" s="82">
        <v>7691.4644351464431</v>
      </c>
    </row>
    <row r="2594" spans="1:5">
      <c r="A2594" s="139">
        <v>2020</v>
      </c>
      <c r="B2594" s="198" t="s">
        <v>8</v>
      </c>
      <c r="C2594" s="198" t="s">
        <v>50</v>
      </c>
      <c r="D2594" s="130">
        <v>1391984</v>
      </c>
      <c r="E2594" s="82">
        <v>55084.447962010287</v>
      </c>
    </row>
    <row r="2595" spans="1:5">
      <c r="A2595" s="139">
        <v>2020</v>
      </c>
      <c r="B2595" s="198" t="s">
        <v>8</v>
      </c>
      <c r="C2595" s="198" t="s">
        <v>54</v>
      </c>
      <c r="D2595" s="130">
        <v>89746</v>
      </c>
      <c r="E2595" s="82">
        <v>3561.3492063492063</v>
      </c>
    </row>
    <row r="2596" spans="1:5">
      <c r="A2596" s="139">
        <v>2020</v>
      </c>
      <c r="B2596" s="198" t="s">
        <v>8</v>
      </c>
      <c r="C2596" s="198" t="s">
        <v>65</v>
      </c>
      <c r="D2596" s="130">
        <v>309163</v>
      </c>
      <c r="E2596" s="82">
        <v>12935.690376569037</v>
      </c>
    </row>
    <row r="2597" spans="1:5">
      <c r="A2597" s="139">
        <v>2020</v>
      </c>
      <c r="B2597" s="198" t="s">
        <v>8</v>
      </c>
      <c r="C2597" s="198" t="s">
        <v>66</v>
      </c>
      <c r="D2597" s="130">
        <v>238134</v>
      </c>
      <c r="E2597" s="82">
        <v>9113.432835820895</v>
      </c>
    </row>
    <row r="2598" spans="1:5">
      <c r="A2598" s="139">
        <v>2020</v>
      </c>
      <c r="B2598" s="198" t="s">
        <v>8</v>
      </c>
      <c r="C2598" s="198" t="s">
        <v>98</v>
      </c>
      <c r="D2598" s="130">
        <v>381</v>
      </c>
    </row>
    <row r="2599" spans="1:5">
      <c r="A2599" s="139">
        <v>2020</v>
      </c>
      <c r="B2599" s="197" t="s">
        <v>9</v>
      </c>
      <c r="C2599" s="198" t="s">
        <v>51</v>
      </c>
      <c r="D2599" s="130">
        <v>124353</v>
      </c>
      <c r="E2599" s="82">
        <v>4946.4200477326967</v>
      </c>
    </row>
    <row r="2600" spans="1:5">
      <c r="A2600" s="139">
        <v>2020</v>
      </c>
      <c r="B2600" s="197" t="s">
        <v>9</v>
      </c>
      <c r="C2600" s="198" t="s">
        <v>52</v>
      </c>
      <c r="D2600" s="130">
        <v>91754</v>
      </c>
      <c r="E2600" s="82">
        <v>3603.8491751767478</v>
      </c>
    </row>
    <row r="2601" spans="1:5">
      <c r="A2601" s="139">
        <v>2020</v>
      </c>
      <c r="B2601" s="197" t="s">
        <v>9</v>
      </c>
      <c r="C2601" s="198" t="s">
        <v>53</v>
      </c>
      <c r="D2601" s="130">
        <v>311052</v>
      </c>
      <c r="E2601" s="82">
        <v>12644.390243902439</v>
      </c>
    </row>
    <row r="2602" spans="1:5">
      <c r="A2602" s="139">
        <v>2020</v>
      </c>
      <c r="B2602" s="197" t="s">
        <v>9</v>
      </c>
      <c r="C2602" s="198" t="s">
        <v>50</v>
      </c>
      <c r="D2602" s="130">
        <v>2123265</v>
      </c>
      <c r="E2602" s="82">
        <v>81726.90531177829</v>
      </c>
    </row>
    <row r="2603" spans="1:5">
      <c r="A2603" s="139">
        <v>2020</v>
      </c>
      <c r="B2603" s="197" t="s">
        <v>9</v>
      </c>
      <c r="C2603" s="198" t="s">
        <v>54</v>
      </c>
      <c r="D2603" s="130">
        <v>126401</v>
      </c>
      <c r="E2603" s="82">
        <v>4878.4639135468933</v>
      </c>
    </row>
    <row r="2604" spans="1:5">
      <c r="A2604" s="139">
        <v>2020</v>
      </c>
      <c r="B2604" s="197" t="s">
        <v>9</v>
      </c>
      <c r="C2604" s="198" t="s">
        <v>65</v>
      </c>
      <c r="D2604" s="130">
        <v>476855</v>
      </c>
      <c r="E2604" s="82">
        <v>19384.349593495936</v>
      </c>
    </row>
    <row r="2605" spans="1:5">
      <c r="A2605" s="139">
        <v>2020</v>
      </c>
      <c r="B2605" s="197" t="s">
        <v>9</v>
      </c>
      <c r="C2605" s="198" t="s">
        <v>66</v>
      </c>
      <c r="D2605" s="130">
        <v>305303</v>
      </c>
      <c r="E2605" s="82">
        <v>11328.497217068645</v>
      </c>
    </row>
    <row r="2606" spans="1:5">
      <c r="A2606" s="139">
        <v>2020</v>
      </c>
      <c r="B2606" s="197" t="s">
        <v>9</v>
      </c>
      <c r="C2606" s="198" t="s">
        <v>98</v>
      </c>
      <c r="D2606" s="130">
        <v>570</v>
      </c>
    </row>
    <row r="2607" spans="1:5">
      <c r="A2607" s="139">
        <v>2020</v>
      </c>
      <c r="B2607" s="198" t="s">
        <v>10</v>
      </c>
      <c r="C2607" s="198" t="s">
        <v>51</v>
      </c>
      <c r="D2607" s="130">
        <v>129649</v>
      </c>
      <c r="E2607" s="82">
        <v>5183.886445421831</v>
      </c>
    </row>
    <row r="2608" spans="1:5">
      <c r="A2608" s="139">
        <v>2020</v>
      </c>
      <c r="B2608" s="198" t="s">
        <v>10</v>
      </c>
      <c r="C2608" s="198" t="s">
        <v>52</v>
      </c>
      <c r="D2608" s="130">
        <v>94513</v>
      </c>
      <c r="E2608" s="82">
        <v>3753.494837172359</v>
      </c>
    </row>
    <row r="2609" spans="1:5">
      <c r="A2609" s="139">
        <v>2020</v>
      </c>
      <c r="B2609" s="198" t="s">
        <v>10</v>
      </c>
      <c r="C2609" s="198" t="s">
        <v>53</v>
      </c>
      <c r="D2609" s="130">
        <v>335667</v>
      </c>
      <c r="E2609" s="82">
        <v>13700.693877551021</v>
      </c>
    </row>
    <row r="2610" spans="1:5">
      <c r="A2610" s="139">
        <v>2020</v>
      </c>
      <c r="B2610" s="198" t="s">
        <v>10</v>
      </c>
      <c r="C2610" s="198" t="s">
        <v>50</v>
      </c>
      <c r="D2610" s="130">
        <v>2343206</v>
      </c>
      <c r="E2610" s="82">
        <v>90646.266924564785</v>
      </c>
    </row>
    <row r="2611" spans="1:5">
      <c r="A2611" s="139">
        <v>2020</v>
      </c>
      <c r="B2611" s="198" t="s">
        <v>10</v>
      </c>
      <c r="C2611" s="198" t="s">
        <v>54</v>
      </c>
      <c r="D2611" s="130">
        <v>189084</v>
      </c>
      <c r="E2611" s="82">
        <v>7334.5228859581066</v>
      </c>
    </row>
    <row r="2612" spans="1:5">
      <c r="A2612" s="139">
        <v>2020</v>
      </c>
      <c r="B2612" s="198" t="s">
        <v>10</v>
      </c>
      <c r="C2612" s="198" t="s">
        <v>65</v>
      </c>
      <c r="D2612" s="130">
        <v>469026</v>
      </c>
      <c r="E2612" s="82">
        <v>19143.918367346938</v>
      </c>
    </row>
    <row r="2613" spans="1:5">
      <c r="A2613" s="139">
        <v>2020</v>
      </c>
      <c r="B2613" s="198" t="s">
        <v>10</v>
      </c>
      <c r="C2613" s="198" t="s">
        <v>66</v>
      </c>
      <c r="D2613" s="130">
        <v>431207</v>
      </c>
      <c r="E2613" s="82">
        <v>16278.104945262361</v>
      </c>
    </row>
    <row r="2614" spans="1:5">
      <c r="A2614" s="139">
        <v>2020</v>
      </c>
      <c r="B2614" s="198" t="s">
        <v>10</v>
      </c>
      <c r="C2614" s="198" t="s">
        <v>98</v>
      </c>
      <c r="D2614" s="130">
        <v>718</v>
      </c>
    </row>
    <row r="2615" spans="1:5">
      <c r="A2615" s="139">
        <v>2020</v>
      </c>
      <c r="B2615" s="197" t="s">
        <v>11</v>
      </c>
      <c r="C2615" s="198" t="s">
        <v>51</v>
      </c>
      <c r="D2615" s="130">
        <v>106610</v>
      </c>
      <c r="E2615" s="82">
        <v>4254.1899441340784</v>
      </c>
    </row>
    <row r="2616" spans="1:5">
      <c r="A2616" s="139">
        <v>2020</v>
      </c>
      <c r="B2616" s="197" t="s">
        <v>11</v>
      </c>
      <c r="C2616" s="198" t="s">
        <v>52</v>
      </c>
      <c r="D2616" s="130">
        <v>514409</v>
      </c>
      <c r="E2616" s="82">
        <v>20316.311216429698</v>
      </c>
    </row>
    <row r="2617" spans="1:5">
      <c r="A2617" s="139">
        <v>2020</v>
      </c>
      <c r="B2617" s="197" t="s">
        <v>11</v>
      </c>
      <c r="C2617" s="198" t="s">
        <v>53</v>
      </c>
      <c r="D2617" s="130">
        <v>312452</v>
      </c>
      <c r="E2617" s="82">
        <v>12701.300813008129</v>
      </c>
    </row>
    <row r="2618" spans="1:5">
      <c r="A2618" s="139">
        <v>2020</v>
      </c>
      <c r="B2618" s="197" t="s">
        <v>11</v>
      </c>
      <c r="C2618" s="198" t="s">
        <v>50</v>
      </c>
      <c r="D2618" s="130">
        <v>2050743</v>
      </c>
      <c r="E2618" s="82">
        <v>79547.827773467798</v>
      </c>
    </row>
    <row r="2619" spans="1:5">
      <c r="A2619" s="139">
        <v>2020</v>
      </c>
      <c r="B2619" s="197" t="s">
        <v>11</v>
      </c>
      <c r="C2619" s="198" t="s">
        <v>54</v>
      </c>
      <c r="D2619" s="130">
        <v>295418</v>
      </c>
      <c r="E2619" s="82">
        <v>11485.92534992224</v>
      </c>
    </row>
    <row r="2620" spans="1:5">
      <c r="A2620" s="139">
        <v>2020</v>
      </c>
      <c r="B2620" s="197" t="s">
        <v>11</v>
      </c>
      <c r="C2620" s="198" t="s">
        <v>65</v>
      </c>
      <c r="D2620" s="130">
        <v>403766</v>
      </c>
      <c r="E2620" s="82">
        <v>16413.252032520326</v>
      </c>
    </row>
    <row r="2621" spans="1:5">
      <c r="A2621" s="139">
        <v>2020</v>
      </c>
      <c r="B2621" s="197" t="s">
        <v>11</v>
      </c>
      <c r="C2621" s="198" t="s">
        <v>66</v>
      </c>
      <c r="D2621" s="130">
        <v>294185</v>
      </c>
      <c r="E2621" s="82">
        <v>11067.908201655378</v>
      </c>
    </row>
    <row r="2622" spans="1:5">
      <c r="A2622" s="139">
        <v>2020</v>
      </c>
      <c r="B2622" s="197" t="s">
        <v>11</v>
      </c>
      <c r="C2622" s="198" t="s">
        <v>98</v>
      </c>
      <c r="D2622" s="130">
        <v>326</v>
      </c>
    </row>
    <row r="2623" spans="1:5">
      <c r="A2623" s="139">
        <v>2020</v>
      </c>
      <c r="B2623" s="197" t="s">
        <v>12</v>
      </c>
      <c r="C2623" s="197" t="s">
        <v>51</v>
      </c>
      <c r="D2623" s="130">
        <v>128349</v>
      </c>
      <c r="E2623" s="82">
        <v>4980.558789289872</v>
      </c>
    </row>
    <row r="2624" spans="1:5">
      <c r="A2624" s="139">
        <v>2020</v>
      </c>
      <c r="B2624" s="197" t="s">
        <v>12</v>
      </c>
      <c r="C2624" s="197" t="s">
        <v>52</v>
      </c>
      <c r="D2624" s="130">
        <v>657190</v>
      </c>
      <c r="E2624" s="82">
        <v>25199.00306748466</v>
      </c>
    </row>
    <row r="2625" spans="1:5">
      <c r="A2625" s="139">
        <v>2020</v>
      </c>
      <c r="B2625" s="197" t="s">
        <v>12</v>
      </c>
      <c r="C2625" s="197" t="s">
        <v>53</v>
      </c>
      <c r="D2625" s="130">
        <v>374798</v>
      </c>
      <c r="E2625" s="82">
        <v>14814.150197628458</v>
      </c>
    </row>
    <row r="2626" spans="1:5">
      <c r="A2626" s="139">
        <v>2020</v>
      </c>
      <c r="B2626" s="197" t="s">
        <v>12</v>
      </c>
      <c r="C2626" s="197" t="s">
        <v>50</v>
      </c>
      <c r="D2626" s="130">
        <v>2402944</v>
      </c>
      <c r="E2626" s="82">
        <v>90711.362778406939</v>
      </c>
    </row>
    <row r="2627" spans="1:5">
      <c r="A2627" s="139">
        <v>2020</v>
      </c>
      <c r="B2627" s="197" t="s">
        <v>12</v>
      </c>
      <c r="C2627" s="197" t="s">
        <v>54</v>
      </c>
      <c r="D2627" s="130">
        <v>388951</v>
      </c>
      <c r="E2627" s="82">
        <v>14716.269390843738</v>
      </c>
    </row>
    <row r="2628" spans="1:5">
      <c r="A2628" s="139">
        <v>2020</v>
      </c>
      <c r="B2628" s="197" t="s">
        <v>12</v>
      </c>
      <c r="C2628" s="197" t="s">
        <v>65</v>
      </c>
      <c r="D2628" s="130">
        <v>483367</v>
      </c>
      <c r="E2628" s="82">
        <v>19105.415019762844</v>
      </c>
    </row>
    <row r="2629" spans="1:5">
      <c r="A2629" s="139">
        <v>2020</v>
      </c>
      <c r="B2629" s="197" t="s">
        <v>12</v>
      </c>
      <c r="C2629" s="197" t="s">
        <v>66</v>
      </c>
      <c r="D2629" s="130">
        <v>341351</v>
      </c>
      <c r="E2629" s="82">
        <v>12458.065693430655</v>
      </c>
    </row>
    <row r="2630" spans="1:5">
      <c r="A2630" s="139">
        <v>2020</v>
      </c>
      <c r="B2630" s="197" t="s">
        <v>12</v>
      </c>
      <c r="C2630" s="197" t="s">
        <v>98</v>
      </c>
      <c r="D2630" s="130">
        <v>938</v>
      </c>
    </row>
    <row r="2631" spans="1:5">
      <c r="A2631" s="139">
        <v>2020</v>
      </c>
      <c r="B2631" s="197" t="s">
        <v>13</v>
      </c>
      <c r="C2631" s="197" t="s">
        <v>51</v>
      </c>
      <c r="D2631" s="130">
        <v>138563</v>
      </c>
      <c r="E2631" s="82">
        <v>5264.5516717325227</v>
      </c>
    </row>
    <row r="2632" spans="1:5">
      <c r="A2632" s="139">
        <v>2020</v>
      </c>
      <c r="B2632" s="197" t="s">
        <v>13</v>
      </c>
      <c r="C2632" s="197" t="s">
        <v>52</v>
      </c>
      <c r="D2632" s="130">
        <v>889016</v>
      </c>
      <c r="E2632" s="82">
        <v>33471.987951807234</v>
      </c>
    </row>
    <row r="2633" spans="1:5">
      <c r="A2633" s="139">
        <v>2020</v>
      </c>
      <c r="B2633" s="197" t="s">
        <v>13</v>
      </c>
      <c r="C2633" s="197" t="s">
        <v>53</v>
      </c>
      <c r="D2633" s="130">
        <v>451539</v>
      </c>
      <c r="E2633" s="82">
        <v>17366.884615384617</v>
      </c>
    </row>
    <row r="2634" spans="1:5">
      <c r="A2634" s="139">
        <v>2020</v>
      </c>
      <c r="B2634" s="197" t="s">
        <v>13</v>
      </c>
      <c r="C2634" s="197" t="s">
        <v>50</v>
      </c>
      <c r="D2634" s="130">
        <v>2848301</v>
      </c>
      <c r="E2634" s="82">
        <v>106279.88805970149</v>
      </c>
    </row>
    <row r="2635" spans="1:5">
      <c r="A2635" s="139">
        <v>2020</v>
      </c>
      <c r="B2635" s="197" t="s">
        <v>13</v>
      </c>
      <c r="C2635" s="197" t="s">
        <v>54</v>
      </c>
      <c r="D2635" s="130">
        <v>492400</v>
      </c>
      <c r="E2635" s="82">
        <v>18400.597907324365</v>
      </c>
    </row>
    <row r="2636" spans="1:5">
      <c r="A2636" s="139">
        <v>2020</v>
      </c>
      <c r="B2636" s="197" t="s">
        <v>13</v>
      </c>
      <c r="C2636" s="197" t="s">
        <v>65</v>
      </c>
      <c r="D2636" s="130">
        <v>628738</v>
      </c>
      <c r="E2636" s="82">
        <v>24182.23076923077</v>
      </c>
    </row>
    <row r="2637" spans="1:5">
      <c r="A2637" s="139">
        <v>2020</v>
      </c>
      <c r="B2637" s="197" t="s">
        <v>13</v>
      </c>
      <c r="C2637" s="197" t="s">
        <v>66</v>
      </c>
      <c r="D2637" s="130">
        <v>383166</v>
      </c>
      <c r="E2637" s="82">
        <v>13943.449781659388</v>
      </c>
    </row>
    <row r="2638" spans="1:5">
      <c r="A2638" s="139">
        <v>2020</v>
      </c>
      <c r="B2638" s="197" t="s">
        <v>13</v>
      </c>
      <c r="C2638" s="197" t="s">
        <v>98</v>
      </c>
      <c r="D2638" s="130">
        <v>2262</v>
      </c>
    </row>
    <row r="2639" spans="1:5">
      <c r="A2639" s="139">
        <v>2020</v>
      </c>
      <c r="B2639" s="198" t="s">
        <v>14</v>
      </c>
      <c r="C2639" s="197" t="s">
        <v>51</v>
      </c>
      <c r="D2639" s="82">
        <v>386875</v>
      </c>
      <c r="E2639" s="82">
        <v>14654.35606060606</v>
      </c>
    </row>
    <row r="2640" spans="1:5">
      <c r="A2640" s="139">
        <v>2020</v>
      </c>
      <c r="B2640" s="198" t="s">
        <v>14</v>
      </c>
      <c r="C2640" s="197" t="s">
        <v>52</v>
      </c>
      <c r="D2640" s="82">
        <v>1159638</v>
      </c>
      <c r="E2640" s="82">
        <v>43432.134831460673</v>
      </c>
    </row>
    <row r="2641" spans="1:5">
      <c r="A2641" s="139">
        <v>2020</v>
      </c>
      <c r="B2641" s="198" t="s">
        <v>14</v>
      </c>
      <c r="C2641" s="197" t="s">
        <v>53</v>
      </c>
      <c r="D2641" s="82">
        <v>550851</v>
      </c>
      <c r="E2641" s="82">
        <v>21186.576923076922</v>
      </c>
    </row>
    <row r="2642" spans="1:5">
      <c r="A2642" s="139">
        <v>2020</v>
      </c>
      <c r="B2642" s="198" t="s">
        <v>14</v>
      </c>
      <c r="C2642" s="197" t="s">
        <v>50</v>
      </c>
      <c r="D2642" s="82">
        <v>3632445</v>
      </c>
      <c r="E2642" s="82">
        <v>134535</v>
      </c>
    </row>
    <row r="2643" spans="1:5">
      <c r="A2643" s="139">
        <v>2020</v>
      </c>
      <c r="B2643" s="198" t="s">
        <v>14</v>
      </c>
      <c r="C2643" s="197" t="s">
        <v>54</v>
      </c>
      <c r="D2643" s="82">
        <v>633186</v>
      </c>
      <c r="E2643" s="82">
        <v>23494.842300556586</v>
      </c>
    </row>
    <row r="2644" spans="1:5">
      <c r="A2644" s="139">
        <v>2020</v>
      </c>
      <c r="B2644" s="198" t="s">
        <v>14</v>
      </c>
      <c r="C2644" s="197" t="s">
        <v>65</v>
      </c>
      <c r="D2644" s="82">
        <v>772700</v>
      </c>
      <c r="E2644" s="82">
        <v>29719.23076923077</v>
      </c>
    </row>
    <row r="2645" spans="1:5">
      <c r="A2645" s="139">
        <v>2020</v>
      </c>
      <c r="B2645" s="198" t="s">
        <v>14</v>
      </c>
      <c r="C2645" s="197" t="s">
        <v>66</v>
      </c>
      <c r="D2645" s="82">
        <v>476343</v>
      </c>
      <c r="E2645" s="82">
        <v>17103.87791741472</v>
      </c>
    </row>
    <row r="2646" spans="1:5">
      <c r="A2646" s="139">
        <v>2020</v>
      </c>
      <c r="B2646" s="198" t="s">
        <v>14</v>
      </c>
      <c r="C2646" s="197" t="s">
        <v>98</v>
      </c>
      <c r="D2646" s="82">
        <v>2653</v>
      </c>
    </row>
    <row r="2647" spans="1:5">
      <c r="A2647" s="139">
        <v>2020</v>
      </c>
      <c r="B2647" s="198" t="s">
        <v>15</v>
      </c>
      <c r="C2647" s="198" t="s">
        <v>51</v>
      </c>
      <c r="D2647" s="130">
        <v>681922</v>
      </c>
      <c r="E2647" s="82">
        <v>27211.572226656026</v>
      </c>
    </row>
    <row r="2648" spans="1:5">
      <c r="A2648" s="139">
        <v>2020</v>
      </c>
      <c r="B2648" s="198" t="s">
        <v>15</v>
      </c>
      <c r="C2648" s="198" t="s">
        <v>52</v>
      </c>
      <c r="D2648" s="130">
        <v>2423853</v>
      </c>
      <c r="E2648" s="82">
        <v>95728.791469194315</v>
      </c>
    </row>
    <row r="2649" spans="1:5">
      <c r="A2649" s="139">
        <v>2020</v>
      </c>
      <c r="B2649" s="198" t="s">
        <v>15</v>
      </c>
      <c r="C2649" s="198" t="s">
        <v>53</v>
      </c>
      <c r="D2649" s="130">
        <v>640126</v>
      </c>
      <c r="E2649" s="82">
        <v>26021.382113821135</v>
      </c>
    </row>
    <row r="2650" spans="1:5">
      <c r="A2650" s="139">
        <v>2020</v>
      </c>
      <c r="B2650" s="198" t="s">
        <v>15</v>
      </c>
      <c r="C2650" s="198" t="s">
        <v>50</v>
      </c>
      <c r="D2650" s="130">
        <v>5106723</v>
      </c>
      <c r="E2650" s="82">
        <v>198088.55702094646</v>
      </c>
    </row>
    <row r="2651" spans="1:5">
      <c r="A2651" s="139">
        <v>2020</v>
      </c>
      <c r="B2651" s="198" t="s">
        <v>15</v>
      </c>
      <c r="C2651" s="198" t="s">
        <v>54</v>
      </c>
      <c r="D2651" s="130">
        <v>779424</v>
      </c>
      <c r="E2651" s="82">
        <v>30304.199066874029</v>
      </c>
    </row>
    <row r="2652" spans="1:5">
      <c r="A2652" s="139">
        <v>2020</v>
      </c>
      <c r="B2652" s="198" t="s">
        <v>15</v>
      </c>
      <c r="C2652" s="198" t="s">
        <v>65</v>
      </c>
      <c r="D2652" s="130">
        <v>933440</v>
      </c>
      <c r="E2652" s="82">
        <v>37944.715447154471</v>
      </c>
    </row>
    <row r="2653" spans="1:5">
      <c r="A2653" s="139">
        <v>2020</v>
      </c>
      <c r="B2653" s="198" t="s">
        <v>15</v>
      </c>
      <c r="C2653" s="198" t="s">
        <v>66</v>
      </c>
      <c r="D2653" s="130">
        <v>530157</v>
      </c>
      <c r="E2653" s="82">
        <v>19945.711060948081</v>
      </c>
    </row>
    <row r="2654" spans="1:5">
      <c r="A2654" s="139">
        <v>2020</v>
      </c>
      <c r="B2654" s="198" t="s">
        <v>15</v>
      </c>
      <c r="C2654" s="198" t="s">
        <v>98</v>
      </c>
      <c r="D2654" s="130">
        <v>5148</v>
      </c>
    </row>
    <row r="2655" spans="1:5">
      <c r="A2655" s="139">
        <v>2020</v>
      </c>
      <c r="B2655" s="198" t="s">
        <v>16</v>
      </c>
      <c r="C2655" s="198" t="s">
        <v>51</v>
      </c>
      <c r="D2655" s="130">
        <v>903741</v>
      </c>
      <c r="E2655" s="82">
        <v>35538.379866299649</v>
      </c>
    </row>
    <row r="2656" spans="1:5">
      <c r="A2656" s="139">
        <v>2020</v>
      </c>
      <c r="B2656" s="198" t="s">
        <v>16</v>
      </c>
      <c r="C2656" s="198" t="s">
        <v>52</v>
      </c>
      <c r="D2656" s="130">
        <v>2832000</v>
      </c>
      <c r="E2656" s="82">
        <v>110194.55252918288</v>
      </c>
    </row>
    <row r="2657" spans="1:5">
      <c r="A2657" s="139">
        <v>2020</v>
      </c>
      <c r="B2657" s="198" t="s">
        <v>16</v>
      </c>
      <c r="C2657" s="198" t="s">
        <v>53</v>
      </c>
      <c r="D2657" s="130">
        <v>714580</v>
      </c>
      <c r="E2657" s="82">
        <v>28697.991967871483</v>
      </c>
    </row>
    <row r="2658" spans="1:5">
      <c r="A2658" s="139">
        <v>2020</v>
      </c>
      <c r="B2658" s="198" t="s">
        <v>16</v>
      </c>
      <c r="C2658" s="198" t="s">
        <v>50</v>
      </c>
      <c r="D2658" s="130">
        <v>5866834</v>
      </c>
      <c r="E2658" s="82">
        <v>223328.28321279027</v>
      </c>
    </row>
    <row r="2659" spans="1:5">
      <c r="A2659" s="139">
        <v>2020</v>
      </c>
      <c r="B2659" s="198" t="s">
        <v>16</v>
      </c>
      <c r="C2659" s="198" t="s">
        <v>54</v>
      </c>
      <c r="D2659" s="130">
        <v>804671</v>
      </c>
      <c r="E2659" s="82">
        <v>30712.633587786262</v>
      </c>
    </row>
    <row r="2660" spans="1:5">
      <c r="A2660" s="139">
        <v>2020</v>
      </c>
      <c r="B2660" s="198" t="s">
        <v>16</v>
      </c>
      <c r="C2660" s="198" t="s">
        <v>65</v>
      </c>
      <c r="D2660" s="130">
        <v>1054469</v>
      </c>
      <c r="E2660" s="82">
        <v>42348.152610441764</v>
      </c>
    </row>
    <row r="2661" spans="1:5">
      <c r="A2661" s="139">
        <v>2020</v>
      </c>
      <c r="B2661" s="198" t="s">
        <v>16</v>
      </c>
      <c r="C2661" s="198" t="s">
        <v>66</v>
      </c>
      <c r="D2661" s="130">
        <v>587468</v>
      </c>
      <c r="E2661" s="82">
        <v>21653.814964983412</v>
      </c>
    </row>
    <row r="2662" spans="1:5">
      <c r="A2662" s="139">
        <v>2020</v>
      </c>
      <c r="B2662" s="198" t="s">
        <v>16</v>
      </c>
      <c r="C2662" s="198" t="s">
        <v>98</v>
      </c>
      <c r="D2662" s="130">
        <v>6225</v>
      </c>
    </row>
    <row r="2663" spans="1:5">
      <c r="A2663" s="139">
        <v>2021</v>
      </c>
      <c r="B2663" s="198" t="s">
        <v>5</v>
      </c>
      <c r="C2663" s="198" t="s">
        <v>51</v>
      </c>
      <c r="D2663" s="130">
        <v>981156</v>
      </c>
      <c r="E2663" s="82">
        <v>38073.57392316647</v>
      </c>
    </row>
    <row r="2664" spans="1:5">
      <c r="A2664" s="139">
        <v>2021</v>
      </c>
      <c r="B2664" s="198" t="s">
        <v>5</v>
      </c>
      <c r="C2664" s="198" t="s">
        <v>52</v>
      </c>
      <c r="D2664" s="130">
        <v>2654377</v>
      </c>
      <c r="E2664" s="82">
        <v>101778.25920245398</v>
      </c>
    </row>
    <row r="2665" spans="1:5">
      <c r="A2665" s="139">
        <v>2021</v>
      </c>
      <c r="B2665" s="198" t="s">
        <v>5</v>
      </c>
      <c r="C2665" s="198" t="s">
        <v>53</v>
      </c>
      <c r="D2665" s="130">
        <v>699131</v>
      </c>
      <c r="E2665" s="82">
        <v>27633.636363636364</v>
      </c>
    </row>
    <row r="2666" spans="1:5">
      <c r="A2666" s="139">
        <v>2021</v>
      </c>
      <c r="B2666" s="198" t="s">
        <v>5</v>
      </c>
      <c r="C2666" s="198" t="s">
        <v>50</v>
      </c>
      <c r="D2666" s="130">
        <v>5701534</v>
      </c>
      <c r="E2666" s="82">
        <v>215233.44658361643</v>
      </c>
    </row>
    <row r="2667" spans="1:5">
      <c r="A2667" s="139">
        <v>2021</v>
      </c>
      <c r="B2667" s="198" t="s">
        <v>5</v>
      </c>
      <c r="C2667" s="198" t="s">
        <v>54</v>
      </c>
      <c r="D2667" s="130">
        <v>896351</v>
      </c>
      <c r="E2667" s="82">
        <v>33914.150586454787</v>
      </c>
    </row>
    <row r="2668" spans="1:5">
      <c r="A2668" s="139">
        <v>2021</v>
      </c>
      <c r="B2668" s="198" t="s">
        <v>5</v>
      </c>
      <c r="C2668" s="198" t="s">
        <v>65</v>
      </c>
      <c r="D2668" s="130">
        <v>990414</v>
      </c>
      <c r="E2668" s="82">
        <v>39146.798418972328</v>
      </c>
    </row>
    <row r="2669" spans="1:5">
      <c r="A2669" s="139">
        <v>2021</v>
      </c>
      <c r="B2669" s="198" t="s">
        <v>5</v>
      </c>
      <c r="C2669" s="198" t="s">
        <v>66</v>
      </c>
      <c r="D2669" s="130">
        <v>593261</v>
      </c>
      <c r="E2669" s="82">
        <v>21651.861313868612</v>
      </c>
    </row>
    <row r="2670" spans="1:5">
      <c r="A2670" s="139">
        <v>2021</v>
      </c>
      <c r="B2670" s="198" t="s">
        <v>5</v>
      </c>
      <c r="C2670" s="198" t="s">
        <v>98</v>
      </c>
      <c r="D2670" s="130">
        <v>6281</v>
      </c>
    </row>
  </sheetData>
  <pageMargins left="0.7" right="0.7" top="0.75" bottom="0.75" header="0.3" footer="0.3"/>
  <pageSetup paperSize="9" orientation="portrait" verticalDpi="0" r:id="rId1"/>
  <tableParts count="2">
    <tablePart r:id="rId2"/>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607"/>
  <sheetViews>
    <sheetView showGridLines="0" showZeros="0" zoomScale="70" zoomScaleNormal="70" workbookViewId="0">
      <selection activeCell="O294" sqref="O294:P294"/>
    </sheetView>
  </sheetViews>
  <sheetFormatPr baseColWidth="10" defaultColWidth="11.375" defaultRowHeight="14.95"/>
  <cols>
    <col min="1" max="1" width="18.75" style="6" customWidth="1"/>
    <col min="2" max="2" width="25.625" style="6" customWidth="1"/>
    <col min="3" max="3" width="6.375" style="6" customWidth="1"/>
    <col min="4" max="15" width="13.75" style="6" customWidth="1"/>
    <col min="16" max="16" width="16" style="6" customWidth="1"/>
    <col min="17" max="16384" width="11.375" style="5"/>
  </cols>
  <sheetData>
    <row r="1" spans="1:16" ht="21.9" customHeight="1">
      <c r="A1" s="215" t="s">
        <v>42</v>
      </c>
      <c r="B1" s="215"/>
      <c r="C1" s="215"/>
      <c r="D1" s="215"/>
      <c r="E1" s="215"/>
      <c r="F1" s="215"/>
      <c r="G1" s="215"/>
      <c r="H1" s="215"/>
      <c r="I1" s="215"/>
      <c r="J1" s="215"/>
      <c r="K1" s="215"/>
      <c r="L1" s="215"/>
      <c r="M1" s="215"/>
      <c r="N1" s="215"/>
      <c r="O1" s="215"/>
      <c r="P1" s="215"/>
    </row>
    <row r="2" spans="1:16" ht="21.9" customHeight="1">
      <c r="A2" s="215" t="s">
        <v>49</v>
      </c>
      <c r="B2" s="215"/>
      <c r="C2" s="215"/>
      <c r="D2" s="215"/>
      <c r="E2" s="215"/>
      <c r="F2" s="215"/>
      <c r="G2" s="215"/>
      <c r="H2" s="215"/>
      <c r="I2" s="215"/>
      <c r="J2" s="215"/>
      <c r="K2" s="215"/>
      <c r="L2" s="215"/>
      <c r="M2" s="215"/>
      <c r="N2" s="215"/>
      <c r="O2" s="215"/>
      <c r="P2" s="215"/>
    </row>
    <row r="3" spans="1:16" s="72" customFormat="1" ht="14.1" customHeight="1">
      <c r="A3" s="71"/>
      <c r="B3" s="71"/>
      <c r="C3" s="71"/>
      <c r="D3" s="86"/>
      <c r="E3" s="86"/>
      <c r="F3" s="86"/>
      <c r="G3" s="86"/>
      <c r="H3" s="86"/>
      <c r="I3" s="86"/>
      <c r="J3" s="86"/>
      <c r="K3" s="78"/>
      <c r="L3" s="78"/>
      <c r="M3" s="78"/>
      <c r="N3" s="71"/>
      <c r="O3" s="71"/>
      <c r="P3" s="71"/>
    </row>
    <row r="4" spans="1:16" ht="14.1" customHeight="1" thickBot="1">
      <c r="A4" s="7"/>
      <c r="B4" s="7"/>
      <c r="C4" s="7"/>
      <c r="D4" s="112"/>
      <c r="E4" s="8"/>
      <c r="F4" s="8"/>
      <c r="G4" s="8"/>
      <c r="H4" s="8"/>
      <c r="I4" s="8"/>
      <c r="J4" s="8"/>
      <c r="K4" s="8"/>
      <c r="L4" s="8"/>
      <c r="M4" s="8"/>
      <c r="N4" s="7"/>
      <c r="O4" s="7"/>
      <c r="P4" s="7"/>
    </row>
    <row r="5" spans="1:16" s="9" customFormat="1" ht="16" customHeight="1">
      <c r="A5" s="17" t="s">
        <v>1</v>
      </c>
      <c r="B5" s="18" t="s">
        <v>3</v>
      </c>
      <c r="C5" s="212" t="s">
        <v>4</v>
      </c>
      <c r="D5" s="212" t="s">
        <v>5</v>
      </c>
      <c r="E5" s="212" t="s">
        <v>6</v>
      </c>
      <c r="F5" s="212" t="s">
        <v>7</v>
      </c>
      <c r="G5" s="212" t="s">
        <v>8</v>
      </c>
      <c r="H5" s="212" t="s">
        <v>9</v>
      </c>
      <c r="I5" s="212" t="s">
        <v>10</v>
      </c>
      <c r="J5" s="212" t="s">
        <v>11</v>
      </c>
      <c r="K5" s="212" t="s">
        <v>12</v>
      </c>
      <c r="L5" s="212" t="s">
        <v>13</v>
      </c>
      <c r="M5" s="212" t="s">
        <v>14</v>
      </c>
      <c r="N5" s="212" t="s">
        <v>15</v>
      </c>
      <c r="O5" s="212" t="s">
        <v>16</v>
      </c>
      <c r="P5" s="210" t="s">
        <v>17</v>
      </c>
    </row>
    <row r="6" spans="1:16" s="9" customFormat="1" ht="16" customHeight="1" thickBot="1">
      <c r="A6" s="20" t="s">
        <v>2</v>
      </c>
      <c r="B6" s="21" t="s">
        <v>85</v>
      </c>
      <c r="C6" s="213"/>
      <c r="D6" s="213"/>
      <c r="E6" s="213"/>
      <c r="F6" s="213"/>
      <c r="G6" s="213"/>
      <c r="H6" s="213"/>
      <c r="I6" s="213"/>
      <c r="J6" s="213"/>
      <c r="K6" s="213"/>
      <c r="L6" s="213"/>
      <c r="M6" s="213"/>
      <c r="N6" s="213"/>
      <c r="O6" s="213"/>
      <c r="P6" s="211"/>
    </row>
    <row r="7" spans="1:16" s="9" customFormat="1" ht="16" customHeight="1">
      <c r="A7" s="17"/>
      <c r="B7" s="18"/>
      <c r="C7" s="18">
        <v>1993</v>
      </c>
      <c r="D7" s="24">
        <v>2386000</v>
      </c>
      <c r="E7" s="24">
        <v>2361000</v>
      </c>
      <c r="F7" s="24">
        <v>2865000</v>
      </c>
      <c r="G7" s="24">
        <v>2815000</v>
      </c>
      <c r="H7" s="24">
        <v>2950000</v>
      </c>
      <c r="I7" s="24">
        <v>2807000</v>
      </c>
      <c r="J7" s="24">
        <v>2852000</v>
      </c>
      <c r="K7" s="24">
        <v>2960000</v>
      </c>
      <c r="L7" s="24">
        <v>3084000</v>
      </c>
      <c r="M7" s="24">
        <v>3032000</v>
      </c>
      <c r="N7" s="24">
        <v>3197000</v>
      </c>
      <c r="O7" s="24">
        <v>3104000</v>
      </c>
      <c r="P7" s="25">
        <f t="shared" ref="P7:P14" si="0">SUM(D7:O7)</f>
        <v>34413000</v>
      </c>
    </row>
    <row r="8" spans="1:16" s="9" customFormat="1" ht="16" customHeight="1">
      <c r="A8" s="19"/>
      <c r="B8" s="10"/>
      <c r="C8" s="10">
        <v>1994</v>
      </c>
      <c r="D8" s="11">
        <v>2560000</v>
      </c>
      <c r="E8" s="11">
        <v>2548000</v>
      </c>
      <c r="F8" s="11">
        <v>3135000</v>
      </c>
      <c r="G8" s="11">
        <v>3202000</v>
      </c>
      <c r="H8" s="11">
        <v>3449000</v>
      </c>
      <c r="I8" s="11">
        <v>3073000</v>
      </c>
      <c r="J8" s="11">
        <v>3028000</v>
      </c>
      <c r="K8" s="11">
        <v>3467000</v>
      </c>
      <c r="L8" s="11">
        <v>3400000</v>
      </c>
      <c r="M8" s="11">
        <v>3381000</v>
      </c>
      <c r="N8" s="11">
        <v>3642000</v>
      </c>
      <c r="O8" s="11">
        <v>3410555</v>
      </c>
      <c r="P8" s="27">
        <f t="shared" si="0"/>
        <v>38295555</v>
      </c>
    </row>
    <row r="9" spans="1:16" s="9" customFormat="1" ht="16" customHeight="1">
      <c r="A9" s="19"/>
      <c r="B9" s="10"/>
      <c r="C9" s="10">
        <v>1995</v>
      </c>
      <c r="D9" s="11">
        <v>2950935</v>
      </c>
      <c r="E9" s="11">
        <v>3094000</v>
      </c>
      <c r="F9" s="11">
        <v>3865000</v>
      </c>
      <c r="G9" s="11">
        <v>3578600</v>
      </c>
      <c r="H9" s="11">
        <v>3522864</v>
      </c>
      <c r="I9" s="16">
        <v>4453158</v>
      </c>
      <c r="J9" s="16">
        <v>4873620</v>
      </c>
      <c r="K9" s="16">
        <v>5270977</v>
      </c>
      <c r="L9" s="16">
        <v>5306000</v>
      </c>
      <c r="M9" s="16">
        <v>5548596</v>
      </c>
      <c r="N9" s="16">
        <v>5668117</v>
      </c>
      <c r="O9" s="16">
        <v>5353074</v>
      </c>
      <c r="P9" s="26">
        <f t="shared" si="0"/>
        <v>53484941</v>
      </c>
    </row>
    <row r="10" spans="1:16" s="9" customFormat="1" ht="16" customHeight="1">
      <c r="A10" s="19"/>
      <c r="B10" s="10"/>
      <c r="C10" s="10">
        <v>1996</v>
      </c>
      <c r="D10" s="16">
        <v>4683988</v>
      </c>
      <c r="E10" s="16">
        <v>4770892</v>
      </c>
      <c r="F10" s="16">
        <v>5679833</v>
      </c>
      <c r="G10" s="16">
        <v>5738490</v>
      </c>
      <c r="H10" s="16">
        <v>6166159</v>
      </c>
      <c r="I10" s="16">
        <v>5469692</v>
      </c>
      <c r="J10" s="16">
        <v>5942268</v>
      </c>
      <c r="K10" s="16">
        <v>6034344</v>
      </c>
      <c r="L10" s="16">
        <v>5797556</v>
      </c>
      <c r="M10" s="16">
        <v>6826135</v>
      </c>
      <c r="N10" s="16">
        <v>6558448</v>
      </c>
      <c r="O10" s="16">
        <v>6143962</v>
      </c>
      <c r="P10" s="26">
        <f t="shared" si="0"/>
        <v>69811767</v>
      </c>
    </row>
    <row r="11" spans="1:16" s="9" customFormat="1" ht="16" customHeight="1">
      <c r="A11" s="19" t="s">
        <v>18</v>
      </c>
      <c r="B11" s="10" t="s">
        <v>20</v>
      </c>
      <c r="C11" s="10">
        <v>1997</v>
      </c>
      <c r="D11" s="16">
        <v>5437294</v>
      </c>
      <c r="E11" s="16">
        <v>5470048</v>
      </c>
      <c r="F11" s="16">
        <v>6537537</v>
      </c>
      <c r="G11" s="16">
        <v>7200800</v>
      </c>
      <c r="H11" s="16">
        <v>7126818</v>
      </c>
      <c r="I11" s="16">
        <v>6357319</v>
      </c>
      <c r="J11" s="16">
        <v>7037629</v>
      </c>
      <c r="K11" s="16">
        <v>6718358</v>
      </c>
      <c r="L11" s="16">
        <v>7315140</v>
      </c>
      <c r="M11" s="16">
        <v>7576028</v>
      </c>
      <c r="N11" s="16">
        <v>6997877</v>
      </c>
      <c r="O11" s="16">
        <v>6803864</v>
      </c>
      <c r="P11" s="26">
        <f t="shared" si="0"/>
        <v>80578712</v>
      </c>
    </row>
    <row r="12" spans="1:16" s="9" customFormat="1" ht="16" customHeight="1">
      <c r="A12" s="19" t="s">
        <v>19</v>
      </c>
      <c r="B12" s="10" t="s">
        <v>21</v>
      </c>
      <c r="C12" s="10">
        <v>1998</v>
      </c>
      <c r="D12" s="16">
        <v>6065250</v>
      </c>
      <c r="E12" s="16">
        <v>5925237</v>
      </c>
      <c r="F12" s="16">
        <v>7308380</v>
      </c>
      <c r="G12" s="16">
        <v>7142304</v>
      </c>
      <c r="H12" s="16">
        <v>7083804</v>
      </c>
      <c r="I12" s="16">
        <v>6831504</v>
      </c>
      <c r="J12" s="16">
        <v>7303532</v>
      </c>
      <c r="K12" s="16">
        <v>7288592</v>
      </c>
      <c r="L12" s="16">
        <v>7282320</v>
      </c>
      <c r="M12" s="16">
        <v>7630230</v>
      </c>
      <c r="N12" s="16">
        <v>7268182</v>
      </c>
      <c r="O12" s="16">
        <v>6952158</v>
      </c>
      <c r="P12" s="26">
        <f t="shared" si="0"/>
        <v>84081493</v>
      </c>
    </row>
    <row r="13" spans="1:16" s="9" customFormat="1" ht="16" customHeight="1">
      <c r="A13" s="19"/>
      <c r="B13" s="10"/>
      <c r="C13" s="10">
        <v>1999</v>
      </c>
      <c r="D13" s="16">
        <v>5921603</v>
      </c>
      <c r="E13" s="16">
        <v>5924419</v>
      </c>
      <c r="F13" s="16">
        <v>7431868</v>
      </c>
      <c r="G13" s="16">
        <v>7113718</v>
      </c>
      <c r="H13" s="16">
        <v>7160955</v>
      </c>
      <c r="I13" s="16">
        <v>6862637</v>
      </c>
      <c r="J13" s="16">
        <v>6900187</v>
      </c>
      <c r="K13" s="16">
        <v>6982995</v>
      </c>
      <c r="L13" s="16">
        <v>7392283</v>
      </c>
      <c r="M13" s="16">
        <v>7277601</v>
      </c>
      <c r="N13" s="16">
        <v>7518477</v>
      </c>
      <c r="O13" s="16">
        <v>6969716</v>
      </c>
      <c r="P13" s="26">
        <f t="shared" si="0"/>
        <v>83456459</v>
      </c>
    </row>
    <row r="14" spans="1:16" s="9" customFormat="1" ht="16" customHeight="1">
      <c r="A14" s="19"/>
      <c r="B14" s="10"/>
      <c r="C14" s="10">
        <v>2000</v>
      </c>
      <c r="D14" s="16">
        <v>5929720</v>
      </c>
      <c r="E14" s="16">
        <v>6151227</v>
      </c>
      <c r="F14" s="16">
        <v>7474277</v>
      </c>
      <c r="G14" s="16">
        <v>6776013</v>
      </c>
      <c r="H14" s="16">
        <v>6865277</v>
      </c>
      <c r="I14" s="16">
        <v>6615927</v>
      </c>
      <c r="J14" s="16">
        <v>6828412</v>
      </c>
      <c r="K14" s="16">
        <v>7268806</v>
      </c>
      <c r="L14" s="16">
        <v>7180180</v>
      </c>
      <c r="M14" s="16">
        <v>7209607</v>
      </c>
      <c r="N14" s="16">
        <v>7017920</v>
      </c>
      <c r="O14" s="16">
        <v>6414143</v>
      </c>
      <c r="P14" s="26">
        <f t="shared" si="0"/>
        <v>81731509</v>
      </c>
    </row>
    <row r="15" spans="1:16" s="9" customFormat="1" ht="16" customHeight="1">
      <c r="A15" s="19"/>
      <c r="B15" s="10"/>
      <c r="C15" s="10">
        <v>2001</v>
      </c>
      <c r="D15" s="16">
        <v>5763749</v>
      </c>
      <c r="E15" s="16">
        <v>5784833</v>
      </c>
      <c r="F15" s="16">
        <v>6771654</v>
      </c>
      <c r="G15" s="16">
        <v>6337013</v>
      </c>
      <c r="H15" s="16">
        <v>6589197</v>
      </c>
      <c r="I15" s="16">
        <v>6237491</v>
      </c>
      <c r="J15" s="16">
        <v>6231929</v>
      </c>
      <c r="K15" s="16">
        <v>6687900</v>
      </c>
      <c r="L15" s="16">
        <v>6322493</v>
      </c>
      <c r="M15" s="16">
        <v>6424079</v>
      </c>
      <c r="N15" s="16">
        <v>6417480</v>
      </c>
      <c r="O15" s="13">
        <v>4980911</v>
      </c>
      <c r="P15" s="26">
        <f t="shared" ref="P15:P21" si="1">SUM(D15:O15)</f>
        <v>74548729</v>
      </c>
    </row>
    <row r="16" spans="1:16" s="9" customFormat="1" ht="16" customHeight="1">
      <c r="A16" s="19"/>
      <c r="B16" s="10"/>
      <c r="C16" s="10">
        <v>2002</v>
      </c>
      <c r="D16" s="16">
        <v>4813277</v>
      </c>
      <c r="E16" s="16">
        <v>4713223</v>
      </c>
      <c r="F16" s="16">
        <v>5253359</v>
      </c>
      <c r="G16" s="16">
        <v>5342743</v>
      </c>
      <c r="H16" s="16">
        <v>5650057.9999999981</v>
      </c>
      <c r="I16" s="16">
        <v>5209624</v>
      </c>
      <c r="J16" s="16">
        <v>5705310</v>
      </c>
      <c r="K16" s="16">
        <v>5749609</v>
      </c>
      <c r="L16" s="16">
        <v>5770524</v>
      </c>
      <c r="M16" s="16">
        <v>6011819</v>
      </c>
      <c r="N16" s="16">
        <v>5860307</v>
      </c>
      <c r="O16" s="13">
        <v>5593804</v>
      </c>
      <c r="P16" s="26">
        <f t="shared" si="1"/>
        <v>65673657</v>
      </c>
    </row>
    <row r="17" spans="1:16" s="9" customFormat="1" ht="16" customHeight="1">
      <c r="A17" s="19"/>
      <c r="B17" s="10"/>
      <c r="C17" s="10">
        <v>2003</v>
      </c>
      <c r="D17" s="42">
        <v>4894728</v>
      </c>
      <c r="E17" s="42">
        <v>4818441</v>
      </c>
      <c r="F17" s="42">
        <v>5544541</v>
      </c>
      <c r="G17" s="42">
        <v>5886983</v>
      </c>
      <c r="H17" s="42">
        <v>5990290</v>
      </c>
      <c r="I17" s="42">
        <v>5684819</v>
      </c>
      <c r="J17" s="42">
        <v>5980491</v>
      </c>
      <c r="K17" s="42">
        <v>5831138</v>
      </c>
      <c r="L17" s="42">
        <v>6130942</v>
      </c>
      <c r="M17" s="42">
        <v>6310795</v>
      </c>
      <c r="N17" s="42">
        <v>5862973</v>
      </c>
      <c r="O17" s="42">
        <v>5813627</v>
      </c>
      <c r="P17" s="45">
        <f t="shared" si="1"/>
        <v>68749768</v>
      </c>
    </row>
    <row r="18" spans="1:16" s="9" customFormat="1" ht="16" customHeight="1">
      <c r="A18" s="19"/>
      <c r="B18" s="10"/>
      <c r="C18" s="10">
        <v>2004</v>
      </c>
      <c r="D18" s="42">
        <v>4919117</v>
      </c>
      <c r="E18" s="42">
        <v>5274725.9999999991</v>
      </c>
      <c r="F18" s="42">
        <v>6213866</v>
      </c>
      <c r="G18" s="42">
        <v>5388238</v>
      </c>
      <c r="H18" s="42">
        <v>5699963</v>
      </c>
      <c r="I18" s="42">
        <v>5758257</v>
      </c>
      <c r="J18" s="42">
        <v>5672766</v>
      </c>
      <c r="K18" s="42">
        <v>5824438</v>
      </c>
      <c r="L18" s="42">
        <v>6317519.9999999991</v>
      </c>
      <c r="M18" s="42">
        <v>6246101</v>
      </c>
      <c r="N18" s="42">
        <v>6258509</v>
      </c>
      <c r="O18" s="42">
        <v>6156588.0000000019</v>
      </c>
      <c r="P18" s="45">
        <f t="shared" si="1"/>
        <v>69730089</v>
      </c>
    </row>
    <row r="19" spans="1:16" s="9" customFormat="1" ht="16" customHeight="1">
      <c r="A19" s="19"/>
      <c r="B19" s="10"/>
      <c r="C19" s="10">
        <v>2005</v>
      </c>
      <c r="D19" s="42">
        <v>5049902</v>
      </c>
      <c r="E19" s="42">
        <v>5286834</v>
      </c>
      <c r="F19" s="42">
        <v>6161201</v>
      </c>
      <c r="G19" s="42">
        <v>6201874</v>
      </c>
      <c r="H19" s="42">
        <v>6206230</v>
      </c>
      <c r="I19" s="42">
        <v>5892332</v>
      </c>
      <c r="J19" s="42">
        <v>5912280</v>
      </c>
      <c r="K19" s="42">
        <v>5986551</v>
      </c>
      <c r="L19" s="42">
        <v>6187032.9999999981</v>
      </c>
      <c r="M19" s="42">
        <v>6136628.9999999991</v>
      </c>
      <c r="N19" s="42">
        <v>6250513</v>
      </c>
      <c r="O19" s="42">
        <v>6164672.0000000009</v>
      </c>
      <c r="P19" s="45">
        <f t="shared" si="1"/>
        <v>71436051</v>
      </c>
    </row>
    <row r="20" spans="1:16" s="9" customFormat="1" ht="16" customHeight="1">
      <c r="A20" s="19"/>
      <c r="B20" s="10"/>
      <c r="C20" s="10">
        <v>2006</v>
      </c>
      <c r="D20" s="42">
        <v>5316522</v>
      </c>
      <c r="E20" s="42">
        <v>5341251</v>
      </c>
      <c r="F20" s="42">
        <v>6402655</v>
      </c>
      <c r="G20" s="42">
        <v>6076479</v>
      </c>
      <c r="H20" s="42">
        <v>6423773</v>
      </c>
      <c r="I20" s="42">
        <v>6061814</v>
      </c>
      <c r="J20" s="42">
        <v>6367448</v>
      </c>
      <c r="K20" s="42">
        <v>6662302.9999999963</v>
      </c>
      <c r="L20" s="42">
        <v>6829105</v>
      </c>
      <c r="M20" s="42">
        <v>6769874</v>
      </c>
      <c r="N20" s="42">
        <v>6950006.0000000009</v>
      </c>
      <c r="O20" s="42">
        <v>6273975</v>
      </c>
      <c r="P20" s="45">
        <f>SUM(D20:O20)</f>
        <v>75475205</v>
      </c>
    </row>
    <row r="21" spans="1:16" s="9" customFormat="1" ht="16" customHeight="1">
      <c r="A21" s="19"/>
      <c r="B21" s="10"/>
      <c r="C21" s="10">
        <v>2007</v>
      </c>
      <c r="D21" s="42">
        <v>5803023</v>
      </c>
      <c r="E21" s="42">
        <v>6648403</v>
      </c>
      <c r="F21" s="42">
        <v>5630727</v>
      </c>
      <c r="G21" s="42">
        <v>6076330</v>
      </c>
      <c r="H21" s="42">
        <v>6554967</v>
      </c>
      <c r="I21" s="42">
        <v>6193452</v>
      </c>
      <c r="J21" s="42">
        <v>6249410.9999999991</v>
      </c>
      <c r="K21" s="42">
        <v>6437595</v>
      </c>
      <c r="L21" s="42">
        <v>6443965</v>
      </c>
      <c r="M21" s="42">
        <v>6774531.9999999981</v>
      </c>
      <c r="N21" s="42">
        <v>6807416.9999999991</v>
      </c>
      <c r="O21" s="42">
        <v>6199628</v>
      </c>
      <c r="P21" s="45">
        <f t="shared" si="1"/>
        <v>75819450</v>
      </c>
    </row>
    <row r="22" spans="1:16" s="9" customFormat="1" ht="16" customHeight="1">
      <c r="A22" s="19"/>
      <c r="B22" s="10"/>
      <c r="C22" s="10">
        <v>2008</v>
      </c>
      <c r="D22" s="42">
        <v>5666139</v>
      </c>
      <c r="E22" s="42">
        <v>5651775</v>
      </c>
      <c r="F22" s="42">
        <v>5901422</v>
      </c>
      <c r="G22" s="42">
        <v>6271338</v>
      </c>
      <c r="H22" s="42">
        <v>6347941</v>
      </c>
      <c r="I22" s="42">
        <v>5820681</v>
      </c>
      <c r="J22" s="42">
        <v>6398111</v>
      </c>
      <c r="K22" s="42">
        <v>6354677.0000000019</v>
      </c>
      <c r="L22" s="42">
        <v>6321444.0000000019</v>
      </c>
      <c r="M22" s="42">
        <v>6499963</v>
      </c>
      <c r="N22" s="42">
        <v>6106330</v>
      </c>
      <c r="O22" s="42">
        <v>5867236</v>
      </c>
      <c r="P22" s="45">
        <f t="shared" ref="P22:P41" si="2">SUM(D22:O22)</f>
        <v>73207057</v>
      </c>
    </row>
    <row r="23" spans="1:16" s="9" customFormat="1" ht="16" customHeight="1">
      <c r="A23" s="19"/>
      <c r="B23" s="10"/>
      <c r="C23" s="10">
        <v>2009</v>
      </c>
      <c r="D23" s="42">
        <v>5290971.9999999981</v>
      </c>
      <c r="E23" s="42">
        <v>5096238</v>
      </c>
      <c r="F23" s="42">
        <v>5803181.9999999981</v>
      </c>
      <c r="G23" s="42">
        <v>5478948</v>
      </c>
      <c r="H23" s="42">
        <v>5219405</v>
      </c>
      <c r="I23" s="42">
        <v>5144045.0000000009</v>
      </c>
      <c r="J23" s="42">
        <v>4422253.9999999991</v>
      </c>
      <c r="K23" s="42">
        <v>5047032.0000000009</v>
      </c>
      <c r="L23" s="42">
        <v>5755369.9999999981</v>
      </c>
      <c r="M23" s="42">
        <v>5925522.9999999981</v>
      </c>
      <c r="N23" s="42">
        <v>5746437</v>
      </c>
      <c r="O23" s="42">
        <v>5566681</v>
      </c>
      <c r="P23" s="45">
        <f t="shared" si="2"/>
        <v>64496086.999999993</v>
      </c>
    </row>
    <row r="24" spans="1:16" s="9" customFormat="1" ht="16" customHeight="1">
      <c r="A24" s="19"/>
      <c r="B24" s="10"/>
      <c r="C24" s="10">
        <v>2010</v>
      </c>
      <c r="D24" s="42">
        <v>4626177</v>
      </c>
      <c r="E24" s="42">
        <v>4641681.0000000009</v>
      </c>
      <c r="F24" s="42">
        <v>5565074.9999999991</v>
      </c>
      <c r="G24" s="42">
        <v>5378611</v>
      </c>
      <c r="H24" s="42">
        <v>5023289.0000000009</v>
      </c>
      <c r="I24" s="42">
        <v>5048472.0000000009</v>
      </c>
      <c r="J24" s="42">
        <v>4974870.0000000009</v>
      </c>
      <c r="K24" s="42">
        <v>5226159</v>
      </c>
      <c r="L24" s="42">
        <v>5372316.0000000009</v>
      </c>
      <c r="M24" s="42">
        <v>5372316.0000000009</v>
      </c>
      <c r="N24" s="42">
        <v>5179323.9999999981</v>
      </c>
      <c r="O24" s="42">
        <v>4617319</v>
      </c>
      <c r="P24" s="45">
        <f t="shared" si="2"/>
        <v>61025609</v>
      </c>
    </row>
    <row r="25" spans="1:16" s="9" customFormat="1" ht="16" customHeight="1">
      <c r="A25" s="19"/>
      <c r="B25" s="10"/>
      <c r="C25" s="10">
        <v>2011</v>
      </c>
      <c r="D25" s="42">
        <v>3979288.0000000014</v>
      </c>
      <c r="E25" s="42">
        <v>3828486.9999999991</v>
      </c>
      <c r="F25" s="42">
        <v>4180010.0000000009</v>
      </c>
      <c r="G25" s="42">
        <v>4129512.0000000005</v>
      </c>
      <c r="H25" s="42">
        <v>4301807</v>
      </c>
      <c r="I25" s="42">
        <v>4206429.9999999981</v>
      </c>
      <c r="J25" s="42">
        <v>4183476</v>
      </c>
      <c r="K25" s="42">
        <v>4459088</v>
      </c>
      <c r="L25" s="42">
        <v>4798243.0000000019</v>
      </c>
      <c r="M25" s="42">
        <v>4574820.0000000009</v>
      </c>
      <c r="N25" s="42">
        <v>4595769</v>
      </c>
      <c r="O25" s="42">
        <v>4189052.9999999995</v>
      </c>
      <c r="P25" s="45">
        <f t="shared" si="2"/>
        <v>51425983</v>
      </c>
    </row>
    <row r="26" spans="1:16" s="9" customFormat="1" ht="16" customHeight="1">
      <c r="A26" s="19"/>
      <c r="B26" s="15" t="s">
        <v>83</v>
      </c>
      <c r="C26" s="10">
        <v>2012</v>
      </c>
      <c r="D26" s="42">
        <v>3664892.0000000005</v>
      </c>
      <c r="E26" s="42">
        <v>3274290</v>
      </c>
      <c r="F26" s="42">
        <v>4014239.9999999991</v>
      </c>
      <c r="G26" s="42">
        <v>3404518</v>
      </c>
      <c r="H26" s="42">
        <v>3488331</v>
      </c>
      <c r="I26" s="42">
        <v>3428944.0000000005</v>
      </c>
      <c r="J26" s="42">
        <v>3500164</v>
      </c>
      <c r="K26" s="42">
        <v>2593105</v>
      </c>
      <c r="L26" s="42">
        <v>1980097.9999999995</v>
      </c>
      <c r="M26" s="42">
        <v>1916975.0000000002</v>
      </c>
      <c r="N26" s="42">
        <v>2610184</v>
      </c>
      <c r="O26" s="42">
        <v>1783538.0650406503</v>
      </c>
      <c r="P26" s="45">
        <f t="shared" si="2"/>
        <v>35659279.065040648</v>
      </c>
    </row>
    <row r="27" spans="1:16" s="9" customFormat="1" ht="16" customHeight="1">
      <c r="A27" s="19"/>
      <c r="B27" s="10"/>
      <c r="C27" s="10">
        <v>2013</v>
      </c>
      <c r="D27" s="42">
        <v>1712125.0000000002</v>
      </c>
      <c r="E27" s="42">
        <v>1784684.0000000002</v>
      </c>
      <c r="F27" s="42">
        <v>1738779.9999999998</v>
      </c>
      <c r="G27" s="42">
        <v>1441939.7808219173</v>
      </c>
      <c r="H27" s="42">
        <v>1306752.0078873239</v>
      </c>
      <c r="I27" s="42">
        <v>1122117.9999999998</v>
      </c>
      <c r="J27" s="42">
        <v>1271737</v>
      </c>
      <c r="K27" s="42">
        <v>1255182.9999999995</v>
      </c>
      <c r="L27" s="42">
        <v>1077557</v>
      </c>
      <c r="M27" s="42">
        <v>1143932.0000000002</v>
      </c>
      <c r="N27" s="42">
        <v>1095839.0000000002</v>
      </c>
      <c r="O27" s="42">
        <v>970200</v>
      </c>
      <c r="P27" s="45">
        <f t="shared" si="2"/>
        <v>15920846.788709242</v>
      </c>
    </row>
    <row r="28" spans="1:16" s="9" customFormat="1" ht="16" customHeight="1">
      <c r="A28" s="87"/>
      <c r="B28" s="89" t="s">
        <v>86</v>
      </c>
      <c r="C28" s="88">
        <v>2014</v>
      </c>
      <c r="D28" s="42">
        <v>1098966.0000000002</v>
      </c>
      <c r="E28" s="42">
        <v>933461.00000000012</v>
      </c>
      <c r="F28" s="42">
        <v>1312165.9999999995</v>
      </c>
      <c r="G28" s="42">
        <v>1401888.9999999995</v>
      </c>
      <c r="H28" s="42">
        <v>1411956.4</v>
      </c>
      <c r="I28" s="42">
        <v>1526044.5999999994</v>
      </c>
      <c r="J28" s="42">
        <v>1644929.3999999994</v>
      </c>
      <c r="K28" s="42">
        <v>1628355.2000000002</v>
      </c>
      <c r="L28" s="42">
        <v>1972452.4000000004</v>
      </c>
      <c r="M28" s="42">
        <v>1791817.3999999994</v>
      </c>
      <c r="N28" s="42">
        <v>1556907.7999999998</v>
      </c>
      <c r="O28" s="42">
        <v>2051566.3999999997</v>
      </c>
      <c r="P28" s="45">
        <f t="shared" ref="P28:P33" si="3">SUM(D28:O28)</f>
        <v>18330511.599999998</v>
      </c>
    </row>
    <row r="29" spans="1:16" s="9" customFormat="1" ht="16" customHeight="1">
      <c r="A29" s="121"/>
      <c r="B29" s="117" t="s">
        <v>96</v>
      </c>
      <c r="C29" s="118">
        <v>2015</v>
      </c>
      <c r="D29" s="42">
        <v>1939135.5999999999</v>
      </c>
      <c r="E29" s="42">
        <v>2256740.1999999997</v>
      </c>
      <c r="F29" s="42">
        <v>2984300</v>
      </c>
      <c r="G29" s="42">
        <v>3266235</v>
      </c>
      <c r="H29" s="42">
        <v>3078270</v>
      </c>
      <c r="I29" s="42">
        <v>3364086</v>
      </c>
      <c r="J29" s="42">
        <v>4104919</v>
      </c>
      <c r="K29" s="42">
        <v>3898069</v>
      </c>
      <c r="L29" s="42">
        <v>4318617</v>
      </c>
      <c r="M29" s="42">
        <v>4266016</v>
      </c>
      <c r="N29" s="42">
        <v>4095596</v>
      </c>
      <c r="O29" s="42">
        <v>3968382</v>
      </c>
      <c r="P29" s="45">
        <f t="shared" si="3"/>
        <v>41540365.799999997</v>
      </c>
    </row>
    <row r="30" spans="1:16" s="9" customFormat="1" ht="16" customHeight="1">
      <c r="A30" s="121"/>
      <c r="B30" s="118"/>
      <c r="C30" s="118">
        <v>2016</v>
      </c>
      <c r="D30" s="42">
        <v>3504671</v>
      </c>
      <c r="E30" s="42">
        <v>3722549</v>
      </c>
      <c r="F30" s="42">
        <v>4600427</v>
      </c>
      <c r="G30" s="42">
        <v>4569723</v>
      </c>
      <c r="H30" s="42">
        <v>4619007</v>
      </c>
      <c r="I30" s="42">
        <v>4293333</v>
      </c>
      <c r="J30" s="42">
        <v>4420388</v>
      </c>
      <c r="K30" s="42">
        <v>5015294</v>
      </c>
      <c r="L30" s="42">
        <v>5064868</v>
      </c>
      <c r="M30" s="42">
        <v>5011925</v>
      </c>
      <c r="N30" s="42">
        <v>5106232</v>
      </c>
      <c r="O30" s="42">
        <v>4731354</v>
      </c>
      <c r="P30" s="45">
        <f t="shared" si="3"/>
        <v>54659771</v>
      </c>
    </row>
    <row r="31" spans="1:16" s="124" customFormat="1" ht="16" customHeight="1">
      <c r="A31" s="125"/>
      <c r="B31" s="126"/>
      <c r="C31" s="126">
        <v>2017</v>
      </c>
      <c r="D31" s="42">
        <v>4304000</v>
      </c>
      <c r="E31" s="42">
        <v>3939277</v>
      </c>
      <c r="F31" s="42">
        <v>5332409</v>
      </c>
      <c r="G31" s="42">
        <v>4660139</v>
      </c>
      <c r="H31" s="42">
        <v>5190920</v>
      </c>
      <c r="I31" s="42">
        <v>5131668</v>
      </c>
      <c r="J31" s="42">
        <v>5116732</v>
      </c>
      <c r="K31" s="42">
        <v>5582762</v>
      </c>
      <c r="L31" s="42">
        <v>5320248</v>
      </c>
      <c r="M31" s="42">
        <v>5673211</v>
      </c>
      <c r="N31" s="42">
        <v>5648331</v>
      </c>
      <c r="O31" s="42">
        <v>4909080</v>
      </c>
      <c r="P31" s="45">
        <f t="shared" si="3"/>
        <v>60808777</v>
      </c>
    </row>
    <row r="32" spans="1:16" s="124" customFormat="1" ht="16" customHeight="1">
      <c r="A32" s="135"/>
      <c r="B32" s="134"/>
      <c r="C32" s="134">
        <v>2018</v>
      </c>
      <c r="D32" s="42">
        <v>4686523</v>
      </c>
      <c r="E32" s="42">
        <v>4603213</v>
      </c>
      <c r="F32" s="42">
        <v>5546943</v>
      </c>
      <c r="G32" s="42">
        <v>5168154</v>
      </c>
      <c r="H32" s="42">
        <v>5629775</v>
      </c>
      <c r="I32" s="42">
        <v>5174183</v>
      </c>
      <c r="J32" s="42">
        <v>5114478</v>
      </c>
      <c r="K32" s="42">
        <v>5826564</v>
      </c>
      <c r="L32" s="42">
        <v>5206330</v>
      </c>
      <c r="M32" s="42">
        <v>6206149</v>
      </c>
      <c r="N32" s="42">
        <v>5401310</v>
      </c>
      <c r="O32" s="42">
        <v>4780446</v>
      </c>
      <c r="P32" s="45">
        <f t="shared" si="3"/>
        <v>63344068</v>
      </c>
    </row>
    <row r="33" spans="1:16" s="9" customFormat="1" ht="16" customHeight="1">
      <c r="A33" s="22"/>
      <c r="B33" s="90"/>
      <c r="C33" s="90">
        <v>2019</v>
      </c>
      <c r="D33" s="40">
        <v>4711472</v>
      </c>
      <c r="E33" s="141">
        <v>3818036</v>
      </c>
      <c r="F33" s="141">
        <v>4084722</v>
      </c>
      <c r="G33" s="141">
        <v>3706795</v>
      </c>
      <c r="H33" s="40">
        <v>4883796</v>
      </c>
      <c r="I33" s="40">
        <v>4627188</v>
      </c>
      <c r="J33" s="40">
        <v>5285551</v>
      </c>
      <c r="K33" s="40">
        <v>5533780</v>
      </c>
      <c r="L33" s="40">
        <v>5587739</v>
      </c>
      <c r="M33" s="40">
        <v>5696207</v>
      </c>
      <c r="N33" s="40">
        <v>5446521</v>
      </c>
      <c r="O33" s="40">
        <v>5138690</v>
      </c>
      <c r="P33" s="46">
        <f t="shared" si="3"/>
        <v>58520497</v>
      </c>
    </row>
    <row r="34" spans="1:16" s="9" customFormat="1" ht="16" customHeight="1">
      <c r="A34" s="23"/>
      <c r="B34" s="15"/>
      <c r="C34" s="15">
        <v>1993</v>
      </c>
      <c r="D34" s="47">
        <v>4567000</v>
      </c>
      <c r="E34" s="47">
        <v>4425000</v>
      </c>
      <c r="F34" s="47">
        <v>5399000</v>
      </c>
      <c r="G34" s="47">
        <v>5181000</v>
      </c>
      <c r="H34" s="47">
        <v>5329000</v>
      </c>
      <c r="I34" s="47">
        <v>5091000</v>
      </c>
      <c r="J34" s="47">
        <v>5151000</v>
      </c>
      <c r="K34" s="47">
        <v>4989000</v>
      </c>
      <c r="L34" s="47">
        <v>5230000</v>
      </c>
      <c r="M34" s="47">
        <v>5144000</v>
      </c>
      <c r="N34" s="47">
        <v>5033000</v>
      </c>
      <c r="O34" s="47">
        <v>4929000</v>
      </c>
      <c r="P34" s="48">
        <f t="shared" si="2"/>
        <v>60468000</v>
      </c>
    </row>
    <row r="35" spans="1:16" s="9" customFormat="1" ht="16" customHeight="1">
      <c r="A35" s="19"/>
      <c r="B35" s="10"/>
      <c r="C35" s="10">
        <v>1994</v>
      </c>
      <c r="D35" s="49">
        <v>4409000</v>
      </c>
      <c r="E35" s="49">
        <v>4175000</v>
      </c>
      <c r="F35" s="49">
        <v>4911000</v>
      </c>
      <c r="G35" s="49">
        <v>4312000</v>
      </c>
      <c r="H35" s="49">
        <v>4962000</v>
      </c>
      <c r="I35" s="49">
        <v>5015000</v>
      </c>
      <c r="J35" s="49">
        <v>5380000</v>
      </c>
      <c r="K35" s="49">
        <v>5646000</v>
      </c>
      <c r="L35" s="49">
        <v>5703000</v>
      </c>
      <c r="M35" s="49">
        <v>5565000</v>
      </c>
      <c r="N35" s="49">
        <v>5765000</v>
      </c>
      <c r="O35" s="49">
        <v>5428518</v>
      </c>
      <c r="P35" s="50">
        <f t="shared" si="2"/>
        <v>61271518</v>
      </c>
    </row>
    <row r="36" spans="1:16" s="9" customFormat="1" ht="16" customHeight="1">
      <c r="A36" s="19"/>
      <c r="B36" s="10"/>
      <c r="C36" s="10">
        <v>1995</v>
      </c>
      <c r="D36" s="49">
        <v>4967303</v>
      </c>
      <c r="E36" s="49">
        <v>5001000</v>
      </c>
      <c r="F36" s="49">
        <v>6172000</v>
      </c>
      <c r="G36" s="49">
        <v>5617700</v>
      </c>
      <c r="H36" s="49">
        <v>5678288</v>
      </c>
      <c r="I36" s="42">
        <v>6993125</v>
      </c>
      <c r="J36" s="42">
        <v>7430675</v>
      </c>
      <c r="K36" s="42">
        <v>7956325</v>
      </c>
      <c r="L36" s="42">
        <v>7842006</v>
      </c>
      <c r="M36" s="42">
        <v>8138861</v>
      </c>
      <c r="N36" s="42">
        <v>8126440</v>
      </c>
      <c r="O36" s="42">
        <v>7953831</v>
      </c>
      <c r="P36" s="45">
        <f t="shared" si="2"/>
        <v>81877554</v>
      </c>
    </row>
    <row r="37" spans="1:16" s="9" customFormat="1" ht="16" customHeight="1">
      <c r="A37" s="19"/>
      <c r="B37" s="10"/>
      <c r="C37" s="10">
        <v>1996</v>
      </c>
      <c r="D37" s="42">
        <v>7249137</v>
      </c>
      <c r="E37" s="42">
        <v>7109808</v>
      </c>
      <c r="F37" s="42">
        <v>8261614</v>
      </c>
      <c r="G37" s="42">
        <v>8266297</v>
      </c>
      <c r="H37" s="42">
        <v>8702096</v>
      </c>
      <c r="I37" s="42">
        <v>7838259</v>
      </c>
      <c r="J37" s="42">
        <v>8530745</v>
      </c>
      <c r="K37" s="42">
        <v>8388748</v>
      </c>
      <c r="L37" s="42">
        <v>8047327</v>
      </c>
      <c r="M37" s="42">
        <v>9355185</v>
      </c>
      <c r="N37" s="42">
        <v>8935611</v>
      </c>
      <c r="O37" s="42">
        <v>8652145</v>
      </c>
      <c r="P37" s="45">
        <f t="shared" si="2"/>
        <v>99336972</v>
      </c>
    </row>
    <row r="38" spans="1:16" s="9" customFormat="1" ht="16" customHeight="1">
      <c r="A38" s="19" t="s">
        <v>40</v>
      </c>
      <c r="B38" s="10" t="s">
        <v>20</v>
      </c>
      <c r="C38" s="10">
        <v>1997</v>
      </c>
      <c r="D38" s="42">
        <v>7828854</v>
      </c>
      <c r="E38" s="42">
        <v>7598417</v>
      </c>
      <c r="F38" s="42">
        <v>9018187</v>
      </c>
      <c r="G38" s="42">
        <v>9694064</v>
      </c>
      <c r="H38" s="42">
        <v>9664144</v>
      </c>
      <c r="I38" s="42">
        <v>8859038</v>
      </c>
      <c r="J38" s="42">
        <v>9805819</v>
      </c>
      <c r="K38" s="42">
        <v>9376971</v>
      </c>
      <c r="L38" s="42">
        <v>9998059</v>
      </c>
      <c r="M38" s="42">
        <v>10487254</v>
      </c>
      <c r="N38" s="42">
        <v>9575842</v>
      </c>
      <c r="O38" s="42">
        <v>9631264</v>
      </c>
      <c r="P38" s="45">
        <f t="shared" si="2"/>
        <v>111537913</v>
      </c>
    </row>
    <row r="39" spans="1:16" s="9" customFormat="1" ht="16" customHeight="1">
      <c r="A39" s="19" t="s">
        <v>41</v>
      </c>
      <c r="B39" s="10" t="s">
        <v>21</v>
      </c>
      <c r="C39" s="10">
        <v>1998</v>
      </c>
      <c r="D39" s="42">
        <v>8620726</v>
      </c>
      <c r="E39" s="42">
        <v>7846709</v>
      </c>
      <c r="F39" s="42">
        <v>9551083</v>
      </c>
      <c r="G39" s="42">
        <v>9626243</v>
      </c>
      <c r="H39" s="42">
        <v>9839801</v>
      </c>
      <c r="I39" s="42">
        <v>9561893</v>
      </c>
      <c r="J39" s="42">
        <v>10036119</v>
      </c>
      <c r="K39" s="42">
        <v>9957742</v>
      </c>
      <c r="L39" s="42">
        <v>9668064</v>
      </c>
      <c r="M39" s="42">
        <v>9982165</v>
      </c>
      <c r="N39" s="42">
        <v>9399498</v>
      </c>
      <c r="O39" s="42">
        <v>9128776</v>
      </c>
      <c r="P39" s="45">
        <f t="shared" si="2"/>
        <v>113218819</v>
      </c>
    </row>
    <row r="40" spans="1:16" s="9" customFormat="1" ht="16" customHeight="1">
      <c r="A40" s="19"/>
      <c r="B40" s="10"/>
      <c r="C40" s="10">
        <v>1999</v>
      </c>
      <c r="D40" s="42">
        <v>7891446</v>
      </c>
      <c r="E40" s="42">
        <v>7682019</v>
      </c>
      <c r="F40" s="42">
        <v>9517757</v>
      </c>
      <c r="G40" s="42">
        <v>9451952</v>
      </c>
      <c r="H40" s="42">
        <v>9644492</v>
      </c>
      <c r="I40" s="42">
        <v>9291261</v>
      </c>
      <c r="J40" s="42">
        <v>9572639</v>
      </c>
      <c r="K40" s="42">
        <v>9607562</v>
      </c>
      <c r="L40" s="42">
        <v>9763839</v>
      </c>
      <c r="M40" s="42">
        <v>9940421</v>
      </c>
      <c r="N40" s="42">
        <v>9889156</v>
      </c>
      <c r="O40" s="42">
        <v>9420254</v>
      </c>
      <c r="P40" s="45">
        <f t="shared" si="2"/>
        <v>111672798</v>
      </c>
    </row>
    <row r="41" spans="1:16" s="9" customFormat="1" ht="16" customHeight="1">
      <c r="A41" s="19"/>
      <c r="B41" s="10"/>
      <c r="C41" s="10">
        <v>2000</v>
      </c>
      <c r="D41" s="42">
        <f>8117905+9974</f>
        <v>8127879</v>
      </c>
      <c r="E41" s="42">
        <v>8282177</v>
      </c>
      <c r="F41" s="42">
        <f>9953653+10482</f>
        <v>9964135</v>
      </c>
      <c r="G41" s="42">
        <v>9231826</v>
      </c>
      <c r="H41" s="42">
        <v>9446815</v>
      </c>
      <c r="I41" s="42">
        <v>9150847</v>
      </c>
      <c r="J41" s="42">
        <v>9532307</v>
      </c>
      <c r="K41" s="42">
        <v>9937337</v>
      </c>
      <c r="L41" s="42">
        <v>9827414</v>
      </c>
      <c r="M41" s="42">
        <v>9809469</v>
      </c>
      <c r="N41" s="42">
        <v>9296472</v>
      </c>
      <c r="O41" s="42">
        <v>8911451</v>
      </c>
      <c r="P41" s="45">
        <f t="shared" si="2"/>
        <v>111518129</v>
      </c>
    </row>
    <row r="42" spans="1:16" s="9" customFormat="1" ht="16" customHeight="1">
      <c r="A42" s="19"/>
      <c r="B42" s="10"/>
      <c r="C42" s="10">
        <v>2001</v>
      </c>
      <c r="D42" s="42">
        <v>7969889</v>
      </c>
      <c r="E42" s="42">
        <v>7673281</v>
      </c>
      <c r="F42" s="42">
        <v>9045461</v>
      </c>
      <c r="G42" s="42">
        <v>8474631</v>
      </c>
      <c r="H42" s="42">
        <v>9095061</v>
      </c>
      <c r="I42" s="42">
        <v>8619857</v>
      </c>
      <c r="J42" s="42">
        <v>8385952</v>
      </c>
      <c r="K42" s="42">
        <v>8886717</v>
      </c>
      <c r="L42" s="42">
        <v>8497310</v>
      </c>
      <c r="M42" s="42">
        <v>8786549</v>
      </c>
      <c r="N42" s="42">
        <v>8430941</v>
      </c>
      <c r="O42" s="42">
        <v>6473373</v>
      </c>
      <c r="P42" s="45">
        <f t="shared" ref="P42:P48" si="4">SUM(D42:O42)</f>
        <v>100339022</v>
      </c>
    </row>
    <row r="43" spans="1:16" s="9" customFormat="1" ht="16" customHeight="1">
      <c r="A43" s="19"/>
      <c r="B43" s="10"/>
      <c r="C43" s="10">
        <v>2002</v>
      </c>
      <c r="D43" s="42">
        <v>6295427</v>
      </c>
      <c r="E43" s="42">
        <v>5965281</v>
      </c>
      <c r="F43" s="42">
        <v>6756098</v>
      </c>
      <c r="G43" s="42">
        <v>6899868</v>
      </c>
      <c r="H43" s="42">
        <v>7431614</v>
      </c>
      <c r="I43" s="42">
        <v>7125236</v>
      </c>
      <c r="J43" s="42">
        <v>7693289</v>
      </c>
      <c r="K43" s="42">
        <v>7892984</v>
      </c>
      <c r="L43" s="42">
        <v>7946806</v>
      </c>
      <c r="M43" s="42">
        <v>8389941</v>
      </c>
      <c r="N43" s="42">
        <v>7977408</v>
      </c>
      <c r="O43" s="42">
        <v>7840825</v>
      </c>
      <c r="P43" s="45">
        <f t="shared" si="4"/>
        <v>88214777</v>
      </c>
    </row>
    <row r="44" spans="1:16" s="9" customFormat="1" ht="16" customHeight="1">
      <c r="A44" s="19"/>
      <c r="B44" s="10"/>
      <c r="C44" s="10">
        <v>2003</v>
      </c>
      <c r="D44" s="42">
        <v>6763729</v>
      </c>
      <c r="E44" s="42">
        <v>6536149</v>
      </c>
      <c r="F44" s="42">
        <v>7536991</v>
      </c>
      <c r="G44" s="42">
        <v>8314109</v>
      </c>
      <c r="H44" s="42">
        <v>8516986</v>
      </c>
      <c r="I44" s="42">
        <v>8165532</v>
      </c>
      <c r="J44" s="42">
        <v>8286685</v>
      </c>
      <c r="K44" s="42">
        <v>8132412</v>
      </c>
      <c r="L44" s="42">
        <v>8765868</v>
      </c>
      <c r="M44" s="42">
        <v>9081309</v>
      </c>
      <c r="N44" s="42">
        <v>8472660</v>
      </c>
      <c r="O44" s="42">
        <v>8673949</v>
      </c>
      <c r="P44" s="45">
        <f t="shared" si="4"/>
        <v>97246379</v>
      </c>
    </row>
    <row r="45" spans="1:16" s="9" customFormat="1" ht="16" customHeight="1">
      <c r="A45" s="19"/>
      <c r="B45" s="10"/>
      <c r="C45" s="10">
        <v>2004</v>
      </c>
      <c r="D45" s="42">
        <v>7411228</v>
      </c>
      <c r="E45" s="42">
        <v>7536812</v>
      </c>
      <c r="F45" s="42">
        <v>9108708</v>
      </c>
      <c r="G45" s="42">
        <v>8501436</v>
      </c>
      <c r="H45" s="42">
        <v>8835873</v>
      </c>
      <c r="I45" s="42">
        <v>8875186</v>
      </c>
      <c r="J45" s="42">
        <v>8898477</v>
      </c>
      <c r="K45" s="42">
        <v>9072883</v>
      </c>
      <c r="L45" s="42">
        <v>9196866.9999999981</v>
      </c>
      <c r="M45" s="42">
        <v>9363744</v>
      </c>
      <c r="N45" s="42">
        <v>9169134.0000000019</v>
      </c>
      <c r="O45" s="42">
        <v>9093280</v>
      </c>
      <c r="P45" s="45">
        <f t="shared" si="4"/>
        <v>105063628</v>
      </c>
    </row>
    <row r="46" spans="1:16" s="9" customFormat="1" ht="16" customHeight="1">
      <c r="A46" s="19"/>
      <c r="B46" s="10"/>
      <c r="C46" s="10">
        <v>2005</v>
      </c>
      <c r="D46" s="42">
        <v>7570081</v>
      </c>
      <c r="E46" s="42">
        <v>7803765</v>
      </c>
      <c r="F46" s="42">
        <v>9206776</v>
      </c>
      <c r="G46" s="42">
        <v>9490187</v>
      </c>
      <c r="H46" s="42">
        <v>9443526</v>
      </c>
      <c r="I46" s="42">
        <v>9198428</v>
      </c>
      <c r="J46" s="42">
        <v>9128732</v>
      </c>
      <c r="K46" s="42">
        <v>9226791.9999999981</v>
      </c>
      <c r="L46" s="42">
        <v>9729132.9999999981</v>
      </c>
      <c r="M46" s="42">
        <v>9663218.9999999981</v>
      </c>
      <c r="N46" s="42">
        <v>9251864</v>
      </c>
      <c r="O46" s="42">
        <v>9596620</v>
      </c>
      <c r="P46" s="45">
        <f t="shared" si="4"/>
        <v>109309123</v>
      </c>
    </row>
    <row r="47" spans="1:16" s="9" customFormat="1" ht="16" customHeight="1">
      <c r="A47" s="19"/>
      <c r="B47" s="10"/>
      <c r="C47" s="10">
        <v>2006</v>
      </c>
      <c r="D47" s="42">
        <v>8251419</v>
      </c>
      <c r="E47" s="42">
        <v>8045490</v>
      </c>
      <c r="F47" s="42">
        <v>9625357</v>
      </c>
      <c r="G47" s="42">
        <v>9358203</v>
      </c>
      <c r="H47" s="42">
        <v>9927889</v>
      </c>
      <c r="I47" s="42">
        <v>9383175</v>
      </c>
      <c r="J47" s="42">
        <v>9891196</v>
      </c>
      <c r="K47" s="42">
        <v>10177689.000000004</v>
      </c>
      <c r="L47" s="42">
        <v>10233409</v>
      </c>
      <c r="M47" s="42">
        <v>10113605</v>
      </c>
      <c r="N47" s="42">
        <v>10183778.000000002</v>
      </c>
      <c r="O47" s="42">
        <v>9360485</v>
      </c>
      <c r="P47" s="45">
        <f>SUM(D47:O47)</f>
        <v>114551695</v>
      </c>
    </row>
    <row r="48" spans="1:16" s="9" customFormat="1" ht="16" customHeight="1">
      <c r="A48" s="19"/>
      <c r="B48" s="10"/>
      <c r="C48" s="10">
        <v>2007</v>
      </c>
      <c r="D48" s="42">
        <v>8687592</v>
      </c>
      <c r="E48" s="42">
        <v>9306650</v>
      </c>
      <c r="F48" s="42">
        <v>8213069</v>
      </c>
      <c r="G48" s="42">
        <v>8973874</v>
      </c>
      <c r="H48" s="42">
        <v>9794248</v>
      </c>
      <c r="I48" s="42">
        <v>9712253</v>
      </c>
      <c r="J48" s="42">
        <v>9907508.9999999963</v>
      </c>
      <c r="K48" s="42">
        <v>10303911</v>
      </c>
      <c r="L48" s="42">
        <v>10133392</v>
      </c>
      <c r="M48" s="42">
        <v>10574297.999999994</v>
      </c>
      <c r="N48" s="42">
        <v>10515755.000000004</v>
      </c>
      <c r="O48" s="42">
        <v>9844898</v>
      </c>
      <c r="P48" s="45">
        <f t="shared" si="4"/>
        <v>115967449</v>
      </c>
    </row>
    <row r="49" spans="1:16" s="9" customFormat="1" ht="16" customHeight="1">
      <c r="A49" s="19"/>
      <c r="B49" s="10"/>
      <c r="C49" s="10">
        <v>2008</v>
      </c>
      <c r="D49" s="42">
        <v>8935596</v>
      </c>
      <c r="E49" s="42">
        <v>8752125</v>
      </c>
      <c r="F49" s="42">
        <v>9404127</v>
      </c>
      <c r="G49" s="42">
        <v>10196405</v>
      </c>
      <c r="H49" s="42">
        <v>10319218</v>
      </c>
      <c r="I49" s="42">
        <v>9573648</v>
      </c>
      <c r="J49" s="42">
        <v>10276864</v>
      </c>
      <c r="K49" s="42">
        <v>10282916.592387833</v>
      </c>
      <c r="L49" s="42">
        <v>10050844</v>
      </c>
      <c r="M49" s="42">
        <v>10632323</v>
      </c>
      <c r="N49" s="42">
        <v>9887457</v>
      </c>
      <c r="O49" s="42">
        <v>9852452.9519999959</v>
      </c>
      <c r="P49" s="45">
        <f t="shared" ref="P49:P68" si="5">SUM(D49:O49)</f>
        <v>118163976.54438782</v>
      </c>
    </row>
    <row r="50" spans="1:16" s="9" customFormat="1" ht="16" customHeight="1">
      <c r="A50" s="19"/>
      <c r="B50" s="10"/>
      <c r="C50" s="10">
        <v>2009</v>
      </c>
      <c r="D50" s="42">
        <v>8515131.4399999976</v>
      </c>
      <c r="E50" s="42">
        <v>8109670.0000000009</v>
      </c>
      <c r="F50" s="42">
        <v>9442877</v>
      </c>
      <c r="G50" s="42">
        <v>9292705</v>
      </c>
      <c r="H50" s="42">
        <v>9314560</v>
      </c>
      <c r="I50" s="42">
        <v>8860516</v>
      </c>
      <c r="J50" s="42">
        <v>8454527.0000000019</v>
      </c>
      <c r="K50" s="42">
        <v>9035384</v>
      </c>
      <c r="L50" s="42">
        <v>9193374</v>
      </c>
      <c r="M50" s="42">
        <v>9578645.0000000019</v>
      </c>
      <c r="N50" s="42">
        <v>9357038</v>
      </c>
      <c r="O50" s="42">
        <v>9079424</v>
      </c>
      <c r="P50" s="45">
        <f t="shared" si="5"/>
        <v>108233851.44</v>
      </c>
    </row>
    <row r="51" spans="1:16" s="9" customFormat="1" ht="16" customHeight="1">
      <c r="A51" s="19"/>
      <c r="B51" s="10"/>
      <c r="C51" s="10">
        <v>2010</v>
      </c>
      <c r="D51" s="42">
        <v>7806726</v>
      </c>
      <c r="E51" s="42">
        <v>7660482.0000000028</v>
      </c>
      <c r="F51" s="42">
        <v>9288969.0000000019</v>
      </c>
      <c r="G51" s="42">
        <v>8784227</v>
      </c>
      <c r="H51" s="42">
        <v>7038357</v>
      </c>
      <c r="I51" s="42">
        <v>8415756.9999999981</v>
      </c>
      <c r="J51" s="42">
        <v>8419106.9999999981</v>
      </c>
      <c r="K51" s="42">
        <v>8957835.9999999963</v>
      </c>
      <c r="L51" s="42">
        <v>9122752.2943321094</v>
      </c>
      <c r="M51" s="42">
        <v>8450702</v>
      </c>
      <c r="N51" s="42">
        <v>8378577.0000000009</v>
      </c>
      <c r="O51" s="42">
        <v>7182524</v>
      </c>
      <c r="P51" s="45">
        <f t="shared" si="5"/>
        <v>99506016.294332117</v>
      </c>
    </row>
    <row r="52" spans="1:16" s="9" customFormat="1" ht="16" customHeight="1">
      <c r="A52" s="19"/>
      <c r="B52" s="10"/>
      <c r="C52" s="10">
        <v>2011</v>
      </c>
      <c r="D52" s="42">
        <v>6613937.0000000009</v>
      </c>
      <c r="E52" s="42">
        <v>5829598.9999999981</v>
      </c>
      <c r="F52" s="42">
        <v>7491867</v>
      </c>
      <c r="G52" s="42">
        <v>7402162.9999999991</v>
      </c>
      <c r="H52" s="42">
        <v>7516643.9999999991</v>
      </c>
      <c r="I52" s="42">
        <v>7945952.0000000028</v>
      </c>
      <c r="J52" s="42">
        <v>7896686.0000000009</v>
      </c>
      <c r="K52" s="42">
        <v>8123383.0000000028</v>
      </c>
      <c r="L52" s="42">
        <v>7573522.0000000009</v>
      </c>
      <c r="M52" s="42">
        <v>7644913.0000000028</v>
      </c>
      <c r="N52" s="42">
        <v>7450026.9999999991</v>
      </c>
      <c r="O52" s="42">
        <v>7129616.0000000009</v>
      </c>
      <c r="P52" s="45">
        <f t="shared" si="5"/>
        <v>88618309</v>
      </c>
    </row>
    <row r="53" spans="1:16" s="9" customFormat="1" ht="16" customHeight="1">
      <c r="A53" s="19"/>
      <c r="B53" s="15" t="s">
        <v>83</v>
      </c>
      <c r="C53" s="10">
        <v>2012</v>
      </c>
      <c r="D53" s="42">
        <v>6220034.0000000009</v>
      </c>
      <c r="E53" s="42">
        <v>5060359.9999999991</v>
      </c>
      <c r="F53" s="42">
        <v>4500131</v>
      </c>
      <c r="G53" s="42">
        <v>3568181</v>
      </c>
      <c r="H53" s="42">
        <v>4101339</v>
      </c>
      <c r="I53" s="42">
        <v>3680976.0000000009</v>
      </c>
      <c r="J53" s="42">
        <v>3938049.0000000005</v>
      </c>
      <c r="K53" s="42">
        <v>2443017.9999999995</v>
      </c>
      <c r="L53" s="42">
        <v>1026846</v>
      </c>
      <c r="M53" s="42">
        <v>1529954.0000000002</v>
      </c>
      <c r="N53" s="42">
        <v>1546160.9999999995</v>
      </c>
      <c r="O53" s="42">
        <v>1503910.0793650795</v>
      </c>
      <c r="P53" s="45">
        <f t="shared" si="5"/>
        <v>39118959.079365082</v>
      </c>
    </row>
    <row r="54" spans="1:16" s="9" customFormat="1" ht="16" customHeight="1">
      <c r="A54" s="87"/>
      <c r="B54" s="214" t="s">
        <v>84</v>
      </c>
      <c r="C54" s="88">
        <v>2013</v>
      </c>
      <c r="D54" s="42">
        <v>1254209</v>
      </c>
      <c r="E54" s="42">
        <v>951900.34228187916</v>
      </c>
      <c r="F54" s="42">
        <v>1166294.3815686272</v>
      </c>
      <c r="G54" s="42">
        <v>1100820.0974025975</v>
      </c>
      <c r="H54" s="42">
        <v>995736.00000000012</v>
      </c>
      <c r="I54" s="42">
        <v>742199</v>
      </c>
      <c r="J54" s="42">
        <v>654207.99999999988</v>
      </c>
      <c r="K54" s="42">
        <v>656282</v>
      </c>
      <c r="L54" s="42">
        <v>716401</v>
      </c>
      <c r="M54" s="42">
        <v>1340953.9999999998</v>
      </c>
      <c r="N54" s="42">
        <v>1019828</v>
      </c>
      <c r="O54" s="42">
        <v>848588</v>
      </c>
      <c r="P54" s="45">
        <f t="shared" si="5"/>
        <v>11447419.821253104</v>
      </c>
    </row>
    <row r="55" spans="1:16" s="9" customFormat="1" ht="16" customHeight="1">
      <c r="A55" s="87"/>
      <c r="B55" s="209"/>
      <c r="C55" s="88">
        <v>2014</v>
      </c>
      <c r="D55" s="42">
        <v>1739952</v>
      </c>
      <c r="E55" s="42">
        <v>2078494</v>
      </c>
      <c r="F55" s="42">
        <v>2321270</v>
      </c>
      <c r="G55" s="42">
        <v>2737879</v>
      </c>
      <c r="H55" s="42">
        <v>1928239</v>
      </c>
      <c r="I55" s="42">
        <v>2846411</v>
      </c>
      <c r="J55" s="42">
        <v>3533644</v>
      </c>
      <c r="K55" s="42">
        <v>4071303</v>
      </c>
      <c r="L55" s="42">
        <v>4897692</v>
      </c>
      <c r="M55" s="42">
        <v>5029250</v>
      </c>
      <c r="N55" s="42">
        <v>4186022</v>
      </c>
      <c r="O55" s="42">
        <v>4293691</v>
      </c>
      <c r="P55" s="45">
        <f t="shared" ref="P55:P60" si="6">SUM(D55:O55)</f>
        <v>39663847</v>
      </c>
    </row>
    <row r="56" spans="1:16" s="9" customFormat="1" ht="16" customHeight="1">
      <c r="A56" s="107"/>
      <c r="B56" s="105" t="s">
        <v>96</v>
      </c>
      <c r="C56" s="106">
        <v>2015</v>
      </c>
      <c r="D56" s="108">
        <v>3602824</v>
      </c>
      <c r="E56" s="42">
        <v>3267224</v>
      </c>
      <c r="F56" s="42">
        <v>4107597</v>
      </c>
      <c r="G56" s="42">
        <v>5310379</v>
      </c>
      <c r="H56" s="42">
        <v>4987574</v>
      </c>
      <c r="I56" s="42">
        <v>4372929</v>
      </c>
      <c r="J56" s="42">
        <v>4962554</v>
      </c>
      <c r="K56" s="42">
        <v>4756097</v>
      </c>
      <c r="L56" s="42">
        <v>5340581</v>
      </c>
      <c r="M56" s="42">
        <v>5060026</v>
      </c>
      <c r="N56" s="42">
        <v>4890531</v>
      </c>
      <c r="O56" s="42">
        <v>4534536</v>
      </c>
      <c r="P56" s="45">
        <f t="shared" si="6"/>
        <v>55192852</v>
      </c>
    </row>
    <row r="57" spans="1:16" s="9" customFormat="1" ht="16" customHeight="1">
      <c r="A57" s="121"/>
      <c r="B57" s="118"/>
      <c r="C57" s="118">
        <v>2016</v>
      </c>
      <c r="D57" s="42">
        <v>4261009</v>
      </c>
      <c r="E57" s="42">
        <v>4286181</v>
      </c>
      <c r="F57" s="42">
        <v>5405097</v>
      </c>
      <c r="G57" s="42">
        <v>5700310</v>
      </c>
      <c r="H57" s="42">
        <v>5405681</v>
      </c>
      <c r="I57" s="42">
        <v>4637364</v>
      </c>
      <c r="J57" s="42">
        <v>4255418</v>
      </c>
      <c r="K57" s="42">
        <v>4935878</v>
      </c>
      <c r="L57" s="42">
        <v>4794976</v>
      </c>
      <c r="M57" s="42">
        <v>4649134</v>
      </c>
      <c r="N57" s="42">
        <v>4728413</v>
      </c>
      <c r="O57" s="42">
        <v>4533149</v>
      </c>
      <c r="P57" s="45">
        <f t="shared" si="6"/>
        <v>57592610</v>
      </c>
    </row>
    <row r="58" spans="1:16" s="124" customFormat="1" ht="16" customHeight="1">
      <c r="A58" s="135"/>
      <c r="B58" s="134"/>
      <c r="C58" s="134">
        <v>2017</v>
      </c>
      <c r="D58" s="42">
        <v>4209833</v>
      </c>
      <c r="E58" s="42">
        <v>3587770</v>
      </c>
      <c r="F58" s="42">
        <v>5212122</v>
      </c>
      <c r="G58" s="42">
        <v>4701750</v>
      </c>
      <c r="H58" s="42">
        <v>4906113</v>
      </c>
      <c r="I58" s="42">
        <v>4016252</v>
      </c>
      <c r="J58" s="42">
        <v>4424530</v>
      </c>
      <c r="K58" s="42">
        <v>5517682</v>
      </c>
      <c r="L58" s="42">
        <v>5674745</v>
      </c>
      <c r="M58" s="42">
        <v>6382764</v>
      </c>
      <c r="N58" s="42">
        <v>6633523</v>
      </c>
      <c r="O58" s="42">
        <v>5500522</v>
      </c>
      <c r="P58" s="45">
        <f t="shared" si="6"/>
        <v>60767606</v>
      </c>
    </row>
    <row r="59" spans="1:16" s="124" customFormat="1" ht="16" customHeight="1">
      <c r="A59" s="135"/>
      <c r="B59" s="134"/>
      <c r="C59" s="134">
        <v>2018</v>
      </c>
      <c r="D59" s="42">
        <v>5536399</v>
      </c>
      <c r="E59" s="42">
        <v>5161230</v>
      </c>
      <c r="F59" s="42">
        <v>6933867</v>
      </c>
      <c r="G59" s="42">
        <v>6865893</v>
      </c>
      <c r="H59" s="42">
        <v>7568406</v>
      </c>
      <c r="I59" s="42">
        <v>7127635</v>
      </c>
      <c r="J59" s="42">
        <v>7180250</v>
      </c>
      <c r="K59" s="42">
        <v>7988534</v>
      </c>
      <c r="L59" s="42">
        <v>8187412</v>
      </c>
      <c r="M59" s="42">
        <v>8473588</v>
      </c>
      <c r="N59" s="42">
        <v>7636196</v>
      </c>
      <c r="O59" s="42">
        <v>7286902</v>
      </c>
      <c r="P59" s="45">
        <f t="shared" si="6"/>
        <v>85946312</v>
      </c>
    </row>
    <row r="60" spans="1:16" s="9" customFormat="1" ht="16" customHeight="1">
      <c r="A60" s="22"/>
      <c r="B60" s="90"/>
      <c r="C60" s="90">
        <v>2019</v>
      </c>
      <c r="D60" s="40">
        <v>7130684</v>
      </c>
      <c r="E60" s="40">
        <v>7359204</v>
      </c>
      <c r="F60" s="40">
        <v>7664932</v>
      </c>
      <c r="G60" s="40">
        <v>7448420</v>
      </c>
      <c r="H60" s="40">
        <v>8348596</v>
      </c>
      <c r="I60" s="40">
        <v>7665700</v>
      </c>
      <c r="J60" s="40">
        <v>8293388</v>
      </c>
      <c r="K60" s="40">
        <v>8774542</v>
      </c>
      <c r="L60" s="40">
        <v>8619374</v>
      </c>
      <c r="M60" s="40">
        <v>8952390</v>
      </c>
      <c r="N60" s="40">
        <v>8323499</v>
      </c>
      <c r="O60" s="40">
        <v>7643603</v>
      </c>
      <c r="P60" s="46">
        <f t="shared" si="6"/>
        <v>96224332</v>
      </c>
    </row>
    <row r="61" spans="1:16" s="9" customFormat="1" ht="16" customHeight="1">
      <c r="A61" s="23"/>
      <c r="B61" s="15"/>
      <c r="C61" s="15">
        <v>1993</v>
      </c>
      <c r="D61" s="47">
        <v>1124305</v>
      </c>
      <c r="E61" s="47">
        <v>1098852</v>
      </c>
      <c r="F61" s="47">
        <v>1394122</v>
      </c>
      <c r="G61" s="47">
        <v>1342097</v>
      </c>
      <c r="H61" s="47">
        <v>1469583</v>
      </c>
      <c r="I61" s="47">
        <v>1451832</v>
      </c>
      <c r="J61" s="47">
        <v>1447037</v>
      </c>
      <c r="K61" s="47">
        <v>1484606</v>
      </c>
      <c r="L61" s="47">
        <v>1489358</v>
      </c>
      <c r="M61" s="47">
        <v>1472973</v>
      </c>
      <c r="N61" s="47">
        <v>1545210</v>
      </c>
      <c r="O61" s="47">
        <v>1467000</v>
      </c>
      <c r="P61" s="48">
        <f t="shared" si="5"/>
        <v>16786975</v>
      </c>
    </row>
    <row r="62" spans="1:16" s="9" customFormat="1" ht="16" customHeight="1">
      <c r="A62" s="19"/>
      <c r="B62" s="10"/>
      <c r="C62" s="10">
        <v>1994</v>
      </c>
      <c r="D62" s="42">
        <v>1421948</v>
      </c>
      <c r="E62" s="42">
        <v>1410871</v>
      </c>
      <c r="F62" s="42">
        <v>1860469</v>
      </c>
      <c r="G62" s="42">
        <v>1855763</v>
      </c>
      <c r="H62" s="42">
        <v>2014071</v>
      </c>
      <c r="I62" s="42">
        <v>1860835</v>
      </c>
      <c r="J62" s="42">
        <v>1905932</v>
      </c>
      <c r="K62" s="42">
        <v>2020992</v>
      </c>
      <c r="L62" s="42">
        <v>2062514</v>
      </c>
      <c r="M62" s="42">
        <v>2025142</v>
      </c>
      <c r="N62" s="42">
        <v>2053683</v>
      </c>
      <c r="O62" s="42">
        <v>1950182</v>
      </c>
      <c r="P62" s="45">
        <f t="shared" si="5"/>
        <v>22442402</v>
      </c>
    </row>
    <row r="63" spans="1:16" s="9" customFormat="1" ht="16" customHeight="1">
      <c r="A63" s="19"/>
      <c r="B63" s="10"/>
      <c r="C63" s="10">
        <v>1995</v>
      </c>
      <c r="D63" s="42">
        <v>1674456</v>
      </c>
      <c r="E63" s="42">
        <v>1585308</v>
      </c>
      <c r="F63" s="42">
        <v>2022825</v>
      </c>
      <c r="G63" s="42">
        <v>1834075</v>
      </c>
      <c r="H63" s="42">
        <v>1993905</v>
      </c>
      <c r="I63" s="42">
        <v>1909823</v>
      </c>
      <c r="J63" s="42">
        <v>1975298</v>
      </c>
      <c r="K63" s="42">
        <v>2058381</v>
      </c>
      <c r="L63" s="42">
        <v>2020096</v>
      </c>
      <c r="M63" s="42">
        <v>2056987</v>
      </c>
      <c r="N63" s="42">
        <v>2069713</v>
      </c>
      <c r="O63" s="42">
        <v>1950065</v>
      </c>
      <c r="P63" s="45">
        <f t="shared" si="5"/>
        <v>23150932</v>
      </c>
    </row>
    <row r="64" spans="1:16" s="9" customFormat="1" ht="16" customHeight="1">
      <c r="A64" s="19"/>
      <c r="B64" s="10"/>
      <c r="C64" s="10">
        <v>1996</v>
      </c>
      <c r="D64" s="42">
        <v>1756451</v>
      </c>
      <c r="E64" s="42">
        <v>1714310</v>
      </c>
      <c r="F64" s="42">
        <v>2101703</v>
      </c>
      <c r="G64" s="42">
        <v>2092622</v>
      </c>
      <c r="H64" s="42">
        <v>2238768</v>
      </c>
      <c r="I64" s="42">
        <v>2015496</v>
      </c>
      <c r="J64" s="42">
        <v>2138553</v>
      </c>
      <c r="K64" s="42">
        <v>2135500</v>
      </c>
      <c r="L64" s="42">
        <v>2067569</v>
      </c>
      <c r="M64" s="42">
        <v>2285393</v>
      </c>
      <c r="N64" s="42">
        <v>2150149</v>
      </c>
      <c r="O64" s="42">
        <v>2025862</v>
      </c>
      <c r="P64" s="45">
        <f t="shared" si="5"/>
        <v>24722376</v>
      </c>
    </row>
    <row r="65" spans="1:16" s="9" customFormat="1" ht="16" customHeight="1">
      <c r="A65" s="19" t="s">
        <v>22</v>
      </c>
      <c r="B65" s="10" t="s">
        <v>24</v>
      </c>
      <c r="C65" s="10">
        <v>1997</v>
      </c>
      <c r="D65" s="42">
        <v>1775382</v>
      </c>
      <c r="E65" s="42">
        <v>1743659</v>
      </c>
      <c r="F65" s="42">
        <v>2062718</v>
      </c>
      <c r="G65" s="42">
        <v>2225281</v>
      </c>
      <c r="H65" s="42">
        <v>2206866</v>
      </c>
      <c r="I65" s="42">
        <v>2030768</v>
      </c>
      <c r="J65" s="42">
        <v>2172125</v>
      </c>
      <c r="K65" s="42">
        <v>2093920</v>
      </c>
      <c r="L65" s="42">
        <v>2214798</v>
      </c>
      <c r="M65" s="42">
        <v>2279527</v>
      </c>
      <c r="N65" s="42">
        <v>2107131</v>
      </c>
      <c r="O65" s="42">
        <v>2041778</v>
      </c>
      <c r="P65" s="45">
        <f t="shared" si="5"/>
        <v>24953953</v>
      </c>
    </row>
    <row r="66" spans="1:16" s="9" customFormat="1" ht="16" customHeight="1">
      <c r="A66" s="19" t="s">
        <v>23</v>
      </c>
      <c r="B66" s="10"/>
      <c r="C66" s="10">
        <v>1998</v>
      </c>
      <c r="D66" s="42">
        <v>1850124</v>
      </c>
      <c r="E66" s="42">
        <v>1744018</v>
      </c>
      <c r="F66" s="42">
        <v>2207020</v>
      </c>
      <c r="G66" s="42">
        <v>2165884</v>
      </c>
      <c r="H66" s="42">
        <v>2162868</v>
      </c>
      <c r="I66" s="42">
        <v>2107174</v>
      </c>
      <c r="J66" s="42">
        <v>2209616</v>
      </c>
      <c r="K66" s="42">
        <v>2195379</v>
      </c>
      <c r="L66" s="42">
        <v>2244157</v>
      </c>
      <c r="M66" s="42">
        <v>2308005</v>
      </c>
      <c r="N66" s="42">
        <v>2233725</v>
      </c>
      <c r="O66" s="42">
        <v>2153340</v>
      </c>
      <c r="P66" s="45">
        <f t="shared" si="5"/>
        <v>25581310</v>
      </c>
    </row>
    <row r="67" spans="1:16" s="9" customFormat="1" ht="16" customHeight="1">
      <c r="A67" s="19"/>
      <c r="B67" s="10"/>
      <c r="C67" s="10">
        <v>1999</v>
      </c>
      <c r="D67" s="42">
        <v>1824811</v>
      </c>
      <c r="E67" s="42">
        <v>1778667</v>
      </c>
      <c r="F67" s="42">
        <v>2275315</v>
      </c>
      <c r="G67" s="42">
        <v>2215773</v>
      </c>
      <c r="H67" s="42">
        <v>2233891</v>
      </c>
      <c r="I67" s="42">
        <v>2183762</v>
      </c>
      <c r="J67" s="42">
        <v>2205510</v>
      </c>
      <c r="K67" s="42">
        <v>2188074</v>
      </c>
      <c r="L67" s="42">
        <v>2286892</v>
      </c>
      <c r="M67" s="42">
        <v>2237256</v>
      </c>
      <c r="N67" s="42">
        <v>2251198</v>
      </c>
      <c r="O67" s="42">
        <v>2136822</v>
      </c>
      <c r="P67" s="45">
        <f t="shared" si="5"/>
        <v>25817971</v>
      </c>
    </row>
    <row r="68" spans="1:16" s="9" customFormat="1" ht="16" customHeight="1">
      <c r="A68" s="19"/>
      <c r="B68" s="10"/>
      <c r="C68" s="10">
        <v>2000</v>
      </c>
      <c r="D68" s="42">
        <v>1773711</v>
      </c>
      <c r="E68" s="42">
        <v>1851305</v>
      </c>
      <c r="F68" s="42">
        <v>2302217</v>
      </c>
      <c r="G68" s="42">
        <v>2083071</v>
      </c>
      <c r="H68" s="42">
        <v>2170179</v>
      </c>
      <c r="I68" s="42">
        <v>2100767</v>
      </c>
      <c r="J68" s="42">
        <v>2129057</v>
      </c>
      <c r="K68" s="42">
        <v>2243192</v>
      </c>
      <c r="L68" s="42">
        <v>2207403</v>
      </c>
      <c r="M68" s="42">
        <v>2219518</v>
      </c>
      <c r="N68" s="42">
        <v>2109360</v>
      </c>
      <c r="O68" s="42">
        <v>1925647</v>
      </c>
      <c r="P68" s="45">
        <f t="shared" si="5"/>
        <v>25115427</v>
      </c>
    </row>
    <row r="69" spans="1:16" s="9" customFormat="1" ht="16" customHeight="1">
      <c r="A69" s="19"/>
      <c r="B69" s="10"/>
      <c r="C69" s="10">
        <v>2001</v>
      </c>
      <c r="D69" s="42">
        <v>1716204</v>
      </c>
      <c r="E69" s="42">
        <v>1685270</v>
      </c>
      <c r="F69" s="42">
        <v>2049836</v>
      </c>
      <c r="G69" s="42">
        <v>1959563</v>
      </c>
      <c r="H69" s="42">
        <v>2087585</v>
      </c>
      <c r="I69" s="42">
        <v>1940640</v>
      </c>
      <c r="J69" s="42">
        <v>1885704</v>
      </c>
      <c r="K69" s="42">
        <v>2002909</v>
      </c>
      <c r="L69" s="42">
        <v>1887744</v>
      </c>
      <c r="M69" s="42">
        <v>1944135</v>
      </c>
      <c r="N69" s="42">
        <v>1914942</v>
      </c>
      <c r="O69" s="42">
        <v>1497551</v>
      </c>
      <c r="P69" s="45">
        <f t="shared" ref="P69:P75" si="7">SUM(D69:O69)</f>
        <v>22572083</v>
      </c>
    </row>
    <row r="70" spans="1:16" s="9" customFormat="1" ht="16" customHeight="1">
      <c r="A70" s="19"/>
      <c r="B70" s="10"/>
      <c r="C70" s="10">
        <v>2002</v>
      </c>
      <c r="D70" s="42">
        <v>1441180</v>
      </c>
      <c r="E70" s="42">
        <v>1428659</v>
      </c>
      <c r="F70" s="42">
        <v>1654880</v>
      </c>
      <c r="G70" s="42">
        <v>1728778</v>
      </c>
      <c r="H70" s="42">
        <v>1830054</v>
      </c>
      <c r="I70" s="42">
        <v>1716737</v>
      </c>
      <c r="J70" s="42">
        <v>1891268</v>
      </c>
      <c r="K70" s="42">
        <v>2003103</v>
      </c>
      <c r="L70" s="42">
        <v>2021993</v>
      </c>
      <c r="M70" s="42">
        <v>2127026</v>
      </c>
      <c r="N70" s="42">
        <v>2053384</v>
      </c>
      <c r="O70" s="42">
        <v>1958287</v>
      </c>
      <c r="P70" s="45">
        <f t="shared" si="7"/>
        <v>21855349</v>
      </c>
    </row>
    <row r="71" spans="1:16" s="9" customFormat="1" ht="16" customHeight="1">
      <c r="A71" s="19"/>
      <c r="B71" s="10"/>
      <c r="C71" s="10">
        <v>2003</v>
      </c>
      <c r="D71" s="42">
        <v>1724588</v>
      </c>
      <c r="E71" s="42">
        <v>1673434</v>
      </c>
      <c r="F71" s="42">
        <v>2028073</v>
      </c>
      <c r="G71" s="42">
        <v>2218138</v>
      </c>
      <c r="H71" s="42">
        <v>2460456</v>
      </c>
      <c r="I71" s="42">
        <v>2315712</v>
      </c>
      <c r="J71" s="42">
        <v>2429706</v>
      </c>
      <c r="K71" s="42">
        <v>2440657</v>
      </c>
      <c r="L71" s="42">
        <v>2489743</v>
      </c>
      <c r="M71" s="42">
        <v>2489743</v>
      </c>
      <c r="N71" s="42">
        <v>2316729</v>
      </c>
      <c r="O71" s="42">
        <v>2229652</v>
      </c>
      <c r="P71" s="45">
        <f t="shared" si="7"/>
        <v>26816631</v>
      </c>
    </row>
    <row r="72" spans="1:16" s="9" customFormat="1" ht="16" customHeight="1">
      <c r="A72" s="19"/>
      <c r="B72" s="10"/>
      <c r="C72" s="10">
        <v>2004</v>
      </c>
      <c r="D72" s="42">
        <v>1919256</v>
      </c>
      <c r="E72" s="42">
        <v>2056643</v>
      </c>
      <c r="F72" s="42">
        <v>2601365</v>
      </c>
      <c r="G72" s="42">
        <v>2351655</v>
      </c>
      <c r="H72" s="42">
        <v>2407464</v>
      </c>
      <c r="I72" s="42">
        <v>2423344</v>
      </c>
      <c r="J72" s="42">
        <v>2396607</v>
      </c>
      <c r="K72" s="42">
        <v>2398379</v>
      </c>
      <c r="L72" s="42">
        <v>2524274</v>
      </c>
      <c r="M72" s="42">
        <v>2451881</v>
      </c>
      <c r="N72" s="42">
        <v>2463153</v>
      </c>
      <c r="O72" s="42">
        <v>2313088</v>
      </c>
      <c r="P72" s="45">
        <f t="shared" si="7"/>
        <v>28307109</v>
      </c>
    </row>
    <row r="73" spans="1:16" s="9" customFormat="1" ht="16" customHeight="1">
      <c r="A73" s="19"/>
      <c r="B73" s="10"/>
      <c r="C73" s="10">
        <v>2005</v>
      </c>
      <c r="D73" s="42">
        <v>1952323</v>
      </c>
      <c r="E73" s="42">
        <v>1882149</v>
      </c>
      <c r="F73" s="42">
        <v>2390188</v>
      </c>
      <c r="G73" s="42">
        <v>2435015</v>
      </c>
      <c r="H73" s="42">
        <v>2435432</v>
      </c>
      <c r="I73" s="42">
        <v>2344103</v>
      </c>
      <c r="J73" s="42">
        <v>2329190</v>
      </c>
      <c r="K73" s="42">
        <v>2367519</v>
      </c>
      <c r="L73" s="42">
        <v>2466438</v>
      </c>
      <c r="M73" s="42">
        <v>2343597</v>
      </c>
      <c r="N73" s="42">
        <v>2430162</v>
      </c>
      <c r="O73" s="42">
        <v>2328605</v>
      </c>
      <c r="P73" s="45">
        <f t="shared" si="7"/>
        <v>27704721</v>
      </c>
    </row>
    <row r="74" spans="1:16" s="9" customFormat="1" ht="16" customHeight="1">
      <c r="A74" s="19"/>
      <c r="B74" s="10"/>
      <c r="C74" s="10">
        <v>2006</v>
      </c>
      <c r="D74" s="42">
        <v>1955921</v>
      </c>
      <c r="E74" s="42">
        <v>1922086</v>
      </c>
      <c r="F74" s="42">
        <v>2348374</v>
      </c>
      <c r="G74" s="42">
        <v>2283212</v>
      </c>
      <c r="H74" s="42">
        <v>2388459</v>
      </c>
      <c r="I74" s="42">
        <v>2304790</v>
      </c>
      <c r="J74" s="42">
        <v>2355680</v>
      </c>
      <c r="K74" s="42">
        <v>2467055</v>
      </c>
      <c r="L74" s="42">
        <v>2456902</v>
      </c>
      <c r="M74" s="42">
        <v>2410720</v>
      </c>
      <c r="N74" s="42">
        <v>2462256</v>
      </c>
      <c r="O74" s="42">
        <v>2117426</v>
      </c>
      <c r="P74" s="45">
        <f>SUM(D74:O74)</f>
        <v>27472881</v>
      </c>
    </row>
    <row r="75" spans="1:16" s="9" customFormat="1" ht="16" customHeight="1">
      <c r="A75" s="19"/>
      <c r="B75" s="10"/>
      <c r="C75" s="10">
        <v>2007</v>
      </c>
      <c r="D75" s="42">
        <v>1928594</v>
      </c>
      <c r="E75" s="42">
        <v>1881586</v>
      </c>
      <c r="F75" s="42">
        <v>2340304</v>
      </c>
      <c r="G75" s="42">
        <v>2124903</v>
      </c>
      <c r="H75" s="42">
        <v>1972184</v>
      </c>
      <c r="I75" s="42">
        <v>1869624</v>
      </c>
      <c r="J75" s="42">
        <v>1890826</v>
      </c>
      <c r="K75" s="42">
        <v>2191572</v>
      </c>
      <c r="L75" s="42">
        <v>2151193</v>
      </c>
      <c r="M75" s="42">
        <v>2260443</v>
      </c>
      <c r="N75" s="42">
        <v>2280685</v>
      </c>
      <c r="O75" s="42">
        <v>1969005</v>
      </c>
      <c r="P75" s="45">
        <f t="shared" si="7"/>
        <v>24860919</v>
      </c>
    </row>
    <row r="76" spans="1:16" s="9" customFormat="1" ht="16" customHeight="1">
      <c r="A76" s="19"/>
      <c r="B76" s="10"/>
      <c r="C76" s="10">
        <v>2008</v>
      </c>
      <c r="D76" s="42">
        <v>1811949</v>
      </c>
      <c r="E76" s="42">
        <v>1843001</v>
      </c>
      <c r="F76" s="42">
        <v>1951356</v>
      </c>
      <c r="G76" s="42">
        <v>2172701</v>
      </c>
      <c r="H76" s="42">
        <v>2154014</v>
      </c>
      <c r="I76" s="42">
        <v>1955397</v>
      </c>
      <c r="J76" s="42">
        <v>2116004</v>
      </c>
      <c r="K76" s="42">
        <v>2049892</v>
      </c>
      <c r="L76" s="42">
        <v>2116845</v>
      </c>
      <c r="M76" s="42">
        <v>2131891</v>
      </c>
      <c r="N76" s="42">
        <v>1985841</v>
      </c>
      <c r="O76" s="42">
        <v>1923232</v>
      </c>
      <c r="P76" s="45">
        <f t="shared" ref="P76:P100" si="8">SUM(D76:O76)</f>
        <v>24212123</v>
      </c>
    </row>
    <row r="77" spans="1:16" s="9" customFormat="1" ht="16" customHeight="1">
      <c r="A77" s="19"/>
      <c r="B77" s="10"/>
      <c r="C77" s="10">
        <v>2009</v>
      </c>
      <c r="D77" s="42">
        <v>1675807</v>
      </c>
      <c r="E77" s="42">
        <v>1650030</v>
      </c>
      <c r="F77" s="42">
        <v>1924542</v>
      </c>
      <c r="G77" s="42">
        <v>1907574</v>
      </c>
      <c r="H77" s="42">
        <v>1901341</v>
      </c>
      <c r="I77" s="42">
        <v>1956970</v>
      </c>
      <c r="J77" s="42">
        <v>1781370</v>
      </c>
      <c r="K77" s="42">
        <v>1883628</v>
      </c>
      <c r="L77" s="42">
        <v>2056035</v>
      </c>
      <c r="M77" s="42">
        <v>2074530</v>
      </c>
      <c r="N77" s="42">
        <v>1934412</v>
      </c>
      <c r="O77" s="42">
        <v>1893111</v>
      </c>
      <c r="P77" s="45">
        <f t="shared" si="8"/>
        <v>22639350</v>
      </c>
    </row>
    <row r="78" spans="1:16" s="9" customFormat="1" ht="16" customHeight="1">
      <c r="A78" s="19"/>
      <c r="B78" s="10"/>
      <c r="C78" s="10">
        <v>2010</v>
      </c>
      <c r="D78" s="42">
        <v>1571478</v>
      </c>
      <c r="E78" s="42">
        <v>1626299</v>
      </c>
      <c r="F78" s="42">
        <v>2062257</v>
      </c>
      <c r="G78" s="42">
        <v>2014745</v>
      </c>
      <c r="H78" s="42">
        <v>1953100</v>
      </c>
      <c r="I78" s="42">
        <v>2041106</v>
      </c>
      <c r="J78" s="42">
        <v>1964553</v>
      </c>
      <c r="K78" s="42">
        <v>2041238</v>
      </c>
      <c r="L78" s="42">
        <v>2129651</v>
      </c>
      <c r="M78" s="42">
        <v>1851992</v>
      </c>
      <c r="N78" s="42">
        <v>1835693</v>
      </c>
      <c r="O78" s="42">
        <v>1577802</v>
      </c>
      <c r="P78" s="45">
        <f t="shared" si="8"/>
        <v>22669914</v>
      </c>
    </row>
    <row r="79" spans="1:16" s="9" customFormat="1" ht="16" customHeight="1">
      <c r="A79" s="19"/>
      <c r="B79" s="10"/>
      <c r="C79" s="10">
        <v>2011</v>
      </c>
      <c r="D79" s="42">
        <v>1356342</v>
      </c>
      <c r="E79" s="42">
        <v>1418029</v>
      </c>
      <c r="F79" s="42">
        <v>1552004</v>
      </c>
      <c r="G79" s="42">
        <v>1546983</v>
      </c>
      <c r="H79" s="42">
        <v>1751812</v>
      </c>
      <c r="I79" s="42">
        <v>1649758</v>
      </c>
      <c r="J79" s="42">
        <v>1246735</v>
      </c>
      <c r="K79" s="42">
        <v>1439750</v>
      </c>
      <c r="L79" s="42">
        <v>1610394</v>
      </c>
      <c r="M79" s="42">
        <v>1561842</v>
      </c>
      <c r="N79" s="42">
        <v>1824928</v>
      </c>
      <c r="O79" s="42">
        <v>1550771</v>
      </c>
      <c r="P79" s="45">
        <f t="shared" si="8"/>
        <v>18509348</v>
      </c>
    </row>
    <row r="80" spans="1:16" s="9" customFormat="1" ht="16" customHeight="1">
      <c r="A80" s="19"/>
      <c r="B80" s="10"/>
      <c r="C80" s="10">
        <v>2012</v>
      </c>
      <c r="D80" s="42">
        <v>1397368</v>
      </c>
      <c r="E80" s="42">
        <v>1356346</v>
      </c>
      <c r="F80" s="42">
        <v>1805286</v>
      </c>
      <c r="G80" s="42">
        <v>1569198</v>
      </c>
      <c r="H80" s="42">
        <v>1749291</v>
      </c>
      <c r="I80" s="42">
        <v>1699855</v>
      </c>
      <c r="J80" s="42">
        <v>1710768</v>
      </c>
      <c r="K80" s="42">
        <v>1587097</v>
      </c>
      <c r="L80" s="42">
        <v>1533944</v>
      </c>
      <c r="M80" s="42">
        <v>1665385</v>
      </c>
      <c r="N80" s="42">
        <v>1490678</v>
      </c>
      <c r="O80" s="42">
        <v>1398202</v>
      </c>
      <c r="P80" s="45">
        <f t="shared" si="8"/>
        <v>18963418</v>
      </c>
    </row>
    <row r="81" spans="1:16" s="9" customFormat="1" ht="16" customHeight="1">
      <c r="A81" s="19"/>
      <c r="B81" s="10"/>
      <c r="C81" s="10">
        <v>2013</v>
      </c>
      <c r="D81" s="42">
        <v>1212868</v>
      </c>
      <c r="E81" s="42">
        <v>1024276</v>
      </c>
      <c r="F81" s="42">
        <v>1107362</v>
      </c>
      <c r="G81" s="42">
        <v>1235892</v>
      </c>
      <c r="H81" s="42">
        <v>1458856</v>
      </c>
      <c r="I81" s="42">
        <v>1298158</v>
      </c>
      <c r="J81" s="42">
        <v>1543948</v>
      </c>
      <c r="K81" s="42">
        <v>1389542</v>
      </c>
      <c r="L81" s="42">
        <v>1373312</v>
      </c>
      <c r="M81" s="42">
        <v>1409632</v>
      </c>
      <c r="N81" s="42">
        <v>1253186</v>
      </c>
      <c r="O81" s="42">
        <v>1112177</v>
      </c>
      <c r="P81" s="45">
        <f t="shared" si="8"/>
        <v>15419209</v>
      </c>
    </row>
    <row r="82" spans="1:16" s="9" customFormat="1" ht="16" customHeight="1">
      <c r="A82" s="87"/>
      <c r="B82" s="88"/>
      <c r="C82" s="88">
        <v>2014</v>
      </c>
      <c r="D82" s="42">
        <v>931673</v>
      </c>
      <c r="E82" s="42">
        <v>926022</v>
      </c>
      <c r="F82" s="42">
        <v>891907</v>
      </c>
      <c r="G82" s="42">
        <v>1194220</v>
      </c>
      <c r="H82" s="42">
        <v>1120209</v>
      </c>
      <c r="I82" s="42">
        <v>1034173</v>
      </c>
      <c r="J82" s="42">
        <v>963863</v>
      </c>
      <c r="K82" s="42">
        <v>979547</v>
      </c>
      <c r="L82" s="42">
        <v>1204850</v>
      </c>
      <c r="M82" s="42">
        <v>1185367</v>
      </c>
      <c r="N82" s="42">
        <v>1115775</v>
      </c>
      <c r="O82" s="42">
        <v>1037500</v>
      </c>
      <c r="P82" s="45">
        <f t="shared" ref="P82:P87" si="9">SUM(D82:O82)</f>
        <v>12585106</v>
      </c>
    </row>
    <row r="83" spans="1:16" s="9" customFormat="1" ht="16" customHeight="1">
      <c r="A83" s="107"/>
      <c r="B83" s="106"/>
      <c r="C83" s="106">
        <v>2015</v>
      </c>
      <c r="D83" s="42">
        <v>986425</v>
      </c>
      <c r="E83" s="42">
        <v>1040359</v>
      </c>
      <c r="F83" s="42">
        <v>1381902</v>
      </c>
      <c r="G83" s="42">
        <v>1504321</v>
      </c>
      <c r="H83" s="42">
        <v>1555876</v>
      </c>
      <c r="I83" s="42">
        <v>1670849</v>
      </c>
      <c r="J83" s="42">
        <v>1682505</v>
      </c>
      <c r="K83" s="42">
        <v>1693648</v>
      </c>
      <c r="L83" s="42">
        <v>1843400</v>
      </c>
      <c r="M83" s="42">
        <v>1826806</v>
      </c>
      <c r="N83" s="42">
        <v>1769528</v>
      </c>
      <c r="O83" s="42">
        <v>1572745</v>
      </c>
      <c r="P83" s="45">
        <f t="shared" si="9"/>
        <v>18528364</v>
      </c>
    </row>
    <row r="84" spans="1:16" s="9" customFormat="1" ht="16" customHeight="1">
      <c r="A84" s="121"/>
      <c r="B84" s="118"/>
      <c r="C84" s="118">
        <v>2016</v>
      </c>
      <c r="D84" s="42">
        <v>1389914</v>
      </c>
      <c r="E84" s="42">
        <v>1453970</v>
      </c>
      <c r="F84" s="42">
        <v>1792097</v>
      </c>
      <c r="G84" s="42">
        <v>1804320</v>
      </c>
      <c r="H84" s="42">
        <v>1810833</v>
      </c>
      <c r="I84" s="42">
        <v>1678110</v>
      </c>
      <c r="J84" s="42">
        <v>1596386</v>
      </c>
      <c r="K84" s="42">
        <v>1886887</v>
      </c>
      <c r="L84" s="42">
        <v>1865333</v>
      </c>
      <c r="M84" s="42">
        <v>1770471</v>
      </c>
      <c r="N84" s="42">
        <v>1772060</v>
      </c>
      <c r="O84" s="42">
        <v>1620401</v>
      </c>
      <c r="P84" s="45">
        <f t="shared" si="9"/>
        <v>20440782</v>
      </c>
    </row>
    <row r="85" spans="1:16" s="124" customFormat="1" ht="16" customHeight="1">
      <c r="A85" s="135"/>
      <c r="B85" s="134"/>
      <c r="C85" s="134">
        <v>2017</v>
      </c>
      <c r="D85" s="42">
        <v>1456205</v>
      </c>
      <c r="E85" s="42">
        <v>1314820</v>
      </c>
      <c r="F85" s="42">
        <v>1800407</v>
      </c>
      <c r="G85" s="42">
        <v>1626639</v>
      </c>
      <c r="H85" s="42">
        <v>1891643</v>
      </c>
      <c r="I85" s="42">
        <v>1806700</v>
      </c>
      <c r="J85" s="42">
        <v>1907266</v>
      </c>
      <c r="K85" s="42">
        <v>2123132</v>
      </c>
      <c r="L85" s="42">
        <v>2152604</v>
      </c>
      <c r="M85" s="42">
        <v>2205700</v>
      </c>
      <c r="N85" s="42">
        <v>2275625</v>
      </c>
      <c r="O85" s="42">
        <v>1912123</v>
      </c>
      <c r="P85" s="45">
        <f t="shared" si="9"/>
        <v>22472864</v>
      </c>
    </row>
    <row r="86" spans="1:16" s="124" customFormat="1" ht="16" customHeight="1">
      <c r="A86" s="135"/>
      <c r="B86" s="134"/>
      <c r="C86" s="134">
        <v>2018</v>
      </c>
      <c r="D86" s="42">
        <v>2054571</v>
      </c>
      <c r="E86" s="42">
        <v>2035611</v>
      </c>
      <c r="F86" s="42">
        <v>2401209</v>
      </c>
      <c r="G86" s="42">
        <v>2293556</v>
      </c>
      <c r="H86" s="42">
        <v>2417190</v>
      </c>
      <c r="I86" s="42">
        <v>2594432</v>
      </c>
      <c r="J86" s="42">
        <v>2501359</v>
      </c>
      <c r="K86" s="42">
        <v>2748095</v>
      </c>
      <c r="L86" s="42">
        <v>2489097</v>
      </c>
      <c r="M86" s="42">
        <v>2745746</v>
      </c>
      <c r="N86" s="42">
        <v>2497249</v>
      </c>
      <c r="O86" s="42">
        <v>2162104</v>
      </c>
      <c r="P86" s="45">
        <f t="shared" si="9"/>
        <v>28940219</v>
      </c>
    </row>
    <row r="87" spans="1:16" s="9" customFormat="1" ht="16" customHeight="1">
      <c r="A87" s="22"/>
      <c r="B87" s="90"/>
      <c r="C87" s="90">
        <v>2019</v>
      </c>
      <c r="D87" s="40">
        <v>2090619</v>
      </c>
      <c r="E87" s="40">
        <v>2077415</v>
      </c>
      <c r="F87" s="40">
        <v>2378411</v>
      </c>
      <c r="G87" s="40">
        <v>2368781</v>
      </c>
      <c r="H87" s="40">
        <v>2528944</v>
      </c>
      <c r="I87" s="40">
        <v>2214175</v>
      </c>
      <c r="J87" s="40">
        <v>2289735</v>
      </c>
      <c r="K87" s="40">
        <v>2292290</v>
      </c>
      <c r="L87" s="40">
        <v>2209634</v>
      </c>
      <c r="M87" s="40">
        <v>2252381</v>
      </c>
      <c r="N87" s="40">
        <v>2044040</v>
      </c>
      <c r="O87" s="40">
        <v>1888559</v>
      </c>
      <c r="P87" s="46">
        <f t="shared" si="9"/>
        <v>26634984</v>
      </c>
    </row>
    <row r="88" spans="1:16" s="9" customFormat="1" ht="16" customHeight="1">
      <c r="A88" s="23"/>
      <c r="B88" s="15"/>
      <c r="C88" s="15">
        <v>1993</v>
      </c>
      <c r="D88" s="47">
        <v>4416000</v>
      </c>
      <c r="E88" s="47">
        <v>4424000</v>
      </c>
      <c r="F88" s="47">
        <v>5406000</v>
      </c>
      <c r="G88" s="47">
        <v>5356000</v>
      </c>
      <c r="H88" s="47">
        <v>5499000</v>
      </c>
      <c r="I88" s="47">
        <v>5464000</v>
      </c>
      <c r="J88" s="47">
        <v>5740000</v>
      </c>
      <c r="K88" s="47">
        <v>5589000</v>
      </c>
      <c r="L88" s="47">
        <v>5738000</v>
      </c>
      <c r="M88" s="47">
        <v>5619000</v>
      </c>
      <c r="N88" s="47">
        <v>5847000</v>
      </c>
      <c r="O88" s="47">
        <v>5810000</v>
      </c>
      <c r="P88" s="48">
        <f t="shared" si="8"/>
        <v>64908000</v>
      </c>
    </row>
    <row r="89" spans="1:16" s="9" customFormat="1" ht="16" customHeight="1">
      <c r="A89" s="19"/>
      <c r="B89" s="10"/>
      <c r="C89" s="10">
        <v>1994</v>
      </c>
      <c r="D89" s="49">
        <v>5019000</v>
      </c>
      <c r="E89" s="49">
        <v>4903000</v>
      </c>
      <c r="F89" s="49">
        <v>5866000</v>
      </c>
      <c r="G89" s="49">
        <v>5701000</v>
      </c>
      <c r="H89" s="49">
        <v>6015000</v>
      </c>
      <c r="I89" s="49">
        <v>6572000</v>
      </c>
      <c r="J89" s="49">
        <v>6940000</v>
      </c>
      <c r="K89" s="49">
        <v>7411000</v>
      </c>
      <c r="L89" s="49">
        <v>7089000</v>
      </c>
      <c r="M89" s="49">
        <v>7025000</v>
      </c>
      <c r="N89" s="49">
        <v>7015000</v>
      </c>
      <c r="O89" s="49">
        <v>6216433</v>
      </c>
      <c r="P89" s="50">
        <f t="shared" si="8"/>
        <v>75772433</v>
      </c>
    </row>
    <row r="90" spans="1:16" s="9" customFormat="1" ht="16" customHeight="1">
      <c r="A90" s="19"/>
      <c r="B90" s="10"/>
      <c r="C90" s="10">
        <v>1995</v>
      </c>
      <c r="D90" s="42">
        <v>7267406</v>
      </c>
      <c r="E90" s="42">
        <v>7708852</v>
      </c>
      <c r="F90" s="42">
        <v>9543009</v>
      </c>
      <c r="G90" s="42">
        <v>9222463</v>
      </c>
      <c r="H90" s="42">
        <v>10075270</v>
      </c>
      <c r="I90" s="42">
        <v>9698591</v>
      </c>
      <c r="J90" s="42">
        <v>10039195</v>
      </c>
      <c r="K90" s="42">
        <v>10501869</v>
      </c>
      <c r="L90" s="42">
        <v>10429950</v>
      </c>
      <c r="M90" s="42">
        <v>10774411</v>
      </c>
      <c r="N90" s="42">
        <v>10765313</v>
      </c>
      <c r="O90" s="42">
        <v>10432260</v>
      </c>
      <c r="P90" s="45">
        <f t="shared" si="8"/>
        <v>116458589</v>
      </c>
    </row>
    <row r="91" spans="1:16" s="9" customFormat="1" ht="16" customHeight="1">
      <c r="A91" s="19" t="s">
        <v>25</v>
      </c>
      <c r="B91" s="10" t="s">
        <v>27</v>
      </c>
      <c r="C91" s="10">
        <v>1996</v>
      </c>
      <c r="D91" s="42">
        <v>9623519</v>
      </c>
      <c r="E91" s="42">
        <v>9899750</v>
      </c>
      <c r="F91" s="42">
        <v>11523414</v>
      </c>
      <c r="G91" s="42">
        <v>11420120</v>
      </c>
      <c r="H91" s="42">
        <v>11984641</v>
      </c>
      <c r="I91" s="42">
        <v>10978641</v>
      </c>
      <c r="J91" s="42">
        <v>11484478</v>
      </c>
      <c r="K91" s="42">
        <v>11545721</v>
      </c>
      <c r="L91" s="42">
        <v>11182650</v>
      </c>
      <c r="M91" s="42">
        <v>12647925</v>
      </c>
      <c r="N91" s="42">
        <v>12117087</v>
      </c>
      <c r="O91" s="42">
        <v>11617742</v>
      </c>
      <c r="P91" s="45">
        <f t="shared" si="8"/>
        <v>136025688</v>
      </c>
    </row>
    <row r="92" spans="1:16" s="9" customFormat="1" ht="16" customHeight="1">
      <c r="A92" s="19" t="s">
        <v>26</v>
      </c>
      <c r="B92" s="10" t="s">
        <v>28</v>
      </c>
      <c r="C92" s="10">
        <v>1997</v>
      </c>
      <c r="D92" s="42">
        <v>10482127</v>
      </c>
      <c r="E92" s="42">
        <v>10402854</v>
      </c>
      <c r="F92" s="42">
        <v>12307885</v>
      </c>
      <c r="G92" s="42">
        <v>12858450</v>
      </c>
      <c r="H92" s="42">
        <v>12719639</v>
      </c>
      <c r="I92" s="42">
        <v>11785455</v>
      </c>
      <c r="J92" s="42">
        <v>12690618</v>
      </c>
      <c r="K92" s="42">
        <v>12393799</v>
      </c>
      <c r="L92" s="42">
        <v>12944912</v>
      </c>
      <c r="M92" s="42">
        <v>13351075</v>
      </c>
      <c r="N92" s="42">
        <v>12527265</v>
      </c>
      <c r="O92" s="42">
        <v>12571850</v>
      </c>
      <c r="P92" s="45">
        <f t="shared" si="8"/>
        <v>147035929</v>
      </c>
    </row>
    <row r="93" spans="1:16" s="9" customFormat="1" ht="16" customHeight="1">
      <c r="A93" s="19"/>
      <c r="B93" s="10" t="s">
        <v>29</v>
      </c>
      <c r="C93" s="10">
        <v>1998</v>
      </c>
      <c r="D93" s="42">
        <v>11408974</v>
      </c>
      <c r="E93" s="42">
        <v>11116423</v>
      </c>
      <c r="F93" s="42">
        <v>13345964</v>
      </c>
      <c r="G93" s="42">
        <v>12890158</v>
      </c>
      <c r="H93" s="42">
        <v>12869064</v>
      </c>
      <c r="I93" s="42">
        <v>12448291</v>
      </c>
      <c r="J93" s="42">
        <v>13020256</v>
      </c>
      <c r="K93" s="42">
        <v>13296808</v>
      </c>
      <c r="L93" s="42">
        <v>13095013</v>
      </c>
      <c r="M93" s="42">
        <v>13444908</v>
      </c>
      <c r="N93" s="42">
        <v>12748293</v>
      </c>
      <c r="O93" s="42">
        <v>12397911</v>
      </c>
      <c r="P93" s="45">
        <f t="shared" si="8"/>
        <v>152082063</v>
      </c>
    </row>
    <row r="94" spans="1:16" s="9" customFormat="1" ht="16" customHeight="1">
      <c r="A94" s="19"/>
      <c r="B94" s="10"/>
      <c r="C94" s="10">
        <v>1999</v>
      </c>
      <c r="D94" s="42">
        <v>10915436</v>
      </c>
      <c r="E94" s="42">
        <v>10834866</v>
      </c>
      <c r="F94" s="42">
        <v>13216135</v>
      </c>
      <c r="G94" s="42">
        <v>12787909</v>
      </c>
      <c r="H94" s="42">
        <v>13362479</v>
      </c>
      <c r="I94" s="42">
        <v>13038956</v>
      </c>
      <c r="J94" s="42">
        <v>13142948</v>
      </c>
      <c r="K94" s="42">
        <v>13568853</v>
      </c>
      <c r="L94" s="42">
        <v>13789532</v>
      </c>
      <c r="M94" s="42">
        <v>13726872</v>
      </c>
      <c r="N94" s="42">
        <v>13708149</v>
      </c>
      <c r="O94" s="42">
        <v>13252541</v>
      </c>
      <c r="P94" s="45">
        <f t="shared" si="8"/>
        <v>155344676</v>
      </c>
    </row>
    <row r="95" spans="1:16" s="9" customFormat="1" ht="16" customHeight="1">
      <c r="A95" s="19"/>
      <c r="B95" s="10"/>
      <c r="C95" s="10">
        <v>2000</v>
      </c>
      <c r="D95" s="42">
        <v>11301431</v>
      </c>
      <c r="E95" s="42">
        <v>11727784</v>
      </c>
      <c r="F95" s="42">
        <v>13978857</v>
      </c>
      <c r="G95" s="42">
        <v>13002580</v>
      </c>
      <c r="H95" s="42">
        <v>13141289</v>
      </c>
      <c r="I95" s="42">
        <v>12737101</v>
      </c>
      <c r="J95" s="42">
        <v>13023830</v>
      </c>
      <c r="K95" s="42">
        <v>13655966</v>
      </c>
      <c r="L95" s="42">
        <v>13538068</v>
      </c>
      <c r="M95" s="42">
        <v>13586361</v>
      </c>
      <c r="N95" s="42">
        <v>12996655</v>
      </c>
      <c r="O95" s="42">
        <v>12351436</v>
      </c>
      <c r="P95" s="45">
        <f t="shared" si="8"/>
        <v>155041358</v>
      </c>
    </row>
    <row r="96" spans="1:16" s="9" customFormat="1" ht="16" customHeight="1">
      <c r="A96" s="19"/>
      <c r="B96" s="10"/>
      <c r="C96" s="10">
        <v>2001</v>
      </c>
      <c r="D96" s="42">
        <v>10890789</v>
      </c>
      <c r="E96" s="42">
        <v>10886221</v>
      </c>
      <c r="F96" s="42">
        <v>12688838</v>
      </c>
      <c r="G96" s="42">
        <v>12312758</v>
      </c>
      <c r="H96" s="42">
        <v>12609764</v>
      </c>
      <c r="I96" s="42">
        <v>12029594</v>
      </c>
      <c r="J96" s="42">
        <v>11474605</v>
      </c>
      <c r="K96" s="42">
        <v>12085683</v>
      </c>
      <c r="L96" s="42">
        <v>11738787</v>
      </c>
      <c r="M96" s="42">
        <v>11880070</v>
      </c>
      <c r="N96" s="42">
        <v>11441886</v>
      </c>
      <c r="O96" s="42">
        <v>9042244</v>
      </c>
      <c r="P96" s="45">
        <f t="shared" si="8"/>
        <v>139081239</v>
      </c>
    </row>
    <row r="97" spans="1:16" s="9" customFormat="1" ht="16" customHeight="1">
      <c r="A97" s="19"/>
      <c r="B97" s="10"/>
      <c r="C97" s="10">
        <v>2002</v>
      </c>
      <c r="D97" s="42">
        <v>8587532</v>
      </c>
      <c r="E97" s="42">
        <v>8346796</v>
      </c>
      <c r="F97" s="42">
        <v>9305212</v>
      </c>
      <c r="G97" s="42">
        <v>9299625</v>
      </c>
      <c r="H97" s="42">
        <v>9614283</v>
      </c>
      <c r="I97" s="42">
        <v>8986773</v>
      </c>
      <c r="J97" s="42">
        <v>9493566</v>
      </c>
      <c r="K97" s="42">
        <v>9000808</v>
      </c>
      <c r="L97" s="42">
        <v>8338739</v>
      </c>
      <c r="M97" s="42">
        <v>8685493</v>
      </c>
      <c r="N97" s="42">
        <v>9516522</v>
      </c>
      <c r="O97" s="42">
        <v>9001660</v>
      </c>
      <c r="P97" s="45">
        <f t="shared" si="8"/>
        <v>108177009</v>
      </c>
    </row>
    <row r="98" spans="1:16" s="9" customFormat="1" ht="16" customHeight="1">
      <c r="A98" s="19"/>
      <c r="B98" s="10"/>
      <c r="C98" s="10">
        <v>2003</v>
      </c>
      <c r="D98" s="42">
        <v>7168657</v>
      </c>
      <c r="E98" s="42">
        <v>7085118</v>
      </c>
      <c r="F98" s="42">
        <v>8287095</v>
      </c>
      <c r="G98" s="42">
        <v>9195245</v>
      </c>
      <c r="H98" s="42">
        <v>9357320</v>
      </c>
      <c r="I98" s="42">
        <v>9166482</v>
      </c>
      <c r="J98" s="42">
        <v>9782306</v>
      </c>
      <c r="K98" s="42">
        <v>9687610</v>
      </c>
      <c r="L98" s="42">
        <v>10136012</v>
      </c>
      <c r="M98" s="42">
        <v>10498516</v>
      </c>
      <c r="N98" s="42">
        <v>9792653</v>
      </c>
      <c r="O98" s="42">
        <v>9634872</v>
      </c>
      <c r="P98" s="45">
        <f t="shared" si="8"/>
        <v>109791886</v>
      </c>
    </row>
    <row r="99" spans="1:16" s="9" customFormat="1" ht="16" customHeight="1">
      <c r="A99" s="19"/>
      <c r="B99" s="10"/>
      <c r="C99" s="10">
        <v>2004</v>
      </c>
      <c r="D99" s="42">
        <v>8228260</v>
      </c>
      <c r="E99" s="42">
        <v>8518435</v>
      </c>
      <c r="F99" s="42">
        <v>10357619</v>
      </c>
      <c r="G99" s="42">
        <v>9401326</v>
      </c>
      <c r="H99" s="42">
        <v>9561948</v>
      </c>
      <c r="I99" s="42">
        <v>7604167</v>
      </c>
      <c r="J99" s="42">
        <v>8991430</v>
      </c>
      <c r="K99" s="42">
        <v>9168848</v>
      </c>
      <c r="L99" s="42">
        <v>9836767</v>
      </c>
      <c r="M99" s="42">
        <v>9749225</v>
      </c>
      <c r="N99" s="42">
        <v>9982725</v>
      </c>
      <c r="O99" s="42">
        <v>9778162</v>
      </c>
      <c r="P99" s="45">
        <f t="shared" si="8"/>
        <v>111178912</v>
      </c>
    </row>
    <row r="100" spans="1:16" s="9" customFormat="1" ht="16" customHeight="1">
      <c r="A100" s="19"/>
      <c r="B100" s="10"/>
      <c r="C100" s="10">
        <v>2005</v>
      </c>
      <c r="D100" s="42">
        <v>8042747</v>
      </c>
      <c r="E100" s="42">
        <v>8330992.9999999991</v>
      </c>
      <c r="F100" s="42">
        <v>9993731.0000000019</v>
      </c>
      <c r="G100" s="42">
        <v>10371099</v>
      </c>
      <c r="H100" s="42">
        <v>10238916.000000002</v>
      </c>
      <c r="I100" s="42">
        <v>9864991.9999999981</v>
      </c>
      <c r="J100" s="42">
        <v>9688302.0000000037</v>
      </c>
      <c r="K100" s="42">
        <v>9812224.0000000019</v>
      </c>
      <c r="L100" s="42">
        <v>10292171</v>
      </c>
      <c r="M100" s="42">
        <v>10139254</v>
      </c>
      <c r="N100" s="42">
        <v>10330751</v>
      </c>
      <c r="O100" s="42">
        <v>10065030</v>
      </c>
      <c r="P100" s="45">
        <f t="shared" si="8"/>
        <v>117170210</v>
      </c>
    </row>
    <row r="101" spans="1:16" s="9" customFormat="1" ht="16" customHeight="1">
      <c r="A101" s="19"/>
      <c r="B101" s="10"/>
      <c r="C101" s="10">
        <v>2006</v>
      </c>
      <c r="D101" s="42">
        <v>8618224.0000000019</v>
      </c>
      <c r="E101" s="42">
        <v>8552948</v>
      </c>
      <c r="F101" s="42">
        <v>10345578</v>
      </c>
      <c r="G101" s="42">
        <v>9767008</v>
      </c>
      <c r="H101" s="42">
        <v>10140810</v>
      </c>
      <c r="I101" s="42">
        <v>9659951</v>
      </c>
      <c r="J101" s="42">
        <v>10045443</v>
      </c>
      <c r="K101" s="42">
        <v>10369304</v>
      </c>
      <c r="L101" s="42">
        <v>10269229</v>
      </c>
      <c r="M101" s="42">
        <v>10267235</v>
      </c>
      <c r="N101" s="42">
        <v>10648420</v>
      </c>
      <c r="O101" s="42">
        <v>9625737</v>
      </c>
      <c r="P101" s="45">
        <f t="shared" ref="P101:P109" si="10">SUM(D101:O101)</f>
        <v>118309887</v>
      </c>
    </row>
    <row r="102" spans="1:16" s="9" customFormat="1" ht="16" customHeight="1">
      <c r="A102" s="19"/>
      <c r="B102" s="15" t="s">
        <v>56</v>
      </c>
      <c r="C102" s="10">
        <v>2007</v>
      </c>
      <c r="D102" s="42">
        <v>8825845</v>
      </c>
      <c r="E102" s="42">
        <v>8414275</v>
      </c>
      <c r="F102" s="42">
        <v>9778986</v>
      </c>
      <c r="G102" s="42">
        <v>8637086</v>
      </c>
      <c r="H102" s="42">
        <v>8362703</v>
      </c>
      <c r="I102" s="42">
        <v>7854101.4980136622</v>
      </c>
      <c r="J102" s="42">
        <v>7711789.9999999991</v>
      </c>
      <c r="K102" s="42">
        <v>7672336</v>
      </c>
      <c r="L102" s="42">
        <v>6897941</v>
      </c>
      <c r="M102" s="42">
        <v>8222994</v>
      </c>
      <c r="N102" s="42">
        <v>9318536</v>
      </c>
      <c r="O102" s="42">
        <v>9477531</v>
      </c>
      <c r="P102" s="45">
        <f t="shared" si="10"/>
        <v>101174124.49801366</v>
      </c>
    </row>
    <row r="103" spans="1:16" s="9" customFormat="1" ht="16" customHeight="1">
      <c r="A103" s="19"/>
      <c r="B103" s="10"/>
      <c r="C103" s="10">
        <v>2008</v>
      </c>
      <c r="D103" s="42">
        <v>9245094</v>
      </c>
      <c r="E103" s="42">
        <v>9462767</v>
      </c>
      <c r="F103" s="42">
        <v>9578097</v>
      </c>
      <c r="G103" s="42">
        <v>10539704</v>
      </c>
      <c r="H103" s="42">
        <v>10714403</v>
      </c>
      <c r="I103" s="42">
        <v>9946398</v>
      </c>
      <c r="J103" s="42">
        <v>10574909</v>
      </c>
      <c r="K103" s="42">
        <v>10937187</v>
      </c>
      <c r="L103" s="42">
        <v>11204838</v>
      </c>
      <c r="M103" s="42">
        <v>11558622</v>
      </c>
      <c r="N103" s="42">
        <v>11100774</v>
      </c>
      <c r="O103" s="42">
        <v>10852392</v>
      </c>
      <c r="P103" s="45">
        <f t="shared" si="10"/>
        <v>125715185</v>
      </c>
    </row>
    <row r="104" spans="1:16" s="9" customFormat="1" ht="16" customHeight="1">
      <c r="A104" s="19"/>
      <c r="B104" s="10"/>
      <c r="C104" s="10">
        <v>2009</v>
      </c>
      <c r="D104" s="42">
        <v>9912489</v>
      </c>
      <c r="E104" s="42">
        <v>9832742</v>
      </c>
      <c r="F104" s="42">
        <v>11107884</v>
      </c>
      <c r="G104" s="42">
        <v>10741865</v>
      </c>
      <c r="H104" s="42">
        <v>11051423</v>
      </c>
      <c r="I104" s="42">
        <v>11112407</v>
      </c>
      <c r="J104" s="42">
        <v>10241362</v>
      </c>
      <c r="K104" s="42">
        <v>11307315</v>
      </c>
      <c r="L104" s="42">
        <v>11711649</v>
      </c>
      <c r="M104" s="42">
        <v>12065523</v>
      </c>
      <c r="N104" s="42">
        <v>11532488</v>
      </c>
      <c r="O104" s="42">
        <v>11325858</v>
      </c>
      <c r="P104" s="45">
        <f t="shared" si="10"/>
        <v>131943005</v>
      </c>
    </row>
    <row r="105" spans="1:16" s="9" customFormat="1" ht="16" customHeight="1">
      <c r="A105" s="19"/>
      <c r="B105" s="10"/>
      <c r="C105" s="10">
        <v>2010</v>
      </c>
      <c r="D105" s="42">
        <v>9424139</v>
      </c>
      <c r="E105" s="42">
        <v>9605478</v>
      </c>
      <c r="F105" s="42">
        <v>11890984</v>
      </c>
      <c r="G105" s="42">
        <v>11741167</v>
      </c>
      <c r="H105" s="42">
        <v>11438231</v>
      </c>
      <c r="I105" s="42">
        <v>11292715</v>
      </c>
      <c r="J105" s="42">
        <v>11084519</v>
      </c>
      <c r="K105" s="42">
        <v>11840150</v>
      </c>
      <c r="L105" s="42">
        <v>12233724</v>
      </c>
      <c r="M105" s="42">
        <v>11445671</v>
      </c>
      <c r="N105" s="42">
        <v>10121709</v>
      </c>
      <c r="O105" s="42">
        <v>8807387</v>
      </c>
      <c r="P105" s="45">
        <f t="shared" si="10"/>
        <v>130925874</v>
      </c>
    </row>
    <row r="106" spans="1:16" s="9" customFormat="1" ht="16" customHeight="1">
      <c r="A106" s="19"/>
      <c r="B106" s="10"/>
      <c r="C106" s="10">
        <v>2011</v>
      </c>
      <c r="D106" s="42">
        <v>6787113</v>
      </c>
      <c r="E106" s="42">
        <v>6540143</v>
      </c>
      <c r="F106" s="42">
        <v>6968809</v>
      </c>
      <c r="G106" s="42">
        <v>7421994</v>
      </c>
      <c r="H106" s="42">
        <v>7599436</v>
      </c>
      <c r="I106" s="42">
        <v>7418910</v>
      </c>
      <c r="J106" s="42">
        <v>6776122</v>
      </c>
      <c r="K106" s="42">
        <v>7694718</v>
      </c>
      <c r="L106" s="42">
        <v>9956686</v>
      </c>
      <c r="M106" s="42">
        <v>9019173</v>
      </c>
      <c r="N106" s="42">
        <v>7977653</v>
      </c>
      <c r="O106" s="42">
        <v>7366928</v>
      </c>
      <c r="P106" s="45">
        <f t="shared" si="10"/>
        <v>91527685</v>
      </c>
    </row>
    <row r="107" spans="1:16" s="9" customFormat="1" ht="16" customHeight="1">
      <c r="A107" s="19"/>
      <c r="B107" s="10"/>
      <c r="C107" s="10">
        <v>2012</v>
      </c>
      <c r="D107" s="42">
        <v>6987875</v>
      </c>
      <c r="E107" s="42">
        <v>6963713</v>
      </c>
      <c r="F107" s="42">
        <v>8539983</v>
      </c>
      <c r="G107" s="42">
        <v>7186181</v>
      </c>
      <c r="H107" s="42">
        <v>7771798</v>
      </c>
      <c r="I107" s="42">
        <v>8039738</v>
      </c>
      <c r="J107" s="42">
        <v>7959772.112135875</v>
      </c>
      <c r="K107" s="42">
        <v>8922341.7883764133</v>
      </c>
      <c r="L107" s="42">
        <v>8569107.3844743632</v>
      </c>
      <c r="M107" s="42">
        <v>9154944.4264893439</v>
      </c>
      <c r="N107" s="42">
        <v>8815559.3309126496</v>
      </c>
      <c r="O107" s="42">
        <v>8255707.8320438107</v>
      </c>
      <c r="P107" s="45">
        <f t="shared" si="10"/>
        <v>97166720.874432445</v>
      </c>
    </row>
    <row r="108" spans="1:16" s="9" customFormat="1" ht="16" customHeight="1">
      <c r="A108" s="19"/>
      <c r="B108" s="10"/>
      <c r="C108" s="10">
        <v>2013</v>
      </c>
      <c r="D108" s="42">
        <v>7380467.7869391609</v>
      </c>
      <c r="E108" s="42">
        <v>6644530.9956606347</v>
      </c>
      <c r="F108" s="42">
        <v>8284728.5301977219</v>
      </c>
      <c r="G108" s="42">
        <v>9128717.379297059</v>
      </c>
      <c r="H108" s="42">
        <v>9828833.2715011779</v>
      </c>
      <c r="I108" s="42">
        <v>8895194.3124911543</v>
      </c>
      <c r="J108" s="42">
        <v>8946140.2914732993</v>
      </c>
      <c r="K108" s="42">
        <v>9390228.2756630983</v>
      </c>
      <c r="L108" s="42">
        <v>8952515.2597124092</v>
      </c>
      <c r="M108" s="42">
        <v>9910486.4040258471</v>
      </c>
      <c r="N108" s="42">
        <v>9351331.4020670764</v>
      </c>
      <c r="O108" s="42">
        <v>8047950.6115885479</v>
      </c>
      <c r="P108" s="45">
        <f t="shared" si="10"/>
        <v>104761124.5206172</v>
      </c>
    </row>
    <row r="109" spans="1:16" s="9" customFormat="1" ht="16" customHeight="1">
      <c r="A109" s="87"/>
      <c r="B109" s="89" t="s">
        <v>87</v>
      </c>
      <c r="C109" s="88">
        <v>2014</v>
      </c>
      <c r="D109" s="42">
        <v>7503210</v>
      </c>
      <c r="E109" s="42">
        <v>7584418</v>
      </c>
      <c r="F109" s="42">
        <v>8422331.0000000019</v>
      </c>
      <c r="G109" s="42">
        <v>8816807</v>
      </c>
      <c r="H109" s="42">
        <v>9622048.0000000019</v>
      </c>
      <c r="I109" s="42">
        <v>9290091.0000000019</v>
      </c>
      <c r="J109" s="42">
        <v>9545241</v>
      </c>
      <c r="K109" s="42">
        <v>9829361.9999999981</v>
      </c>
      <c r="L109" s="42">
        <v>11257031</v>
      </c>
      <c r="M109" s="42">
        <v>11753785</v>
      </c>
      <c r="N109" s="42">
        <v>10809774</v>
      </c>
      <c r="O109" s="42">
        <v>10598848</v>
      </c>
      <c r="P109" s="45">
        <f t="shared" si="10"/>
        <v>115032946</v>
      </c>
    </row>
    <row r="110" spans="1:16" s="9" customFormat="1" ht="16" customHeight="1">
      <c r="A110" s="107"/>
      <c r="B110" s="105" t="s">
        <v>96</v>
      </c>
      <c r="C110" s="106">
        <v>2015</v>
      </c>
      <c r="D110" s="42">
        <v>9457951</v>
      </c>
      <c r="E110" s="42">
        <v>9194559</v>
      </c>
      <c r="F110" s="42">
        <v>10691552</v>
      </c>
      <c r="G110" s="42">
        <v>11576856</v>
      </c>
      <c r="H110" s="42">
        <v>11070289</v>
      </c>
      <c r="I110" s="42">
        <v>11028072</v>
      </c>
      <c r="J110" s="42">
        <v>11169825</v>
      </c>
      <c r="K110" s="42">
        <v>10871531</v>
      </c>
      <c r="L110" s="42">
        <v>11376099</v>
      </c>
      <c r="M110" s="42">
        <v>11298813</v>
      </c>
      <c r="N110" s="42">
        <v>10774116</v>
      </c>
      <c r="O110" s="42">
        <v>10284725</v>
      </c>
      <c r="P110" s="45">
        <f>SUM(D110:O110)</f>
        <v>128794388</v>
      </c>
    </row>
    <row r="111" spans="1:16" s="9" customFormat="1" ht="16" customHeight="1">
      <c r="A111" s="121"/>
      <c r="B111" s="118"/>
      <c r="C111" s="118">
        <v>2016</v>
      </c>
      <c r="D111" s="42">
        <v>9290801</v>
      </c>
      <c r="E111" s="42">
        <v>8852987</v>
      </c>
      <c r="F111" s="42">
        <v>11359405</v>
      </c>
      <c r="G111" s="42">
        <v>11909398</v>
      </c>
      <c r="H111" s="42">
        <v>11842797</v>
      </c>
      <c r="I111" s="42">
        <v>11697675</v>
      </c>
      <c r="J111" s="42">
        <v>11517519</v>
      </c>
      <c r="K111" s="42">
        <v>12650327</v>
      </c>
      <c r="L111" s="42">
        <v>12539584</v>
      </c>
      <c r="M111" s="42">
        <v>12547398</v>
      </c>
      <c r="N111" s="42">
        <v>12726669</v>
      </c>
      <c r="O111" s="42">
        <v>11687267</v>
      </c>
      <c r="P111" s="45">
        <f>SUM(D111:O111)</f>
        <v>138621827</v>
      </c>
    </row>
    <row r="112" spans="1:16" s="124" customFormat="1" ht="16" customHeight="1">
      <c r="A112" s="125"/>
      <c r="B112" s="126"/>
      <c r="C112" s="126">
        <v>2017</v>
      </c>
      <c r="D112" s="42">
        <v>10308624</v>
      </c>
      <c r="E112" s="42">
        <v>9097315</v>
      </c>
      <c r="F112" s="42">
        <v>12680855</v>
      </c>
      <c r="G112" s="42">
        <v>11658752</v>
      </c>
      <c r="H112" s="42">
        <v>12974732</v>
      </c>
      <c r="I112" s="42">
        <v>12978942</v>
      </c>
      <c r="J112" s="42">
        <v>13041096</v>
      </c>
      <c r="K112" s="42">
        <v>13883854</v>
      </c>
      <c r="L112" s="42">
        <v>13707788</v>
      </c>
      <c r="M112" s="42">
        <v>14116447</v>
      </c>
      <c r="N112" s="42">
        <v>14276858</v>
      </c>
      <c r="O112" s="42">
        <v>12768334</v>
      </c>
      <c r="P112" s="45">
        <f>SUM(D112:O112)</f>
        <v>151493597</v>
      </c>
    </row>
    <row r="113" spans="1:16" s="124" customFormat="1" ht="16" customHeight="1">
      <c r="A113" s="135"/>
      <c r="B113" s="134"/>
      <c r="C113" s="134">
        <v>2018</v>
      </c>
      <c r="D113" s="42">
        <v>12368707</v>
      </c>
      <c r="E113" s="42">
        <v>11925626</v>
      </c>
      <c r="F113" s="42">
        <v>15150076</v>
      </c>
      <c r="G113" s="42">
        <v>14457232</v>
      </c>
      <c r="H113" s="42">
        <v>14963071</v>
      </c>
      <c r="I113" s="42">
        <v>14406964</v>
      </c>
      <c r="J113" s="42">
        <v>14514769</v>
      </c>
      <c r="K113" s="42">
        <v>15940603</v>
      </c>
      <c r="L113" s="42">
        <v>14448929</v>
      </c>
      <c r="M113" s="42">
        <v>16515707</v>
      </c>
      <c r="N113" s="42">
        <v>14514610</v>
      </c>
      <c r="O113" s="42">
        <v>13472509</v>
      </c>
      <c r="P113" s="45">
        <f>SUM(D113:O113)</f>
        <v>172678803</v>
      </c>
    </row>
    <row r="114" spans="1:16" s="9" customFormat="1" ht="16" customHeight="1">
      <c r="A114" s="22"/>
      <c r="B114" s="90"/>
      <c r="C114" s="90">
        <v>2019</v>
      </c>
      <c r="D114" s="40">
        <v>13121908</v>
      </c>
      <c r="E114" s="40">
        <v>13057736</v>
      </c>
      <c r="F114" s="40">
        <v>14632710</v>
      </c>
      <c r="G114" s="40">
        <v>14695536</v>
      </c>
      <c r="H114" s="40">
        <v>15521796</v>
      </c>
      <c r="I114" s="40">
        <v>13822355</v>
      </c>
      <c r="J114" s="40">
        <v>15344662</v>
      </c>
      <c r="K114" s="40">
        <v>15743327</v>
      </c>
      <c r="L114" s="40">
        <v>15573339</v>
      </c>
      <c r="M114" s="40">
        <v>15954207</v>
      </c>
      <c r="N114" s="40">
        <v>14856740</v>
      </c>
      <c r="O114" s="40">
        <v>13613279</v>
      </c>
      <c r="P114" s="46">
        <f>SUM(D114:O114)</f>
        <v>175937595</v>
      </c>
    </row>
    <row r="115" spans="1:16" s="9" customFormat="1" ht="16" customHeight="1">
      <c r="A115" s="23"/>
      <c r="B115" s="15"/>
      <c r="C115" s="15">
        <v>1993</v>
      </c>
      <c r="D115" s="47">
        <v>1671000</v>
      </c>
      <c r="E115" s="47">
        <v>1608000</v>
      </c>
      <c r="F115" s="47">
        <v>1876000</v>
      </c>
      <c r="G115" s="47">
        <v>1850000</v>
      </c>
      <c r="H115" s="47">
        <v>1833000</v>
      </c>
      <c r="I115" s="47">
        <v>1727000</v>
      </c>
      <c r="J115" s="47">
        <v>1841000</v>
      </c>
      <c r="K115" s="47">
        <v>1704000</v>
      </c>
      <c r="L115" s="47">
        <v>1789000</v>
      </c>
      <c r="M115" s="47">
        <v>1883000</v>
      </c>
      <c r="N115" s="47">
        <v>1907000</v>
      </c>
      <c r="O115" s="47">
        <v>1990000</v>
      </c>
      <c r="P115" s="48">
        <f t="shared" ref="P115:P122" si="11">SUM(D115:O115)</f>
        <v>21679000</v>
      </c>
    </row>
    <row r="116" spans="1:16" s="9" customFormat="1" ht="16" customHeight="1">
      <c r="A116" s="19"/>
      <c r="B116" s="10"/>
      <c r="C116" s="10">
        <v>1994</v>
      </c>
      <c r="D116" s="49">
        <v>1801000</v>
      </c>
      <c r="E116" s="49">
        <v>1689000</v>
      </c>
      <c r="F116" s="49">
        <v>1889000</v>
      </c>
      <c r="G116" s="42">
        <v>2279587</v>
      </c>
      <c r="H116" s="42">
        <v>2559180</v>
      </c>
      <c r="I116" s="42">
        <v>2401524</v>
      </c>
      <c r="J116" s="42">
        <v>2545734</v>
      </c>
      <c r="K116" s="42">
        <v>2622995</v>
      </c>
      <c r="L116" s="42">
        <v>2734424</v>
      </c>
      <c r="M116" s="42">
        <v>2823740</v>
      </c>
      <c r="N116" s="42">
        <v>2960398</v>
      </c>
      <c r="O116" s="42">
        <v>3020243</v>
      </c>
      <c r="P116" s="45">
        <f t="shared" si="11"/>
        <v>29326825</v>
      </c>
    </row>
    <row r="117" spans="1:16" s="9" customFormat="1" ht="16" customHeight="1">
      <c r="A117" s="19"/>
      <c r="B117" s="10"/>
      <c r="C117" s="10">
        <v>1995</v>
      </c>
      <c r="D117" s="42">
        <v>2775965</v>
      </c>
      <c r="E117" s="42">
        <v>2631800</v>
      </c>
      <c r="F117" s="42">
        <v>3113384</v>
      </c>
      <c r="G117" s="42">
        <v>2927030</v>
      </c>
      <c r="H117" s="42">
        <v>3164025</v>
      </c>
      <c r="I117" s="42">
        <v>3037620</v>
      </c>
      <c r="J117" s="42">
        <v>3216213</v>
      </c>
      <c r="K117" s="42">
        <v>3342648</v>
      </c>
      <c r="L117" s="42">
        <v>3346096</v>
      </c>
      <c r="M117" s="42">
        <v>3468548</v>
      </c>
      <c r="N117" s="42">
        <v>3531496</v>
      </c>
      <c r="O117" s="42">
        <v>3479172</v>
      </c>
      <c r="P117" s="45">
        <f t="shared" si="11"/>
        <v>38033997</v>
      </c>
    </row>
    <row r="118" spans="1:16" s="9" customFormat="1" ht="16" customHeight="1">
      <c r="A118" s="19" t="s">
        <v>30</v>
      </c>
      <c r="B118" s="10" t="s">
        <v>27</v>
      </c>
      <c r="C118" s="10">
        <v>1996</v>
      </c>
      <c r="D118" s="42">
        <v>3273578</v>
      </c>
      <c r="E118" s="42">
        <v>3254595</v>
      </c>
      <c r="F118" s="42">
        <v>3691977</v>
      </c>
      <c r="G118" s="42">
        <v>3633276</v>
      </c>
      <c r="H118" s="42">
        <v>3843901</v>
      </c>
      <c r="I118" s="42">
        <v>3466775</v>
      </c>
      <c r="J118" s="42">
        <v>3729097</v>
      </c>
      <c r="K118" s="42">
        <v>3697205</v>
      </c>
      <c r="L118" s="42">
        <v>3506561</v>
      </c>
      <c r="M118" s="42">
        <v>3979322</v>
      </c>
      <c r="N118" s="42">
        <v>3796177</v>
      </c>
      <c r="O118" s="42">
        <v>3640702</v>
      </c>
      <c r="P118" s="45">
        <f t="shared" si="11"/>
        <v>43513166</v>
      </c>
    </row>
    <row r="119" spans="1:16" s="9" customFormat="1" ht="16" customHeight="1">
      <c r="A119" s="19" t="s">
        <v>31</v>
      </c>
      <c r="B119" s="10" t="s">
        <v>28</v>
      </c>
      <c r="C119" s="10">
        <v>1997</v>
      </c>
      <c r="D119" s="42">
        <v>3381744</v>
      </c>
      <c r="E119" s="42">
        <v>3285894</v>
      </c>
      <c r="F119" s="42">
        <v>3825681</v>
      </c>
      <c r="G119" s="42">
        <v>3984178</v>
      </c>
      <c r="H119" s="42">
        <v>3971970</v>
      </c>
      <c r="I119" s="42">
        <v>3664181</v>
      </c>
      <c r="J119" s="42">
        <v>4058143</v>
      </c>
      <c r="K119" s="42">
        <v>3921899</v>
      </c>
      <c r="L119" s="42">
        <v>4109066</v>
      </c>
      <c r="M119" s="42">
        <v>4251848</v>
      </c>
      <c r="N119" s="42">
        <v>4068760</v>
      </c>
      <c r="O119" s="42">
        <v>4104584</v>
      </c>
      <c r="P119" s="45">
        <f t="shared" si="11"/>
        <v>46627948</v>
      </c>
    </row>
    <row r="120" spans="1:16" s="9" customFormat="1" ht="16" customHeight="1">
      <c r="A120" s="19"/>
      <c r="B120" s="10" t="s">
        <v>32</v>
      </c>
      <c r="C120" s="10">
        <v>1998</v>
      </c>
      <c r="D120" s="42">
        <v>3793276</v>
      </c>
      <c r="E120" s="42">
        <v>3640729</v>
      </c>
      <c r="F120" s="42">
        <v>4330767</v>
      </c>
      <c r="G120" s="42">
        <v>4212233</v>
      </c>
      <c r="H120" s="42">
        <v>4218885</v>
      </c>
      <c r="I120" s="42">
        <v>4054104</v>
      </c>
      <c r="J120" s="42">
        <v>4355910</v>
      </c>
      <c r="K120" s="42">
        <v>4416168</v>
      </c>
      <c r="L120" s="42">
        <v>4350940</v>
      </c>
      <c r="M120" s="42">
        <v>4472096</v>
      </c>
      <c r="N120" s="42">
        <v>4309756</v>
      </c>
      <c r="O120" s="42">
        <v>4210686</v>
      </c>
      <c r="P120" s="45">
        <f t="shared" si="11"/>
        <v>50365550</v>
      </c>
    </row>
    <row r="121" spans="1:16" s="9" customFormat="1" ht="16" customHeight="1">
      <c r="A121" s="19"/>
      <c r="B121" s="10"/>
      <c r="C121" s="10">
        <v>1999</v>
      </c>
      <c r="D121" s="42">
        <v>3748084</v>
      </c>
      <c r="E121" s="42">
        <v>3666180</v>
      </c>
      <c r="F121" s="42">
        <v>4473798</v>
      </c>
      <c r="G121" s="42">
        <v>4237542</v>
      </c>
      <c r="H121" s="42">
        <v>4325454</v>
      </c>
      <c r="I121" s="42">
        <v>4152760</v>
      </c>
      <c r="J121" s="42">
        <v>4351738</v>
      </c>
      <c r="K121" s="42">
        <v>4322775</v>
      </c>
      <c r="L121" s="42">
        <v>4418310</v>
      </c>
      <c r="M121" s="42">
        <v>4377213</v>
      </c>
      <c r="N121" s="42">
        <v>4381801</v>
      </c>
      <c r="O121" s="42">
        <v>4291105</v>
      </c>
      <c r="P121" s="45">
        <f t="shared" si="11"/>
        <v>50746760</v>
      </c>
    </row>
    <row r="122" spans="1:16" s="9" customFormat="1" ht="16" customHeight="1">
      <c r="A122" s="19"/>
      <c r="B122" s="10"/>
      <c r="C122" s="10">
        <v>2000</v>
      </c>
      <c r="D122" s="42">
        <v>3729839</v>
      </c>
      <c r="E122" s="42">
        <v>3769542</v>
      </c>
      <c r="F122" s="42">
        <v>4444030</v>
      </c>
      <c r="G122" s="42">
        <v>4152873</v>
      </c>
      <c r="H122" s="42">
        <v>4156162</v>
      </c>
      <c r="I122" s="42">
        <v>3972913</v>
      </c>
      <c r="J122" s="42">
        <v>4173349</v>
      </c>
      <c r="K122" s="42">
        <v>4392189</v>
      </c>
      <c r="L122" s="42">
        <v>4315889</v>
      </c>
      <c r="M122" s="42">
        <v>4358426</v>
      </c>
      <c r="N122" s="42">
        <v>4142516</v>
      </c>
      <c r="O122" s="42">
        <v>3984058</v>
      </c>
      <c r="P122" s="45">
        <f t="shared" si="11"/>
        <v>49591786</v>
      </c>
    </row>
    <row r="123" spans="1:16" s="9" customFormat="1" ht="16" customHeight="1">
      <c r="A123" s="19"/>
      <c r="B123" s="10"/>
      <c r="C123" s="10">
        <v>2001</v>
      </c>
      <c r="D123" s="42">
        <v>3649290</v>
      </c>
      <c r="E123" s="42">
        <v>3557471</v>
      </c>
      <c r="F123" s="42">
        <v>4091446</v>
      </c>
      <c r="G123" s="42">
        <v>3953034</v>
      </c>
      <c r="H123" s="42">
        <v>4020660</v>
      </c>
      <c r="I123" s="42">
        <v>3866699</v>
      </c>
      <c r="J123" s="42">
        <v>3713842</v>
      </c>
      <c r="K123" s="42">
        <v>3955348</v>
      </c>
      <c r="L123" s="42">
        <v>3749129</v>
      </c>
      <c r="M123" s="42">
        <v>3840977</v>
      </c>
      <c r="N123" s="42">
        <v>3768814</v>
      </c>
      <c r="O123" s="42">
        <v>3011235</v>
      </c>
      <c r="P123" s="45">
        <f t="shared" ref="P123:P130" si="12">SUM(D123:O123)</f>
        <v>45177945</v>
      </c>
    </row>
    <row r="124" spans="1:16" s="9" customFormat="1" ht="16" customHeight="1">
      <c r="A124" s="19"/>
      <c r="B124" s="10"/>
      <c r="C124" s="10">
        <v>2002</v>
      </c>
      <c r="D124" s="42">
        <v>2889281</v>
      </c>
      <c r="E124" s="42">
        <v>2800494</v>
      </c>
      <c r="F124" s="42">
        <v>3086456</v>
      </c>
      <c r="G124" s="42">
        <v>3032133</v>
      </c>
      <c r="H124" s="42">
        <v>3249807</v>
      </c>
      <c r="I124" s="42">
        <v>2904295</v>
      </c>
      <c r="J124" s="42">
        <v>3032944</v>
      </c>
      <c r="K124" s="42">
        <v>2811872</v>
      </c>
      <c r="L124" s="42">
        <v>2403590</v>
      </c>
      <c r="M124" s="42">
        <v>2536435</v>
      </c>
      <c r="N124" s="42">
        <v>2783928</v>
      </c>
      <c r="O124" s="42">
        <v>2740521</v>
      </c>
      <c r="P124" s="45">
        <f t="shared" si="12"/>
        <v>34271756</v>
      </c>
    </row>
    <row r="125" spans="1:16" s="9" customFormat="1" ht="16" customHeight="1">
      <c r="A125" s="19"/>
      <c r="B125" s="10"/>
      <c r="C125" s="10">
        <v>2003</v>
      </c>
      <c r="D125" s="42">
        <v>2403064</v>
      </c>
      <c r="E125" s="42">
        <v>2384153</v>
      </c>
      <c r="F125" s="42">
        <v>2698470</v>
      </c>
      <c r="G125" s="42">
        <v>2817015</v>
      </c>
      <c r="H125" s="42">
        <v>2175645</v>
      </c>
      <c r="I125" s="42">
        <v>2170423</v>
      </c>
      <c r="J125" s="42">
        <v>2374462</v>
      </c>
      <c r="K125" s="42">
        <v>2431021</v>
      </c>
      <c r="L125" s="42">
        <v>2607293</v>
      </c>
      <c r="M125" s="42">
        <v>2720150</v>
      </c>
      <c r="N125" s="42">
        <v>2543919</v>
      </c>
      <c r="O125" s="42">
        <v>2544699</v>
      </c>
      <c r="P125" s="45">
        <f t="shared" si="12"/>
        <v>29870314</v>
      </c>
    </row>
    <row r="126" spans="1:16" s="34" customFormat="1" ht="16" customHeight="1">
      <c r="A126" s="19"/>
      <c r="B126" s="10"/>
      <c r="C126" s="10">
        <v>2004</v>
      </c>
      <c r="D126" s="42">
        <v>2258756</v>
      </c>
      <c r="E126" s="42">
        <v>2145374</v>
      </c>
      <c r="F126" s="42">
        <v>2448958</v>
      </c>
      <c r="G126" s="42">
        <v>2276291</v>
      </c>
      <c r="H126" s="42">
        <v>2573917</v>
      </c>
      <c r="I126" s="42">
        <v>2662510</v>
      </c>
      <c r="J126" s="42">
        <v>2848940</v>
      </c>
      <c r="K126" s="42">
        <v>2813381</v>
      </c>
      <c r="L126" s="42">
        <v>2960427</v>
      </c>
      <c r="M126" s="42">
        <v>2834916</v>
      </c>
      <c r="N126" s="42">
        <v>2912999</v>
      </c>
      <c r="O126" s="42">
        <v>2899339</v>
      </c>
      <c r="P126" s="45">
        <f t="shared" si="12"/>
        <v>31635808</v>
      </c>
    </row>
    <row r="127" spans="1:16" s="34" customFormat="1" ht="16" customHeight="1">
      <c r="A127" s="19"/>
      <c r="B127" s="15" t="s">
        <v>57</v>
      </c>
      <c r="C127" s="10">
        <v>2005</v>
      </c>
      <c r="D127" s="42">
        <v>2278554</v>
      </c>
      <c r="E127" s="42">
        <v>2373176</v>
      </c>
      <c r="F127" s="42">
        <v>2729398</v>
      </c>
      <c r="G127" s="42">
        <v>2895038</v>
      </c>
      <c r="H127" s="42">
        <v>3035335</v>
      </c>
      <c r="I127" s="42">
        <v>2918876</v>
      </c>
      <c r="J127" s="42">
        <v>3037288</v>
      </c>
      <c r="K127" s="42">
        <v>2911759</v>
      </c>
      <c r="L127" s="42">
        <v>2983692</v>
      </c>
      <c r="M127" s="42">
        <v>3137864</v>
      </c>
      <c r="N127" s="42">
        <v>3251551</v>
      </c>
      <c r="O127" s="42">
        <v>3359828</v>
      </c>
      <c r="P127" s="45">
        <f t="shared" si="12"/>
        <v>34912359</v>
      </c>
    </row>
    <row r="128" spans="1:16" s="34" customFormat="1" ht="16" customHeight="1">
      <c r="A128" s="19"/>
      <c r="B128" s="10"/>
      <c r="C128" s="10">
        <v>2006</v>
      </c>
      <c r="D128" s="42">
        <v>2947345</v>
      </c>
      <c r="E128" s="42">
        <v>2882497</v>
      </c>
      <c r="F128" s="42">
        <v>3383667</v>
      </c>
      <c r="G128" s="42">
        <v>3379500</v>
      </c>
      <c r="H128" s="42">
        <v>3509156</v>
      </c>
      <c r="I128" s="42">
        <v>3297581</v>
      </c>
      <c r="J128" s="42">
        <v>3538108</v>
      </c>
      <c r="K128" s="42">
        <v>3589483</v>
      </c>
      <c r="L128" s="42">
        <v>3646165</v>
      </c>
      <c r="M128" s="42">
        <v>3676694</v>
      </c>
      <c r="N128" s="42">
        <v>3771668</v>
      </c>
      <c r="O128" s="42">
        <v>3582863</v>
      </c>
      <c r="P128" s="45">
        <f t="shared" si="12"/>
        <v>41204727</v>
      </c>
    </row>
    <row r="129" spans="1:16" s="34" customFormat="1" ht="16" customHeight="1">
      <c r="A129" s="19"/>
      <c r="B129" s="10"/>
      <c r="C129" s="10">
        <v>2007</v>
      </c>
      <c r="D129" s="42">
        <v>3343019</v>
      </c>
      <c r="E129" s="42">
        <v>3208022</v>
      </c>
      <c r="F129" s="42">
        <v>3779196</v>
      </c>
      <c r="G129" s="42">
        <v>3663724</v>
      </c>
      <c r="H129" s="42">
        <v>3955280</v>
      </c>
      <c r="I129" s="42">
        <v>3915411</v>
      </c>
      <c r="J129" s="42">
        <v>3993845</v>
      </c>
      <c r="K129" s="42">
        <v>4098253</v>
      </c>
      <c r="L129" s="42">
        <v>4022442</v>
      </c>
      <c r="M129" s="42">
        <v>4168061</v>
      </c>
      <c r="N129" s="42">
        <v>4329137</v>
      </c>
      <c r="O129" s="42">
        <v>4171286</v>
      </c>
      <c r="P129" s="45">
        <f t="shared" si="12"/>
        <v>46647676</v>
      </c>
    </row>
    <row r="130" spans="1:16" s="34" customFormat="1" ht="16" customHeight="1">
      <c r="A130" s="19"/>
      <c r="B130" s="10"/>
      <c r="C130" s="10">
        <v>2008</v>
      </c>
      <c r="D130" s="42">
        <v>3802232</v>
      </c>
      <c r="E130" s="42">
        <v>3954969</v>
      </c>
      <c r="F130" s="42">
        <v>4012706</v>
      </c>
      <c r="G130" s="42">
        <v>4248461</v>
      </c>
      <c r="H130" s="42">
        <v>4297695</v>
      </c>
      <c r="I130" s="42">
        <v>3969842</v>
      </c>
      <c r="J130" s="42">
        <v>4346303</v>
      </c>
      <c r="K130" s="42">
        <v>4383676</v>
      </c>
      <c r="L130" s="42">
        <v>4223222</v>
      </c>
      <c r="M130" s="42">
        <v>4261813</v>
      </c>
      <c r="N130" s="42">
        <v>4026153</v>
      </c>
      <c r="O130" s="42">
        <v>4037606</v>
      </c>
      <c r="P130" s="45">
        <f t="shared" si="12"/>
        <v>49564678</v>
      </c>
    </row>
    <row r="131" spans="1:16" s="9" customFormat="1" ht="16" customHeight="1">
      <c r="A131" s="19"/>
      <c r="B131" s="10"/>
      <c r="C131" s="10">
        <v>2009</v>
      </c>
      <c r="D131" s="42">
        <v>3687717</v>
      </c>
      <c r="E131" s="42">
        <v>3542214</v>
      </c>
      <c r="F131" s="42">
        <v>4071305</v>
      </c>
      <c r="G131" s="42">
        <v>3914454</v>
      </c>
      <c r="H131" s="42">
        <v>3998022</v>
      </c>
      <c r="I131" s="42">
        <v>4048157</v>
      </c>
      <c r="J131" s="42">
        <v>3837623</v>
      </c>
      <c r="K131" s="42">
        <v>4116542</v>
      </c>
      <c r="L131" s="42">
        <v>4219446</v>
      </c>
      <c r="M131" s="42">
        <v>4340504</v>
      </c>
      <c r="N131" s="42">
        <v>4206380</v>
      </c>
      <c r="O131" s="42">
        <v>4197321</v>
      </c>
      <c r="P131" s="45">
        <f t="shared" ref="P131:P149" si="13">SUM(D131:O131)</f>
        <v>48179685</v>
      </c>
    </row>
    <row r="132" spans="1:16" s="9" customFormat="1" ht="16" customHeight="1">
      <c r="A132" s="19"/>
      <c r="B132" s="10"/>
      <c r="C132" s="10">
        <v>2010</v>
      </c>
      <c r="D132" s="42">
        <v>3648316</v>
      </c>
      <c r="E132" s="42">
        <v>3621984</v>
      </c>
      <c r="F132" s="42">
        <v>4396410</v>
      </c>
      <c r="G132" s="42">
        <v>4264434</v>
      </c>
      <c r="H132" s="42">
        <v>4177111</v>
      </c>
      <c r="I132" s="42">
        <v>4175120</v>
      </c>
      <c r="J132" s="42">
        <v>4189383</v>
      </c>
      <c r="K132" s="42">
        <v>4334652</v>
      </c>
      <c r="L132" s="42">
        <v>4328149</v>
      </c>
      <c r="M132" s="42">
        <v>4221068</v>
      </c>
      <c r="N132" s="42">
        <v>4352870</v>
      </c>
      <c r="O132" s="42">
        <v>4131505</v>
      </c>
      <c r="P132" s="45">
        <f t="shared" si="13"/>
        <v>49841002</v>
      </c>
    </row>
    <row r="133" spans="1:16" s="9" customFormat="1" ht="16" customHeight="1">
      <c r="A133" s="19"/>
      <c r="B133" s="10"/>
      <c r="C133" s="10">
        <v>2011</v>
      </c>
      <c r="D133" s="42">
        <v>3633964</v>
      </c>
      <c r="E133" s="42">
        <v>3481423</v>
      </c>
      <c r="F133" s="42">
        <v>3960046</v>
      </c>
      <c r="G133" s="42">
        <v>4127417</v>
      </c>
      <c r="H133" s="42">
        <v>4335061</v>
      </c>
      <c r="I133" s="42">
        <v>4108244</v>
      </c>
      <c r="J133" s="42">
        <v>4087857</v>
      </c>
      <c r="K133" s="42">
        <v>4129852</v>
      </c>
      <c r="L133" s="42">
        <v>4251777</v>
      </c>
      <c r="M133" s="42">
        <v>4165960</v>
      </c>
      <c r="N133" s="42">
        <v>4211372</v>
      </c>
      <c r="O133" s="42">
        <v>4025762</v>
      </c>
      <c r="P133" s="45">
        <f t="shared" si="13"/>
        <v>48518735</v>
      </c>
    </row>
    <row r="134" spans="1:16" s="9" customFormat="1" ht="16" customHeight="1">
      <c r="A134" s="19"/>
      <c r="B134" s="10"/>
      <c r="C134" s="10">
        <v>2012</v>
      </c>
      <c r="D134" s="42">
        <v>3577381</v>
      </c>
      <c r="E134" s="42">
        <v>3483694</v>
      </c>
      <c r="F134" s="42">
        <v>4366108</v>
      </c>
      <c r="G134" s="42">
        <v>3940522</v>
      </c>
      <c r="H134" s="42">
        <v>4237715</v>
      </c>
      <c r="I134" s="42">
        <v>4121563</v>
      </c>
      <c r="J134" s="42">
        <v>4227701</v>
      </c>
      <c r="K134" s="42">
        <v>4185740</v>
      </c>
      <c r="L134" s="42">
        <v>4115430</v>
      </c>
      <c r="M134" s="42">
        <v>4342720</v>
      </c>
      <c r="N134" s="42">
        <v>4229808</v>
      </c>
      <c r="O134" s="42">
        <v>4094847</v>
      </c>
      <c r="P134" s="45">
        <f>SUM(D134:O134)</f>
        <v>48923229</v>
      </c>
    </row>
    <row r="135" spans="1:16" s="9" customFormat="1" ht="16" customHeight="1">
      <c r="A135" s="19"/>
      <c r="B135" s="10"/>
      <c r="C135" s="10">
        <v>2013</v>
      </c>
      <c r="D135" s="42">
        <v>3795257</v>
      </c>
      <c r="E135" s="42">
        <v>3375930</v>
      </c>
      <c r="F135" s="42">
        <v>4162526</v>
      </c>
      <c r="G135" s="42">
        <v>4198983</v>
      </c>
      <c r="H135" s="42">
        <v>4297917</v>
      </c>
      <c r="I135" s="42">
        <v>3877796</v>
      </c>
      <c r="J135" s="81">
        <v>3575162</v>
      </c>
      <c r="K135" s="81">
        <v>3702863</v>
      </c>
      <c r="L135" s="81">
        <v>3307787</v>
      </c>
      <c r="M135" s="81">
        <v>3683487</v>
      </c>
      <c r="N135" s="81">
        <v>3501008</v>
      </c>
      <c r="O135" s="81">
        <v>3178858</v>
      </c>
      <c r="P135" s="45">
        <f t="shared" si="13"/>
        <v>44657574</v>
      </c>
    </row>
    <row r="136" spans="1:16" s="9" customFormat="1" ht="16" customHeight="1">
      <c r="A136" s="87"/>
      <c r="B136" s="89" t="s">
        <v>86</v>
      </c>
      <c r="C136" s="88">
        <v>2014</v>
      </c>
      <c r="D136" s="81">
        <v>2828318</v>
      </c>
      <c r="E136" s="81">
        <v>2912323</v>
      </c>
      <c r="F136" s="81">
        <v>3157797</v>
      </c>
      <c r="G136" s="81">
        <v>2872235</v>
      </c>
      <c r="H136" s="81">
        <v>3026733</v>
      </c>
      <c r="I136" s="81">
        <v>3105311</v>
      </c>
      <c r="J136" s="81">
        <v>3328361</v>
      </c>
      <c r="K136" s="81">
        <v>3466615</v>
      </c>
      <c r="L136" s="81">
        <v>3767084</v>
      </c>
      <c r="M136" s="81">
        <v>3852137</v>
      </c>
      <c r="N136" s="81">
        <v>3560395</v>
      </c>
      <c r="O136" s="81">
        <v>3362201</v>
      </c>
      <c r="P136" s="45">
        <f t="shared" ref="P136:P141" si="14">SUM(D136:O136)</f>
        <v>39239510</v>
      </c>
    </row>
    <row r="137" spans="1:16" s="9" customFormat="1" ht="16" customHeight="1">
      <c r="A137" s="107"/>
      <c r="B137" s="105" t="s">
        <v>96</v>
      </c>
      <c r="C137" s="106">
        <v>2015</v>
      </c>
      <c r="D137" s="42">
        <v>3106232</v>
      </c>
      <c r="E137" s="42">
        <v>3115137</v>
      </c>
      <c r="F137" s="42">
        <v>3647535</v>
      </c>
      <c r="G137" s="108">
        <v>4041681</v>
      </c>
      <c r="H137" s="42">
        <v>3819973</v>
      </c>
      <c r="I137" s="42">
        <v>3931185</v>
      </c>
      <c r="J137" s="42">
        <v>4256063</v>
      </c>
      <c r="K137" s="42">
        <v>4059610</v>
      </c>
      <c r="L137" s="42">
        <v>4400270</v>
      </c>
      <c r="M137" s="42">
        <v>4551844</v>
      </c>
      <c r="N137" s="42">
        <v>4357354</v>
      </c>
      <c r="O137" s="42">
        <v>3860421</v>
      </c>
      <c r="P137" s="45">
        <f t="shared" si="14"/>
        <v>47147305</v>
      </c>
    </row>
    <row r="138" spans="1:16" s="9" customFormat="1" ht="16" customHeight="1">
      <c r="A138" s="121"/>
      <c r="B138" s="118"/>
      <c r="C138" s="118">
        <v>2016</v>
      </c>
      <c r="D138" s="42">
        <v>3595536</v>
      </c>
      <c r="E138" s="42">
        <v>3402352</v>
      </c>
      <c r="F138" s="42">
        <v>4217624</v>
      </c>
      <c r="G138" s="108">
        <v>4337900</v>
      </c>
      <c r="H138" s="42">
        <v>4410734</v>
      </c>
      <c r="I138" s="42">
        <v>4168093</v>
      </c>
      <c r="J138" s="42">
        <v>4260854</v>
      </c>
      <c r="K138" s="42">
        <v>4644020</v>
      </c>
      <c r="L138" s="42">
        <v>4590433</v>
      </c>
      <c r="M138" s="42">
        <v>4462715</v>
      </c>
      <c r="N138" s="42">
        <v>4706295</v>
      </c>
      <c r="O138" s="42">
        <v>4298663</v>
      </c>
      <c r="P138" s="45">
        <f t="shared" si="14"/>
        <v>51095219</v>
      </c>
    </row>
    <row r="139" spans="1:16" s="124" customFormat="1" ht="16" customHeight="1">
      <c r="A139" s="125"/>
      <c r="B139" s="126"/>
      <c r="C139" s="126">
        <v>2017</v>
      </c>
      <c r="D139" s="42">
        <v>3892635</v>
      </c>
      <c r="E139" s="42">
        <v>3501582</v>
      </c>
      <c r="F139" s="42">
        <v>4702549</v>
      </c>
      <c r="G139" s="108">
        <v>4215177</v>
      </c>
      <c r="H139" s="42">
        <v>4636972</v>
      </c>
      <c r="I139" s="42">
        <v>4675501</v>
      </c>
      <c r="J139" s="42">
        <v>4598095</v>
      </c>
      <c r="K139" s="42">
        <v>4526723</v>
      </c>
      <c r="L139" s="42">
        <v>4423114</v>
      </c>
      <c r="M139" s="42">
        <v>4369803</v>
      </c>
      <c r="N139" s="42">
        <v>4830620</v>
      </c>
      <c r="O139" s="42">
        <v>3745300</v>
      </c>
      <c r="P139" s="45">
        <f t="shared" si="14"/>
        <v>52118071</v>
      </c>
    </row>
    <row r="140" spans="1:16" s="124" customFormat="1" ht="16" customHeight="1">
      <c r="A140" s="135"/>
      <c r="B140" s="134"/>
      <c r="C140" s="134">
        <v>2018</v>
      </c>
      <c r="D140" s="42">
        <v>2730318</v>
      </c>
      <c r="E140" s="42">
        <v>2085720</v>
      </c>
      <c r="F140" s="42">
        <v>3302804</v>
      </c>
      <c r="G140" s="108">
        <v>3178978</v>
      </c>
      <c r="H140" s="42">
        <v>3130246</v>
      </c>
      <c r="I140" s="42">
        <v>2303969</v>
      </c>
      <c r="J140" s="42">
        <v>2294784</v>
      </c>
      <c r="K140" s="42">
        <v>2545802</v>
      </c>
      <c r="L140" s="42">
        <v>2383097</v>
      </c>
      <c r="M140" s="42">
        <v>2655616</v>
      </c>
      <c r="N140" s="42">
        <v>2321427</v>
      </c>
      <c r="O140" s="42">
        <v>2172252</v>
      </c>
      <c r="P140" s="45">
        <f t="shared" si="14"/>
        <v>31105013</v>
      </c>
    </row>
    <row r="141" spans="1:16" s="9" customFormat="1" ht="16" customHeight="1">
      <c r="A141" s="22"/>
      <c r="B141" s="90"/>
      <c r="C141" s="90">
        <v>2019</v>
      </c>
      <c r="D141" s="40">
        <v>2045966</v>
      </c>
      <c r="E141" s="40">
        <v>2024627</v>
      </c>
      <c r="F141" s="40">
        <v>2359984</v>
      </c>
      <c r="G141" s="102">
        <v>2320633</v>
      </c>
      <c r="H141" s="40">
        <v>2420185</v>
      </c>
      <c r="I141" s="40">
        <v>2163700</v>
      </c>
      <c r="J141" s="40">
        <v>2741672</v>
      </c>
      <c r="K141" s="40">
        <v>3372997</v>
      </c>
      <c r="L141" s="40">
        <v>3336545</v>
      </c>
      <c r="M141" s="40">
        <v>3375553</v>
      </c>
      <c r="N141" s="40">
        <v>3179092</v>
      </c>
      <c r="O141" s="40">
        <v>3049181</v>
      </c>
      <c r="P141" s="46">
        <f t="shared" si="14"/>
        <v>32390135</v>
      </c>
    </row>
    <row r="142" spans="1:16" s="9" customFormat="1" ht="16" customHeight="1">
      <c r="A142" s="23"/>
      <c r="B142" s="15"/>
      <c r="C142" s="15">
        <v>1993</v>
      </c>
      <c r="D142" s="47">
        <v>1047000</v>
      </c>
      <c r="E142" s="47">
        <v>942000</v>
      </c>
      <c r="F142" s="47">
        <v>1200000</v>
      </c>
      <c r="G142" s="47">
        <v>1068000</v>
      </c>
      <c r="H142" s="47">
        <v>1076000</v>
      </c>
      <c r="I142" s="47">
        <v>936000</v>
      </c>
      <c r="J142" s="47">
        <v>931000</v>
      </c>
      <c r="K142" s="47">
        <v>940000</v>
      </c>
      <c r="L142" s="47">
        <v>894000</v>
      </c>
      <c r="M142" s="47">
        <v>898000</v>
      </c>
      <c r="N142" s="47">
        <v>963000</v>
      </c>
      <c r="O142" s="47">
        <v>911000</v>
      </c>
      <c r="P142" s="48">
        <f t="shared" si="13"/>
        <v>11806000</v>
      </c>
    </row>
    <row r="143" spans="1:16" s="9" customFormat="1" ht="16" customHeight="1">
      <c r="A143" s="19"/>
      <c r="B143" s="10"/>
      <c r="C143" s="10">
        <v>1994</v>
      </c>
      <c r="D143" s="49">
        <v>787000</v>
      </c>
      <c r="E143" s="49">
        <v>758000</v>
      </c>
      <c r="F143" s="49">
        <v>838000</v>
      </c>
      <c r="G143" s="42">
        <v>1012418</v>
      </c>
      <c r="H143" s="42">
        <v>1286836</v>
      </c>
      <c r="I143" s="42">
        <v>1205453</v>
      </c>
      <c r="J143" s="42">
        <v>1281583</v>
      </c>
      <c r="K143" s="42">
        <v>1404474</v>
      </c>
      <c r="L143" s="42">
        <v>1497732</v>
      </c>
      <c r="M143" s="42">
        <v>1504318</v>
      </c>
      <c r="N143" s="42">
        <v>1654867</v>
      </c>
      <c r="O143" s="42">
        <v>1707417</v>
      </c>
      <c r="P143" s="45">
        <f t="shared" si="13"/>
        <v>14938098</v>
      </c>
    </row>
    <row r="144" spans="1:16" s="9" customFormat="1" ht="16" customHeight="1">
      <c r="A144" s="19"/>
      <c r="B144" s="10"/>
      <c r="C144" s="10">
        <v>1995</v>
      </c>
      <c r="D144" s="42">
        <v>1592041</v>
      </c>
      <c r="E144" s="42">
        <v>1704652</v>
      </c>
      <c r="F144" s="42">
        <v>2089906</v>
      </c>
      <c r="G144" s="42">
        <v>1939863</v>
      </c>
      <c r="H144" s="42">
        <v>2161911</v>
      </c>
      <c r="I144" s="42">
        <v>2068389</v>
      </c>
      <c r="J144" s="42">
        <v>2208705</v>
      </c>
      <c r="K144" s="42">
        <v>2228724</v>
      </c>
      <c r="L144" s="42">
        <v>2250585</v>
      </c>
      <c r="M144" s="42">
        <v>2364294</v>
      </c>
      <c r="N144" s="42">
        <v>2395061</v>
      </c>
      <c r="O144" s="42">
        <v>2369409</v>
      </c>
      <c r="P144" s="45">
        <f t="shared" si="13"/>
        <v>25373540</v>
      </c>
    </row>
    <row r="145" spans="1:16" s="9" customFormat="1" ht="16" customHeight="1">
      <c r="A145" s="19"/>
      <c r="B145" s="10"/>
      <c r="C145" s="10">
        <v>1996</v>
      </c>
      <c r="D145" s="42">
        <v>2211499</v>
      </c>
      <c r="E145" s="42">
        <v>2141866</v>
      </c>
      <c r="F145" s="42">
        <v>2449814</v>
      </c>
      <c r="G145" s="42">
        <v>2412980</v>
      </c>
      <c r="H145" s="42">
        <v>2563830</v>
      </c>
      <c r="I145" s="42">
        <v>2274508</v>
      </c>
      <c r="J145" s="42">
        <v>2359297</v>
      </c>
      <c r="K145" s="42">
        <v>2369912</v>
      </c>
      <c r="L145" s="42">
        <v>2275384</v>
      </c>
      <c r="M145" s="42">
        <v>2642526</v>
      </c>
      <c r="N145" s="42">
        <v>2570410</v>
      </c>
      <c r="O145" s="42">
        <v>2516801</v>
      </c>
      <c r="P145" s="45">
        <f t="shared" si="13"/>
        <v>28788827</v>
      </c>
    </row>
    <row r="146" spans="1:16" s="9" customFormat="1" ht="16" customHeight="1">
      <c r="A146" s="19" t="s">
        <v>33</v>
      </c>
      <c r="B146" s="10" t="s">
        <v>35</v>
      </c>
      <c r="C146" s="10">
        <v>1997</v>
      </c>
      <c r="D146" s="42">
        <v>2332169</v>
      </c>
      <c r="E146" s="42">
        <v>2245521</v>
      </c>
      <c r="F146" s="42">
        <v>2620373</v>
      </c>
      <c r="G146" s="42">
        <v>2684928</v>
      </c>
      <c r="H146" s="42">
        <v>2709658</v>
      </c>
      <c r="I146" s="42">
        <v>2498044</v>
      </c>
      <c r="J146" s="42">
        <v>2778309</v>
      </c>
      <c r="K146" s="42">
        <v>2740555</v>
      </c>
      <c r="L146" s="42">
        <v>2898644</v>
      </c>
      <c r="M146" s="42">
        <v>3018420</v>
      </c>
      <c r="N146" s="42">
        <v>2848327</v>
      </c>
      <c r="O146" s="42">
        <v>2910562</v>
      </c>
      <c r="P146" s="45">
        <f t="shared" si="13"/>
        <v>32285510</v>
      </c>
    </row>
    <row r="147" spans="1:16" s="9" customFormat="1" ht="16" customHeight="1">
      <c r="A147" s="19" t="s">
        <v>34</v>
      </c>
      <c r="B147" s="10"/>
      <c r="C147" s="10">
        <v>1998</v>
      </c>
      <c r="D147" s="42">
        <v>2788098</v>
      </c>
      <c r="E147" s="42">
        <v>2674341</v>
      </c>
      <c r="F147" s="42">
        <v>3122766</v>
      </c>
      <c r="G147" s="42">
        <v>2976998</v>
      </c>
      <c r="H147" s="42">
        <v>2996302</v>
      </c>
      <c r="I147" s="42">
        <v>2907586</v>
      </c>
      <c r="J147" s="42">
        <v>3086452</v>
      </c>
      <c r="K147" s="42">
        <v>3109760</v>
      </c>
      <c r="L147" s="42">
        <v>3056765</v>
      </c>
      <c r="M147" s="42">
        <v>3155434</v>
      </c>
      <c r="N147" s="42">
        <v>3019617</v>
      </c>
      <c r="O147" s="42">
        <v>3037682</v>
      </c>
      <c r="P147" s="45">
        <f t="shared" si="13"/>
        <v>35931801</v>
      </c>
    </row>
    <row r="148" spans="1:16" s="9" customFormat="1" ht="16" customHeight="1">
      <c r="A148" s="19"/>
      <c r="B148" s="10"/>
      <c r="C148" s="10">
        <v>1999</v>
      </c>
      <c r="D148" s="42">
        <v>2767032</v>
      </c>
      <c r="E148" s="42">
        <v>2640919</v>
      </c>
      <c r="F148" s="42">
        <v>3170236</v>
      </c>
      <c r="G148" s="42">
        <v>3007962</v>
      </c>
      <c r="H148" s="42">
        <v>3074982</v>
      </c>
      <c r="I148" s="42">
        <v>2959915</v>
      </c>
      <c r="J148" s="42">
        <v>3075203</v>
      </c>
      <c r="K148" s="42">
        <v>3049060</v>
      </c>
      <c r="L148" s="42">
        <v>3118919</v>
      </c>
      <c r="M148" s="42">
        <v>3163061</v>
      </c>
      <c r="N148" s="42">
        <v>3174894</v>
      </c>
      <c r="O148" s="42">
        <v>3122813</v>
      </c>
      <c r="P148" s="45">
        <f t="shared" si="13"/>
        <v>36324996</v>
      </c>
    </row>
    <row r="149" spans="1:16" s="9" customFormat="1" ht="16" customHeight="1">
      <c r="A149" s="19"/>
      <c r="B149" s="10"/>
      <c r="C149" s="10">
        <v>2000</v>
      </c>
      <c r="D149" s="42">
        <v>2764691</v>
      </c>
      <c r="E149" s="42">
        <v>2769459</v>
      </c>
      <c r="F149" s="42">
        <v>3252766</v>
      </c>
      <c r="G149" s="42">
        <v>3004704</v>
      </c>
      <c r="H149" s="42">
        <v>3035658</v>
      </c>
      <c r="I149" s="42">
        <v>2982536</v>
      </c>
      <c r="J149" s="42">
        <v>3059210</v>
      </c>
      <c r="K149" s="42">
        <v>3190730</v>
      </c>
      <c r="L149" s="42">
        <v>3142871</v>
      </c>
      <c r="M149" s="42">
        <v>3185682</v>
      </c>
      <c r="N149" s="42">
        <v>3031641</v>
      </c>
      <c r="O149" s="42">
        <v>3132563</v>
      </c>
      <c r="P149" s="45">
        <f t="shared" si="13"/>
        <v>36552511</v>
      </c>
    </row>
    <row r="150" spans="1:16" s="9" customFormat="1" ht="16" customHeight="1">
      <c r="A150" s="19"/>
      <c r="B150" s="10"/>
      <c r="C150" s="10">
        <v>2001</v>
      </c>
      <c r="D150" s="42">
        <v>2793453</v>
      </c>
      <c r="E150" s="42">
        <v>2683349</v>
      </c>
      <c r="F150" s="42">
        <v>3061377</v>
      </c>
      <c r="G150" s="42">
        <v>2995373</v>
      </c>
      <c r="H150" s="42">
        <v>3030819</v>
      </c>
      <c r="I150" s="42">
        <v>2838320</v>
      </c>
      <c r="J150" s="42">
        <v>2753530</v>
      </c>
      <c r="K150" s="42">
        <v>2861294</v>
      </c>
      <c r="L150" s="42">
        <v>2842603</v>
      </c>
      <c r="M150" s="42">
        <v>2909438</v>
      </c>
      <c r="N150" s="42">
        <v>2903859</v>
      </c>
      <c r="O150" s="42">
        <v>2428909</v>
      </c>
      <c r="P150" s="45">
        <f t="shared" ref="P150:P156" si="15">SUM(D150:O150)</f>
        <v>34102324</v>
      </c>
    </row>
    <row r="151" spans="1:16" s="9" customFormat="1" ht="16" customHeight="1">
      <c r="A151" s="19"/>
      <c r="B151" s="10"/>
      <c r="C151" s="10">
        <v>2002</v>
      </c>
      <c r="D151" s="42">
        <v>2238034</v>
      </c>
      <c r="E151" s="42">
        <v>2043897</v>
      </c>
      <c r="F151" s="42">
        <v>2254666</v>
      </c>
      <c r="G151" s="42">
        <v>2269902</v>
      </c>
      <c r="H151" s="42">
        <v>2430737</v>
      </c>
      <c r="I151" s="42">
        <v>2298956</v>
      </c>
      <c r="J151" s="42">
        <v>2463125</v>
      </c>
      <c r="K151" s="42">
        <v>2561210</v>
      </c>
      <c r="L151" s="42">
        <v>2571807</v>
      </c>
      <c r="M151" s="42">
        <v>2744745</v>
      </c>
      <c r="N151" s="42">
        <v>2728382</v>
      </c>
      <c r="O151" s="42">
        <v>2717546</v>
      </c>
      <c r="P151" s="45">
        <f t="shared" si="15"/>
        <v>29323007</v>
      </c>
    </row>
    <row r="152" spans="1:16" s="9" customFormat="1" ht="16" customHeight="1">
      <c r="A152" s="19"/>
      <c r="B152" s="10"/>
      <c r="C152" s="10">
        <v>2003</v>
      </c>
      <c r="D152" s="42">
        <v>2495563</v>
      </c>
      <c r="E152" s="42">
        <v>2355248</v>
      </c>
      <c r="F152" s="42">
        <v>2737309</v>
      </c>
      <c r="G152" s="42">
        <v>2856897</v>
      </c>
      <c r="H152" s="42">
        <v>2941131</v>
      </c>
      <c r="I152" s="42">
        <v>2832450</v>
      </c>
      <c r="J152" s="42">
        <v>3020079</v>
      </c>
      <c r="K152" s="42">
        <v>3007434</v>
      </c>
      <c r="L152" s="42">
        <v>3067921</v>
      </c>
      <c r="M152" s="42">
        <v>3235112</v>
      </c>
      <c r="N152" s="42">
        <v>3105546</v>
      </c>
      <c r="O152" s="42">
        <v>3145428</v>
      </c>
      <c r="P152" s="45">
        <f t="shared" si="15"/>
        <v>34800118</v>
      </c>
    </row>
    <row r="153" spans="1:16" s="9" customFormat="1" ht="16" customHeight="1">
      <c r="A153" s="19"/>
      <c r="B153" s="10"/>
      <c r="C153" s="10">
        <v>2004</v>
      </c>
      <c r="D153" s="42">
        <v>2812852</v>
      </c>
      <c r="E153" s="42">
        <v>2838253</v>
      </c>
      <c r="F153" s="42">
        <v>3340073</v>
      </c>
      <c r="G153" s="42">
        <v>3091722</v>
      </c>
      <c r="H153" s="42">
        <v>3207115</v>
      </c>
      <c r="I153" s="42">
        <v>3204644</v>
      </c>
      <c r="J153" s="42">
        <v>3280315</v>
      </c>
      <c r="K153" s="42">
        <v>3261614</v>
      </c>
      <c r="L153" s="42">
        <v>3378708</v>
      </c>
      <c r="M153" s="42">
        <v>3404069</v>
      </c>
      <c r="N153" s="42">
        <v>3381125</v>
      </c>
      <c r="O153" s="42">
        <v>3468423</v>
      </c>
      <c r="P153" s="45">
        <f t="shared" si="15"/>
        <v>38668913</v>
      </c>
    </row>
    <row r="154" spans="1:16" s="9" customFormat="1" ht="16" customHeight="1">
      <c r="A154" s="19"/>
      <c r="B154" s="10"/>
      <c r="C154" s="10">
        <v>2005</v>
      </c>
      <c r="D154" s="42">
        <v>2953060</v>
      </c>
      <c r="E154" s="42">
        <v>2942512</v>
      </c>
      <c r="F154" s="42">
        <v>3414936</v>
      </c>
      <c r="G154" s="42">
        <v>3451944</v>
      </c>
      <c r="H154" s="42">
        <v>3500307</v>
      </c>
      <c r="I154" s="42">
        <v>3139442</v>
      </c>
      <c r="J154" s="42">
        <v>3385940</v>
      </c>
      <c r="K154" s="42">
        <v>3330422</v>
      </c>
      <c r="L154" s="42">
        <v>3536352</v>
      </c>
      <c r="M154" s="42">
        <v>3598066</v>
      </c>
      <c r="N154" s="42">
        <v>3638198</v>
      </c>
      <c r="O154" s="42">
        <v>3662540</v>
      </c>
      <c r="P154" s="45">
        <f t="shared" si="15"/>
        <v>40553719</v>
      </c>
    </row>
    <row r="155" spans="1:16" s="9" customFormat="1" ht="16" customHeight="1">
      <c r="A155" s="19"/>
      <c r="B155" s="10"/>
      <c r="C155" s="10">
        <v>2006</v>
      </c>
      <c r="D155" s="42">
        <v>3222234</v>
      </c>
      <c r="E155" s="42">
        <v>3162376</v>
      </c>
      <c r="F155" s="42">
        <v>3717572</v>
      </c>
      <c r="G155" s="42">
        <v>3668178</v>
      </c>
      <c r="H155" s="42">
        <v>3757346</v>
      </c>
      <c r="I155" s="42">
        <v>3585361</v>
      </c>
      <c r="J155" s="42">
        <v>3749079</v>
      </c>
      <c r="K155" s="42">
        <v>3835448</v>
      </c>
      <c r="L155" s="42">
        <v>3849205</v>
      </c>
      <c r="M155" s="42">
        <v>3844061</v>
      </c>
      <c r="N155" s="42">
        <v>3949696</v>
      </c>
      <c r="O155" s="42">
        <v>3774948</v>
      </c>
      <c r="P155" s="45">
        <f>SUM(D155:O155)</f>
        <v>44115504</v>
      </c>
    </row>
    <row r="156" spans="1:16" s="9" customFormat="1" ht="16" customHeight="1">
      <c r="A156" s="19"/>
      <c r="B156" s="10"/>
      <c r="C156" s="10">
        <v>2007</v>
      </c>
      <c r="D156" s="42">
        <v>3425127</v>
      </c>
      <c r="E156" s="42">
        <v>3314914</v>
      </c>
      <c r="F156" s="42">
        <v>3912530</v>
      </c>
      <c r="G156" s="42">
        <v>3603009</v>
      </c>
      <c r="H156" s="42">
        <v>3855917</v>
      </c>
      <c r="I156" s="42">
        <v>3774397</v>
      </c>
      <c r="J156" s="42">
        <v>3825865</v>
      </c>
      <c r="K156" s="42">
        <v>3917805</v>
      </c>
      <c r="L156" s="42">
        <v>3944561</v>
      </c>
      <c r="M156" s="42">
        <v>4080318</v>
      </c>
      <c r="N156" s="42">
        <v>4065213</v>
      </c>
      <c r="O156" s="42">
        <v>3931144</v>
      </c>
      <c r="P156" s="45">
        <f t="shared" si="15"/>
        <v>45650800</v>
      </c>
    </row>
    <row r="157" spans="1:16" s="34" customFormat="1" ht="16" customHeight="1">
      <c r="A157" s="19"/>
      <c r="B157" s="10"/>
      <c r="C157" s="10">
        <v>2008</v>
      </c>
      <c r="D157" s="42">
        <v>3478924</v>
      </c>
      <c r="E157" s="42">
        <v>3546134</v>
      </c>
      <c r="F157" s="42">
        <v>3684966</v>
      </c>
      <c r="G157" s="42">
        <v>4018022</v>
      </c>
      <c r="H157" s="42">
        <v>4103226</v>
      </c>
      <c r="I157" s="42">
        <v>3756421</v>
      </c>
      <c r="J157" s="42">
        <v>3994742</v>
      </c>
      <c r="K157" s="42">
        <v>3916002</v>
      </c>
      <c r="L157" s="42">
        <v>3853541</v>
      </c>
      <c r="M157" s="42">
        <v>3894691</v>
      </c>
      <c r="N157" s="42">
        <v>3877406</v>
      </c>
      <c r="O157" s="42">
        <v>3706125</v>
      </c>
      <c r="P157" s="45">
        <f>SUM(D157:O157)</f>
        <v>45830200</v>
      </c>
    </row>
    <row r="158" spans="1:16" s="9" customFormat="1" ht="16" customHeight="1">
      <c r="A158" s="19"/>
      <c r="B158" s="10"/>
      <c r="C158" s="10">
        <v>2009</v>
      </c>
      <c r="D158" s="42">
        <v>3446272</v>
      </c>
      <c r="E158" s="42">
        <v>3335661</v>
      </c>
      <c r="F158" s="42">
        <v>3740838</v>
      </c>
      <c r="G158" s="42">
        <v>3738888</v>
      </c>
      <c r="H158" s="42">
        <v>3820060</v>
      </c>
      <c r="I158" s="42">
        <v>3618769</v>
      </c>
      <c r="J158" s="42">
        <v>3360934</v>
      </c>
      <c r="K158" s="42">
        <v>3676095</v>
      </c>
      <c r="L158" s="42">
        <v>3736818</v>
      </c>
      <c r="M158" s="42">
        <v>3841400</v>
      </c>
      <c r="N158" s="42">
        <v>3660805</v>
      </c>
      <c r="O158" s="42">
        <v>3692668</v>
      </c>
      <c r="P158" s="45">
        <f>SUM(D158:O158)</f>
        <v>43669208</v>
      </c>
    </row>
    <row r="159" spans="1:16" s="9" customFormat="1" ht="16" customHeight="1">
      <c r="A159" s="19"/>
      <c r="B159" s="10"/>
      <c r="C159" s="10">
        <v>2010</v>
      </c>
      <c r="D159" s="42">
        <v>3177700</v>
      </c>
      <c r="E159" s="42">
        <v>3145207</v>
      </c>
      <c r="F159" s="42">
        <v>3778972</v>
      </c>
      <c r="G159" s="42">
        <v>3729558</v>
      </c>
      <c r="H159" s="42">
        <v>3617182</v>
      </c>
      <c r="I159" s="42">
        <v>3643660</v>
      </c>
      <c r="J159" s="42">
        <v>3571177</v>
      </c>
      <c r="K159" s="42">
        <v>3728330</v>
      </c>
      <c r="L159" s="42">
        <v>3760527</v>
      </c>
      <c r="M159" s="42">
        <v>3602809</v>
      </c>
      <c r="N159" s="42">
        <v>3654497</v>
      </c>
      <c r="O159" s="42">
        <v>3266474</v>
      </c>
      <c r="P159" s="45">
        <f>SUM(D159:O159)</f>
        <v>42676093</v>
      </c>
    </row>
    <row r="160" spans="1:16" s="9" customFormat="1" ht="16" customHeight="1">
      <c r="A160" s="19"/>
      <c r="B160" s="10"/>
      <c r="C160" s="10">
        <v>2011</v>
      </c>
      <c r="D160" s="42">
        <v>2687357</v>
      </c>
      <c r="E160" s="42">
        <v>2624154</v>
      </c>
      <c r="F160" s="42">
        <v>2815032</v>
      </c>
      <c r="G160" s="42">
        <v>2668327</v>
      </c>
      <c r="H160" s="42">
        <v>2771237</v>
      </c>
      <c r="I160" s="42">
        <v>2738269</v>
      </c>
      <c r="J160" s="42">
        <v>2682690</v>
      </c>
      <c r="K160" s="42">
        <v>2715795</v>
      </c>
      <c r="L160" s="42">
        <v>2706296</v>
      </c>
      <c r="M160" s="42">
        <v>2639066</v>
      </c>
      <c r="N160" s="42">
        <v>2580496</v>
      </c>
      <c r="O160" s="42">
        <v>2436747</v>
      </c>
      <c r="P160" s="45">
        <f>SUM(D160:O160)</f>
        <v>32065466</v>
      </c>
    </row>
    <row r="161" spans="1:16" s="9" customFormat="1" ht="16" customHeight="1">
      <c r="A161" s="19"/>
      <c r="B161" s="10"/>
      <c r="C161" s="10">
        <v>2012</v>
      </c>
      <c r="D161" s="42">
        <v>2175641</v>
      </c>
      <c r="E161" s="42">
        <v>2092481</v>
      </c>
      <c r="F161" s="42">
        <v>2621129</v>
      </c>
      <c r="G161" s="42">
        <v>2513511</v>
      </c>
      <c r="H161" s="42">
        <v>2789168</v>
      </c>
      <c r="I161" s="42">
        <v>2703916</v>
      </c>
      <c r="J161" s="42">
        <v>2744646</v>
      </c>
      <c r="K161" s="42">
        <v>2565714</v>
      </c>
      <c r="L161" s="42">
        <v>2585708</v>
      </c>
      <c r="M161" s="42">
        <v>2650171</v>
      </c>
      <c r="N161" s="42">
        <v>2645540</v>
      </c>
      <c r="O161" s="42">
        <v>2373825</v>
      </c>
      <c r="P161" s="45">
        <f t="shared" ref="P161:P168" si="16">SUM(D161:O161)</f>
        <v>30461450</v>
      </c>
    </row>
    <row r="162" spans="1:16" s="9" customFormat="1" ht="16" customHeight="1">
      <c r="A162" s="19"/>
      <c r="B162" s="10"/>
      <c r="C162" s="10">
        <v>2013</v>
      </c>
      <c r="D162" s="42">
        <v>2300276</v>
      </c>
      <c r="E162" s="42">
        <v>2094967</v>
      </c>
      <c r="F162" s="42">
        <v>2711068</v>
      </c>
      <c r="G162" s="42">
        <v>2706167</v>
      </c>
      <c r="H162" s="42">
        <v>2715204</v>
      </c>
      <c r="I162" s="42">
        <v>2780408</v>
      </c>
      <c r="J162" s="42">
        <v>3012851</v>
      </c>
      <c r="K162" s="42">
        <v>3122439</v>
      </c>
      <c r="L162" s="42">
        <v>3030811</v>
      </c>
      <c r="M162" s="42">
        <v>3241892</v>
      </c>
      <c r="N162" s="42">
        <v>3011281</v>
      </c>
      <c r="O162" s="42">
        <v>2701537</v>
      </c>
      <c r="P162" s="45">
        <f t="shared" si="16"/>
        <v>33428901</v>
      </c>
    </row>
    <row r="163" spans="1:16" s="9" customFormat="1" ht="16" customHeight="1">
      <c r="A163" s="87"/>
      <c r="B163" s="88"/>
      <c r="C163" s="88">
        <v>2014</v>
      </c>
      <c r="D163" s="42">
        <v>2414935</v>
      </c>
      <c r="E163" s="42">
        <v>2385132</v>
      </c>
      <c r="F163" s="42">
        <v>2809342</v>
      </c>
      <c r="G163" s="42">
        <v>2706516</v>
      </c>
      <c r="H163" s="42">
        <v>2778553</v>
      </c>
      <c r="I163" s="42">
        <v>2406346</v>
      </c>
      <c r="J163" s="42">
        <v>2415349</v>
      </c>
      <c r="K163" s="42">
        <v>2372083</v>
      </c>
      <c r="L163" s="42">
        <v>2523623</v>
      </c>
      <c r="M163" s="42">
        <v>2552665</v>
      </c>
      <c r="N163" s="42">
        <v>2295226</v>
      </c>
      <c r="O163" s="42">
        <v>2216849</v>
      </c>
      <c r="P163" s="45">
        <f t="shared" si="16"/>
        <v>29876619</v>
      </c>
    </row>
    <row r="164" spans="1:16" s="9" customFormat="1" ht="16" customHeight="1">
      <c r="A164" s="107"/>
      <c r="B164" s="106"/>
      <c r="C164" s="106">
        <v>2015</v>
      </c>
      <c r="D164" s="42">
        <v>2027107</v>
      </c>
      <c r="E164" s="42">
        <v>2007342</v>
      </c>
      <c r="F164" s="42">
        <v>2215516</v>
      </c>
      <c r="G164" s="42">
        <v>2335178</v>
      </c>
      <c r="H164" s="42">
        <v>2218343</v>
      </c>
      <c r="I164" s="42">
        <v>2243707</v>
      </c>
      <c r="J164" s="42">
        <v>2298091</v>
      </c>
      <c r="K164" s="42">
        <v>2143544</v>
      </c>
      <c r="L164" s="42">
        <v>2324718</v>
      </c>
      <c r="M164" s="42">
        <v>2437271</v>
      </c>
      <c r="N164" s="42">
        <v>2255419</v>
      </c>
      <c r="O164" s="42">
        <v>2122395</v>
      </c>
      <c r="P164" s="45">
        <f t="shared" si="16"/>
        <v>26628631</v>
      </c>
    </row>
    <row r="165" spans="1:16" s="9" customFormat="1" ht="16" customHeight="1">
      <c r="A165" s="121"/>
      <c r="B165" s="118"/>
      <c r="C165" s="118">
        <v>2016</v>
      </c>
      <c r="D165" s="42">
        <v>1967056</v>
      </c>
      <c r="E165" s="42">
        <v>1799792</v>
      </c>
      <c r="F165" s="42">
        <v>2260164</v>
      </c>
      <c r="G165" s="42">
        <v>2083917</v>
      </c>
      <c r="H165" s="42">
        <v>1992218</v>
      </c>
      <c r="I165" s="42">
        <v>1883665</v>
      </c>
      <c r="J165" s="42">
        <v>1922768</v>
      </c>
      <c r="K165" s="42">
        <v>2160568</v>
      </c>
      <c r="L165" s="42">
        <v>2426913</v>
      </c>
      <c r="M165" s="42">
        <v>2427778</v>
      </c>
      <c r="N165" s="42">
        <v>2556367</v>
      </c>
      <c r="O165" s="42">
        <v>2150036</v>
      </c>
      <c r="P165" s="45">
        <f t="shared" si="16"/>
        <v>25631242</v>
      </c>
    </row>
    <row r="166" spans="1:16" s="124" customFormat="1" ht="16" customHeight="1">
      <c r="A166" s="125"/>
      <c r="B166" s="126"/>
      <c r="C166" s="126">
        <v>2017</v>
      </c>
      <c r="D166" s="42">
        <v>1968963</v>
      </c>
      <c r="E166" s="42">
        <v>1798236</v>
      </c>
      <c r="F166" s="42">
        <v>2228376</v>
      </c>
      <c r="G166" s="42">
        <v>2068250</v>
      </c>
      <c r="H166" s="42">
        <v>2271480</v>
      </c>
      <c r="I166" s="42">
        <v>2182852</v>
      </c>
      <c r="J166" s="42">
        <v>2191805</v>
      </c>
      <c r="K166" s="42">
        <v>2560407</v>
      </c>
      <c r="L166" s="42">
        <v>2410657</v>
      </c>
      <c r="M166" s="42">
        <v>2359310</v>
      </c>
      <c r="N166" s="42">
        <v>2228855</v>
      </c>
      <c r="O166" s="42">
        <v>1966612</v>
      </c>
      <c r="P166" s="45">
        <f>SUM(D166:O166)</f>
        <v>26235803</v>
      </c>
    </row>
    <row r="167" spans="1:16" s="124" customFormat="1" ht="16" customHeight="1">
      <c r="A167" s="135"/>
      <c r="B167" s="134"/>
      <c r="C167" s="134">
        <v>2018</v>
      </c>
      <c r="D167" s="42">
        <v>2104353</v>
      </c>
      <c r="E167" s="42">
        <v>2136160</v>
      </c>
      <c r="F167" s="42">
        <v>2741351</v>
      </c>
      <c r="G167" s="42">
        <v>2670222</v>
      </c>
      <c r="H167" s="136">
        <v>2109500</v>
      </c>
      <c r="I167" s="137">
        <v>456122</v>
      </c>
      <c r="J167" s="137">
        <v>938161</v>
      </c>
      <c r="K167" s="137">
        <v>2455839</v>
      </c>
      <c r="L167" s="137">
        <v>2283011</v>
      </c>
      <c r="M167" s="137">
        <v>2605722</v>
      </c>
      <c r="N167" s="137">
        <v>2372312</v>
      </c>
      <c r="O167" s="137">
        <v>2186342</v>
      </c>
      <c r="P167" s="45">
        <f>SUM(D167:O167)</f>
        <v>25059095</v>
      </c>
    </row>
    <row r="168" spans="1:16" s="9" customFormat="1" ht="16" customHeight="1">
      <c r="A168" s="22"/>
      <c r="B168" s="90"/>
      <c r="C168" s="90">
        <v>2019</v>
      </c>
      <c r="D168" s="40">
        <v>2163818</v>
      </c>
      <c r="E168" s="40">
        <v>2225066</v>
      </c>
      <c r="F168" s="40">
        <v>2443434</v>
      </c>
      <c r="G168" s="40">
        <v>2666155</v>
      </c>
      <c r="H168" s="40">
        <v>2491643</v>
      </c>
      <c r="I168" s="138">
        <v>2169875</v>
      </c>
      <c r="J168" s="138">
        <v>2343252</v>
      </c>
      <c r="K168" s="138">
        <v>2427282</v>
      </c>
      <c r="L168" s="138">
        <v>2379361</v>
      </c>
      <c r="M168" s="138">
        <v>2385962</v>
      </c>
      <c r="N168" s="138">
        <v>2285120</v>
      </c>
      <c r="O168" s="138">
        <v>2273096</v>
      </c>
      <c r="P168" s="46">
        <f t="shared" si="16"/>
        <v>28254064</v>
      </c>
    </row>
    <row r="169" spans="1:16" s="9" customFormat="1" ht="16" customHeight="1">
      <c r="A169" s="23"/>
      <c r="B169" s="100"/>
      <c r="C169" s="100">
        <v>1993</v>
      </c>
      <c r="D169" s="47">
        <v>240000</v>
      </c>
      <c r="E169" s="47">
        <v>186000</v>
      </c>
      <c r="F169" s="47">
        <v>196000</v>
      </c>
      <c r="G169" s="47">
        <v>176000</v>
      </c>
      <c r="H169" s="47">
        <v>155000</v>
      </c>
      <c r="I169" s="47">
        <v>103000</v>
      </c>
      <c r="J169" s="47">
        <v>125000</v>
      </c>
      <c r="K169" s="47">
        <v>153000</v>
      </c>
      <c r="L169" s="47">
        <v>159000</v>
      </c>
      <c r="M169" s="47">
        <v>173000</v>
      </c>
      <c r="N169" s="47">
        <v>177000</v>
      </c>
      <c r="O169" s="47">
        <v>179000</v>
      </c>
      <c r="P169" s="48">
        <f>SUM(D169:O169)</f>
        <v>2022000</v>
      </c>
    </row>
    <row r="170" spans="1:16" s="9" customFormat="1" ht="16" customHeight="1">
      <c r="A170" s="98"/>
      <c r="B170" s="99"/>
      <c r="C170" s="99">
        <v>1994</v>
      </c>
      <c r="D170" s="49">
        <v>163000</v>
      </c>
      <c r="E170" s="49">
        <v>160000</v>
      </c>
      <c r="F170" s="49">
        <v>187000</v>
      </c>
      <c r="G170" s="49">
        <v>153000</v>
      </c>
      <c r="H170" s="42">
        <v>309487</v>
      </c>
      <c r="I170" s="42">
        <v>327033</v>
      </c>
      <c r="J170" s="42">
        <v>355966</v>
      </c>
      <c r="K170" s="42">
        <v>399244</v>
      </c>
      <c r="L170" s="42">
        <v>459238</v>
      </c>
      <c r="M170" s="42">
        <v>501679</v>
      </c>
      <c r="N170" s="42">
        <v>537832</v>
      </c>
      <c r="O170" s="42">
        <v>542717</v>
      </c>
      <c r="P170" s="45">
        <f t="shared" ref="P170:P183" si="17">SUM(D170:O170)</f>
        <v>4096196</v>
      </c>
    </row>
    <row r="171" spans="1:16" s="9" customFormat="1" ht="16" customHeight="1">
      <c r="A171" s="98"/>
      <c r="B171" s="99"/>
      <c r="C171" s="99">
        <v>1995</v>
      </c>
      <c r="D171" s="42">
        <v>524058</v>
      </c>
      <c r="E171" s="42">
        <v>517637</v>
      </c>
      <c r="F171" s="42">
        <v>619088</v>
      </c>
      <c r="G171" s="42">
        <v>583334</v>
      </c>
      <c r="H171" s="42">
        <v>691945</v>
      </c>
      <c r="I171" s="42">
        <v>647230</v>
      </c>
      <c r="J171" s="42">
        <v>706911</v>
      </c>
      <c r="K171" s="42">
        <v>749306</v>
      </c>
      <c r="L171" s="42">
        <v>767250</v>
      </c>
      <c r="M171" s="42">
        <v>815173</v>
      </c>
      <c r="N171" s="42">
        <v>836875</v>
      </c>
      <c r="O171" s="42">
        <v>862875</v>
      </c>
      <c r="P171" s="45">
        <f t="shared" si="17"/>
        <v>8321682</v>
      </c>
    </row>
    <row r="172" spans="1:16" s="9" customFormat="1" ht="16" customHeight="1">
      <c r="A172" s="98" t="s">
        <v>36</v>
      </c>
      <c r="B172" s="99" t="s">
        <v>27</v>
      </c>
      <c r="C172" s="99">
        <v>1996</v>
      </c>
      <c r="D172" s="42">
        <v>915153</v>
      </c>
      <c r="E172" s="42">
        <v>861571</v>
      </c>
      <c r="F172" s="42">
        <v>985867</v>
      </c>
      <c r="G172" s="42">
        <v>948931</v>
      </c>
      <c r="H172" s="42">
        <v>986758</v>
      </c>
      <c r="I172" s="42">
        <v>868079</v>
      </c>
      <c r="J172" s="42">
        <v>903278</v>
      </c>
      <c r="K172" s="42">
        <v>907936</v>
      </c>
      <c r="L172" s="42">
        <v>867901</v>
      </c>
      <c r="M172" s="42">
        <v>1047456</v>
      </c>
      <c r="N172" s="42">
        <v>1029439</v>
      </c>
      <c r="O172" s="42">
        <v>1026246</v>
      </c>
      <c r="P172" s="45">
        <f t="shared" si="17"/>
        <v>11348615</v>
      </c>
    </row>
    <row r="173" spans="1:16" s="9" customFormat="1" ht="16" customHeight="1">
      <c r="A173" s="98" t="s">
        <v>37</v>
      </c>
      <c r="B173" s="99" t="s">
        <v>28</v>
      </c>
      <c r="C173" s="99">
        <v>1997</v>
      </c>
      <c r="D173" s="42">
        <v>995359</v>
      </c>
      <c r="E173" s="42">
        <v>944453</v>
      </c>
      <c r="F173" s="42">
        <v>1085670</v>
      </c>
      <c r="G173" s="42">
        <v>1093933</v>
      </c>
      <c r="H173" s="42">
        <v>1088673</v>
      </c>
      <c r="I173" s="42">
        <v>1006924</v>
      </c>
      <c r="J173" s="42">
        <v>1118030</v>
      </c>
      <c r="K173" s="42">
        <v>1100851</v>
      </c>
      <c r="L173" s="42">
        <v>1164757</v>
      </c>
      <c r="M173" s="42">
        <v>1210174</v>
      </c>
      <c r="N173" s="42">
        <v>1140331</v>
      </c>
      <c r="O173" s="42">
        <v>1160210</v>
      </c>
      <c r="P173" s="45">
        <f t="shared" si="17"/>
        <v>13109365</v>
      </c>
    </row>
    <row r="174" spans="1:16" s="9" customFormat="1" ht="16" customHeight="1">
      <c r="A174" s="98"/>
      <c r="B174" s="99" t="s">
        <v>38</v>
      </c>
      <c r="C174" s="99">
        <v>1998</v>
      </c>
      <c r="D174" s="42">
        <v>1253883</v>
      </c>
      <c r="E174" s="42">
        <v>1181137</v>
      </c>
      <c r="F174" s="42">
        <v>1397634</v>
      </c>
      <c r="G174" s="42">
        <v>1318655</v>
      </c>
      <c r="H174" s="42">
        <v>1352495</v>
      </c>
      <c r="I174" s="42">
        <v>1291323</v>
      </c>
      <c r="J174" s="42">
        <v>1376451</v>
      </c>
      <c r="K174" s="42">
        <v>1416904</v>
      </c>
      <c r="L174" s="42">
        <v>1412854</v>
      </c>
      <c r="M174" s="42">
        <v>1449968</v>
      </c>
      <c r="N174" s="42">
        <v>1395642</v>
      </c>
      <c r="O174" s="42">
        <v>1372860</v>
      </c>
      <c r="P174" s="45">
        <f t="shared" si="17"/>
        <v>16219806</v>
      </c>
    </row>
    <row r="175" spans="1:16" s="9" customFormat="1" ht="16" customHeight="1">
      <c r="A175" s="98"/>
      <c r="B175" s="99"/>
      <c r="C175" s="99">
        <v>1999</v>
      </c>
      <c r="D175" s="42">
        <v>1277138</v>
      </c>
      <c r="E175" s="42">
        <v>1164461</v>
      </c>
      <c r="F175" s="42">
        <v>1374396</v>
      </c>
      <c r="G175" s="42">
        <v>1288348</v>
      </c>
      <c r="H175" s="42">
        <v>1355453</v>
      </c>
      <c r="I175" s="42">
        <v>1271437</v>
      </c>
      <c r="J175" s="42">
        <v>1294210</v>
      </c>
      <c r="K175" s="42">
        <v>1327302</v>
      </c>
      <c r="L175" s="42">
        <v>1367962</v>
      </c>
      <c r="M175" s="42">
        <v>1458498</v>
      </c>
      <c r="N175" s="42">
        <v>1431122</v>
      </c>
      <c r="O175" s="42">
        <v>1452500</v>
      </c>
      <c r="P175" s="45">
        <f t="shared" si="17"/>
        <v>16062827</v>
      </c>
    </row>
    <row r="176" spans="1:16" s="9" customFormat="1" ht="16" customHeight="1">
      <c r="A176" s="98"/>
      <c r="B176" s="99"/>
      <c r="C176" s="99">
        <v>2000</v>
      </c>
      <c r="D176" s="42">
        <v>1282555</v>
      </c>
      <c r="E176" s="42">
        <v>1269759</v>
      </c>
      <c r="F176" s="42">
        <v>1457331</v>
      </c>
      <c r="G176" s="42">
        <v>1334677</v>
      </c>
      <c r="H176" s="42">
        <v>1342196</v>
      </c>
      <c r="I176" s="42">
        <v>1302675</v>
      </c>
      <c r="J176" s="42">
        <v>1386020</v>
      </c>
      <c r="K176" s="42">
        <v>1411897</v>
      </c>
      <c r="L176" s="42">
        <v>1393523</v>
      </c>
      <c r="M176" s="42">
        <v>1430022</v>
      </c>
      <c r="N176" s="42">
        <v>1354826</v>
      </c>
      <c r="O176" s="42">
        <v>1377869</v>
      </c>
      <c r="P176" s="45">
        <f t="shared" si="17"/>
        <v>16343350</v>
      </c>
    </row>
    <row r="177" spans="1:16" s="9" customFormat="1" ht="16" customHeight="1">
      <c r="A177" s="98"/>
      <c r="B177" s="99"/>
      <c r="C177" s="99">
        <v>2001</v>
      </c>
      <c r="D177" s="42">
        <v>1265486</v>
      </c>
      <c r="E177" s="42">
        <v>1224994</v>
      </c>
      <c r="F177" s="42">
        <v>1345742</v>
      </c>
      <c r="G177" s="42">
        <v>1276999</v>
      </c>
      <c r="H177" s="42">
        <v>1116879</v>
      </c>
      <c r="I177" s="42">
        <v>1236131</v>
      </c>
      <c r="J177" s="42">
        <v>1237063</v>
      </c>
      <c r="K177" s="42">
        <v>1252700</v>
      </c>
      <c r="L177" s="42">
        <v>1192692</v>
      </c>
      <c r="M177" s="42">
        <v>1172221</v>
      </c>
      <c r="N177" s="42">
        <v>1149100</v>
      </c>
      <c r="O177" s="42">
        <v>924417</v>
      </c>
      <c r="P177" s="45">
        <f t="shared" si="17"/>
        <v>14394424</v>
      </c>
    </row>
    <row r="178" spans="1:16" s="9" customFormat="1" ht="16" customHeight="1">
      <c r="A178" s="98"/>
      <c r="B178" s="99"/>
      <c r="C178" s="99">
        <v>2002</v>
      </c>
      <c r="D178" s="42">
        <v>882981</v>
      </c>
      <c r="E178" s="42">
        <v>777006</v>
      </c>
      <c r="F178" s="42">
        <v>817179</v>
      </c>
      <c r="G178" s="42">
        <v>770111</v>
      </c>
      <c r="H178" s="42">
        <v>793811</v>
      </c>
      <c r="I178" s="42">
        <v>735067</v>
      </c>
      <c r="J178" s="42">
        <v>761858</v>
      </c>
      <c r="K178" s="42">
        <v>736076</v>
      </c>
      <c r="L178" s="42">
        <v>684457</v>
      </c>
      <c r="M178" s="42">
        <v>712959</v>
      </c>
      <c r="N178" s="42">
        <v>733062</v>
      </c>
      <c r="O178" s="42">
        <v>932425</v>
      </c>
      <c r="P178" s="45">
        <f t="shared" si="17"/>
        <v>9336992</v>
      </c>
    </row>
    <row r="179" spans="1:16" s="9" customFormat="1" ht="16" customHeight="1">
      <c r="A179" s="98"/>
      <c r="B179" s="99"/>
      <c r="C179" s="99">
        <v>2003</v>
      </c>
      <c r="D179" s="42">
        <v>889699</v>
      </c>
      <c r="E179" s="42">
        <v>781343</v>
      </c>
      <c r="F179" s="42">
        <v>860263</v>
      </c>
      <c r="G179" s="42">
        <v>833390</v>
      </c>
      <c r="H179" s="42">
        <v>864204</v>
      </c>
      <c r="I179" s="42">
        <v>819343</v>
      </c>
      <c r="J179" s="42">
        <v>886061</v>
      </c>
      <c r="K179" s="42">
        <v>788429</v>
      </c>
      <c r="L179" s="42">
        <v>855895</v>
      </c>
      <c r="M179" s="42">
        <v>968547</v>
      </c>
      <c r="N179" s="42">
        <v>924258</v>
      </c>
      <c r="O179" s="42">
        <v>945227</v>
      </c>
      <c r="P179" s="45">
        <f t="shared" si="17"/>
        <v>10416659</v>
      </c>
    </row>
    <row r="180" spans="1:16" s="9" customFormat="1" ht="16" customHeight="1">
      <c r="A180" s="98"/>
      <c r="B180" s="99"/>
      <c r="C180" s="99">
        <v>2004</v>
      </c>
      <c r="D180" s="42">
        <v>891344</v>
      </c>
      <c r="E180" s="42">
        <v>895096</v>
      </c>
      <c r="F180" s="42">
        <v>988158</v>
      </c>
      <c r="G180" s="42">
        <v>843994</v>
      </c>
      <c r="H180" s="42">
        <v>921729</v>
      </c>
      <c r="I180" s="42">
        <v>934802</v>
      </c>
      <c r="J180" s="42">
        <v>1006023</v>
      </c>
      <c r="K180" s="42">
        <v>963261</v>
      </c>
      <c r="L180" s="42">
        <v>1046858</v>
      </c>
      <c r="M180" s="42">
        <v>1033077</v>
      </c>
      <c r="N180" s="42">
        <v>1014548</v>
      </c>
      <c r="O180" s="42">
        <v>1069925</v>
      </c>
      <c r="P180" s="45">
        <f t="shared" si="17"/>
        <v>11608815</v>
      </c>
    </row>
    <row r="181" spans="1:16" s="9" customFormat="1" ht="16" customHeight="1">
      <c r="A181" s="98"/>
      <c r="B181" s="99"/>
      <c r="C181" s="99">
        <v>2005</v>
      </c>
      <c r="D181" s="42">
        <v>942237</v>
      </c>
      <c r="E181" s="42">
        <v>929242.99999999988</v>
      </c>
      <c r="F181" s="42">
        <v>1029353.0000000001</v>
      </c>
      <c r="G181" s="42">
        <v>1009330.0000000001</v>
      </c>
      <c r="H181" s="42">
        <v>1020892</v>
      </c>
      <c r="I181" s="42">
        <v>956457.00000000012</v>
      </c>
      <c r="J181" s="42">
        <v>988396</v>
      </c>
      <c r="K181" s="42">
        <v>956196.00000000012</v>
      </c>
      <c r="L181" s="42">
        <v>1005131</v>
      </c>
      <c r="M181" s="42">
        <v>1042728</v>
      </c>
      <c r="N181" s="42">
        <v>1026561</v>
      </c>
      <c r="O181" s="42">
        <v>1066952</v>
      </c>
      <c r="P181" s="45">
        <f t="shared" si="17"/>
        <v>11973476</v>
      </c>
    </row>
    <row r="182" spans="1:16" s="9" customFormat="1" ht="16" customHeight="1">
      <c r="A182" s="98"/>
      <c r="B182" s="99"/>
      <c r="C182" s="99">
        <v>2006</v>
      </c>
      <c r="D182" s="42">
        <v>960446</v>
      </c>
      <c r="E182" s="42">
        <v>924917</v>
      </c>
      <c r="F182" s="42">
        <v>1015724</v>
      </c>
      <c r="G182" s="42">
        <v>1001786</v>
      </c>
      <c r="H182" s="42">
        <v>1005170</v>
      </c>
      <c r="I182" s="42">
        <v>924038</v>
      </c>
      <c r="J182" s="42">
        <v>992612</v>
      </c>
      <c r="K182" s="42">
        <v>1036703</v>
      </c>
      <c r="L182" s="42">
        <v>1032174</v>
      </c>
      <c r="M182" s="42">
        <v>1051639</v>
      </c>
      <c r="N182" s="42">
        <v>1078128</v>
      </c>
      <c r="O182" s="42">
        <v>1052135</v>
      </c>
      <c r="P182" s="45">
        <f>SUM(D182:O182)</f>
        <v>12075472</v>
      </c>
    </row>
    <row r="183" spans="1:16" s="9" customFormat="1" ht="16" customHeight="1">
      <c r="A183" s="98"/>
      <c r="B183" s="100" t="s">
        <v>58</v>
      </c>
      <c r="C183" s="99">
        <v>2007</v>
      </c>
      <c r="D183" s="42">
        <v>1024785</v>
      </c>
      <c r="E183" s="42">
        <v>915412</v>
      </c>
      <c r="F183" s="42">
        <v>997729</v>
      </c>
      <c r="G183" s="42">
        <v>804584</v>
      </c>
      <c r="H183" s="42">
        <v>831649</v>
      </c>
      <c r="I183" s="42">
        <v>818672.99999999988</v>
      </c>
      <c r="J183" s="42">
        <v>696538</v>
      </c>
      <c r="K183" s="42">
        <v>847379</v>
      </c>
      <c r="L183" s="42">
        <v>845397</v>
      </c>
      <c r="M183" s="42">
        <v>898604</v>
      </c>
      <c r="N183" s="42">
        <v>907082</v>
      </c>
      <c r="O183" s="42">
        <v>930726</v>
      </c>
      <c r="P183" s="45">
        <f t="shared" si="17"/>
        <v>10518558</v>
      </c>
    </row>
    <row r="184" spans="1:16" s="34" customFormat="1" ht="16" customHeight="1">
      <c r="A184" s="98"/>
      <c r="B184" s="99"/>
      <c r="C184" s="99">
        <v>2008</v>
      </c>
      <c r="D184" s="42">
        <v>841869</v>
      </c>
      <c r="E184" s="42">
        <v>784378</v>
      </c>
      <c r="F184" s="42">
        <v>839116</v>
      </c>
      <c r="G184" s="42">
        <v>865951</v>
      </c>
      <c r="H184" s="42">
        <v>958628</v>
      </c>
      <c r="I184" s="42">
        <v>925745</v>
      </c>
      <c r="J184" s="42">
        <v>1006163</v>
      </c>
      <c r="K184" s="42">
        <v>1030180</v>
      </c>
      <c r="L184" s="42">
        <v>1013444</v>
      </c>
      <c r="M184" s="42">
        <v>1067348</v>
      </c>
      <c r="N184" s="42">
        <v>995006</v>
      </c>
      <c r="O184" s="42">
        <v>1014228</v>
      </c>
      <c r="P184" s="45">
        <f t="shared" ref="P184:P203" si="18">SUM(D184:O184)</f>
        <v>11342056</v>
      </c>
    </row>
    <row r="185" spans="1:16" s="9" customFormat="1" ht="16" customHeight="1">
      <c r="A185" s="98"/>
      <c r="B185" s="99"/>
      <c r="C185" s="99">
        <v>2009</v>
      </c>
      <c r="D185" s="42">
        <v>936258</v>
      </c>
      <c r="E185" s="42">
        <v>855882</v>
      </c>
      <c r="F185" s="42">
        <v>934048</v>
      </c>
      <c r="G185" s="42">
        <v>933843</v>
      </c>
      <c r="H185" s="42">
        <v>949602</v>
      </c>
      <c r="I185" s="42">
        <v>954584</v>
      </c>
      <c r="J185" s="42">
        <v>975145</v>
      </c>
      <c r="K185" s="42">
        <v>1042116</v>
      </c>
      <c r="L185" s="42">
        <v>1034052</v>
      </c>
      <c r="M185" s="42">
        <v>1100999</v>
      </c>
      <c r="N185" s="42">
        <v>1035399</v>
      </c>
      <c r="O185" s="42">
        <v>1114446</v>
      </c>
      <c r="P185" s="45">
        <f t="shared" si="18"/>
        <v>11866374</v>
      </c>
    </row>
    <row r="186" spans="1:16" s="9" customFormat="1" ht="16" customHeight="1">
      <c r="A186" s="98"/>
      <c r="B186" s="99"/>
      <c r="C186" s="99">
        <v>2010</v>
      </c>
      <c r="D186" s="42">
        <v>996507</v>
      </c>
      <c r="E186" s="42">
        <v>945330</v>
      </c>
      <c r="F186" s="42">
        <v>1137599</v>
      </c>
      <c r="G186" s="42">
        <v>1058752</v>
      </c>
      <c r="H186" s="42">
        <v>1026933</v>
      </c>
      <c r="I186" s="42">
        <v>1022871</v>
      </c>
      <c r="J186" s="42">
        <v>1019093</v>
      </c>
      <c r="K186" s="42">
        <v>1072123</v>
      </c>
      <c r="L186" s="42">
        <v>1092199</v>
      </c>
      <c r="M186" s="42">
        <v>1114636</v>
      </c>
      <c r="N186" s="42">
        <v>1157861</v>
      </c>
      <c r="O186" s="42">
        <v>1100170</v>
      </c>
      <c r="P186" s="45">
        <f t="shared" si="18"/>
        <v>12744074</v>
      </c>
    </row>
    <row r="187" spans="1:16" s="9" customFormat="1" ht="16" customHeight="1">
      <c r="A187" s="98"/>
      <c r="B187" s="99"/>
      <c r="C187" s="99">
        <v>2011</v>
      </c>
      <c r="D187" s="42">
        <v>1011445</v>
      </c>
      <c r="E187" s="42">
        <v>964737</v>
      </c>
      <c r="F187" s="42">
        <v>1078022</v>
      </c>
      <c r="G187" s="42">
        <v>1101724</v>
      </c>
      <c r="H187" s="42">
        <v>1159140</v>
      </c>
      <c r="I187" s="42">
        <v>1102785</v>
      </c>
      <c r="J187" s="42">
        <v>1143126</v>
      </c>
      <c r="K187" s="42">
        <v>1137713</v>
      </c>
      <c r="L187" s="42">
        <v>1172563</v>
      </c>
      <c r="M187" s="42">
        <v>1173154</v>
      </c>
      <c r="N187" s="42">
        <v>1166688</v>
      </c>
      <c r="O187" s="42">
        <v>1129677</v>
      </c>
      <c r="P187" s="45">
        <f t="shared" si="18"/>
        <v>13340774</v>
      </c>
    </row>
    <row r="188" spans="1:16" s="9" customFormat="1" ht="16" customHeight="1">
      <c r="A188" s="98"/>
      <c r="B188" s="99"/>
      <c r="C188" s="99">
        <v>2012</v>
      </c>
      <c r="D188" s="42">
        <v>1024845</v>
      </c>
      <c r="E188" s="42">
        <v>938438</v>
      </c>
      <c r="F188" s="42">
        <v>1113412</v>
      </c>
      <c r="G188" s="42">
        <v>966528</v>
      </c>
      <c r="H188" s="42">
        <v>1160187</v>
      </c>
      <c r="I188" s="42">
        <v>1099442</v>
      </c>
      <c r="J188" s="42">
        <v>1160518</v>
      </c>
      <c r="K188" s="42">
        <v>941868</v>
      </c>
      <c r="L188" s="42">
        <v>978658</v>
      </c>
      <c r="M188" s="42">
        <v>982068</v>
      </c>
      <c r="N188" s="42">
        <v>884231</v>
      </c>
      <c r="O188" s="42">
        <v>917525</v>
      </c>
      <c r="P188" s="45">
        <f t="shared" si="18"/>
        <v>12167720</v>
      </c>
    </row>
    <row r="189" spans="1:16" s="9" customFormat="1" ht="16" customHeight="1">
      <c r="A189" s="98"/>
      <c r="B189" s="99"/>
      <c r="C189" s="99">
        <v>2013</v>
      </c>
      <c r="D189" s="42">
        <v>896431</v>
      </c>
      <c r="E189" s="42">
        <v>808138</v>
      </c>
      <c r="F189" s="42">
        <v>955680</v>
      </c>
      <c r="G189" s="42">
        <v>963032</v>
      </c>
      <c r="H189" s="42">
        <v>976260</v>
      </c>
      <c r="I189" s="42">
        <v>890615</v>
      </c>
      <c r="J189" s="42">
        <v>793205</v>
      </c>
      <c r="K189" s="42">
        <v>812435</v>
      </c>
      <c r="L189" s="42">
        <v>755993</v>
      </c>
      <c r="M189" s="42">
        <v>891606</v>
      </c>
      <c r="N189" s="42">
        <v>873618</v>
      </c>
      <c r="O189" s="42">
        <v>772514</v>
      </c>
      <c r="P189" s="45">
        <f t="shared" si="18"/>
        <v>10389527</v>
      </c>
    </row>
    <row r="190" spans="1:16" s="34" customFormat="1" ht="16" customHeight="1">
      <c r="A190" s="98"/>
      <c r="B190" s="100" t="s">
        <v>87</v>
      </c>
      <c r="C190" s="99">
        <v>2014</v>
      </c>
      <c r="D190" s="42">
        <v>718711</v>
      </c>
      <c r="E190" s="42">
        <v>781072</v>
      </c>
      <c r="F190" s="42">
        <v>898678</v>
      </c>
      <c r="G190" s="42">
        <v>905157</v>
      </c>
      <c r="H190" s="42">
        <v>902247</v>
      </c>
      <c r="I190" s="42">
        <v>983814</v>
      </c>
      <c r="J190" s="42">
        <v>933296</v>
      </c>
      <c r="K190" s="42">
        <v>963703</v>
      </c>
      <c r="L190" s="42">
        <v>1032088</v>
      </c>
      <c r="M190" s="42">
        <v>1019243</v>
      </c>
      <c r="N190" s="42">
        <v>861200</v>
      </c>
      <c r="O190" s="42">
        <v>975245</v>
      </c>
      <c r="P190" s="45">
        <f t="shared" ref="P190:P195" si="19">SUM(D190:O190)</f>
        <v>10974454</v>
      </c>
    </row>
    <row r="191" spans="1:16" s="34" customFormat="1" ht="16" customHeight="1">
      <c r="A191" s="107"/>
      <c r="B191" s="105" t="s">
        <v>96</v>
      </c>
      <c r="C191" s="106">
        <v>2015</v>
      </c>
      <c r="D191" s="42">
        <v>932687</v>
      </c>
      <c r="E191" s="42">
        <v>961758</v>
      </c>
      <c r="F191" s="42">
        <v>1047154</v>
      </c>
      <c r="G191" s="42">
        <v>1098269</v>
      </c>
      <c r="H191" s="42">
        <v>1027939</v>
      </c>
      <c r="I191" s="42">
        <v>1038574</v>
      </c>
      <c r="J191" s="42">
        <v>1073483</v>
      </c>
      <c r="K191" s="42">
        <v>1044658</v>
      </c>
      <c r="L191" s="42">
        <v>1056683</v>
      </c>
      <c r="M191" s="42">
        <v>882970</v>
      </c>
      <c r="N191" s="42">
        <v>853607</v>
      </c>
      <c r="O191" s="42">
        <v>819044</v>
      </c>
      <c r="P191" s="45">
        <f t="shared" si="19"/>
        <v>11836826</v>
      </c>
    </row>
    <row r="192" spans="1:16" s="34" customFormat="1" ht="16" customHeight="1">
      <c r="A192" s="121"/>
      <c r="B192" s="118"/>
      <c r="C192" s="118">
        <v>2016</v>
      </c>
      <c r="D192" s="42">
        <v>759728</v>
      </c>
      <c r="E192" s="42">
        <v>690758</v>
      </c>
      <c r="F192" s="42">
        <v>865426</v>
      </c>
      <c r="G192" s="42">
        <v>801644</v>
      </c>
      <c r="H192" s="42">
        <v>874857</v>
      </c>
      <c r="I192" s="42">
        <v>783548</v>
      </c>
      <c r="J192" s="42">
        <v>794507</v>
      </c>
      <c r="K192" s="42">
        <v>883302</v>
      </c>
      <c r="L192" s="42">
        <v>890797</v>
      </c>
      <c r="M192" s="42">
        <v>807001</v>
      </c>
      <c r="N192" s="42">
        <v>907280</v>
      </c>
      <c r="O192" s="42">
        <v>860201</v>
      </c>
      <c r="P192" s="45">
        <f t="shared" si="19"/>
        <v>9919049</v>
      </c>
    </row>
    <row r="193" spans="1:16" s="34" customFormat="1" ht="16" customHeight="1">
      <c r="A193" s="125"/>
      <c r="B193" s="126"/>
      <c r="C193" s="126">
        <v>2017</v>
      </c>
      <c r="D193" s="42">
        <v>821281</v>
      </c>
      <c r="E193" s="42">
        <v>754962</v>
      </c>
      <c r="F193" s="42">
        <v>984480</v>
      </c>
      <c r="G193" s="42">
        <v>1216529</v>
      </c>
      <c r="H193" s="42">
        <v>1141722</v>
      </c>
      <c r="I193" s="42">
        <v>1098824</v>
      </c>
      <c r="J193" s="42">
        <v>1207453</v>
      </c>
      <c r="K193" s="42">
        <v>1234901</v>
      </c>
      <c r="L193" s="42">
        <v>1192652</v>
      </c>
      <c r="M193" s="42">
        <v>1306355</v>
      </c>
      <c r="N193" s="42">
        <v>1338515</v>
      </c>
      <c r="O193" s="42">
        <v>1187102</v>
      </c>
      <c r="P193" s="45">
        <f t="shared" si="19"/>
        <v>13484776</v>
      </c>
    </row>
    <row r="194" spans="1:16" s="34" customFormat="1" ht="16" customHeight="1">
      <c r="A194" s="135"/>
      <c r="B194" s="134"/>
      <c r="C194" s="134">
        <v>2018</v>
      </c>
      <c r="D194" s="42">
        <v>1204299</v>
      </c>
      <c r="E194" s="42">
        <v>1086591</v>
      </c>
      <c r="F194" s="42">
        <v>1389381</v>
      </c>
      <c r="G194" s="42">
        <v>1393386</v>
      </c>
      <c r="H194" s="42">
        <v>1449880</v>
      </c>
      <c r="I194" s="42">
        <v>1317882</v>
      </c>
      <c r="J194" s="42">
        <v>1366610</v>
      </c>
      <c r="K194" s="42">
        <v>1499688</v>
      </c>
      <c r="L194" s="42">
        <v>1371758</v>
      </c>
      <c r="M194" s="42">
        <v>1504415</v>
      </c>
      <c r="N194" s="42">
        <v>1274760</v>
      </c>
      <c r="O194" s="42">
        <v>1270362</v>
      </c>
      <c r="P194" s="45">
        <f t="shared" si="19"/>
        <v>16129012</v>
      </c>
    </row>
    <row r="195" spans="1:16" s="34" customFormat="1" ht="16" customHeight="1" thickBot="1">
      <c r="A195" s="20"/>
      <c r="B195" s="93"/>
      <c r="C195" s="93">
        <v>2019</v>
      </c>
      <c r="D195" s="43">
        <v>1236773</v>
      </c>
      <c r="E195" s="43">
        <v>1203387</v>
      </c>
      <c r="F195" s="43">
        <v>1366108</v>
      </c>
      <c r="G195" s="43">
        <v>1399311</v>
      </c>
      <c r="H195" s="43">
        <v>1515744</v>
      </c>
      <c r="I195" s="43">
        <v>1350835</v>
      </c>
      <c r="J195" s="43">
        <v>1524718</v>
      </c>
      <c r="K195" s="43">
        <v>1588432</v>
      </c>
      <c r="L195" s="43">
        <v>1585414</v>
      </c>
      <c r="M195" s="43">
        <v>1583876</v>
      </c>
      <c r="N195" s="43">
        <v>1549230</v>
      </c>
      <c r="O195" s="43">
        <v>1586416</v>
      </c>
      <c r="P195" s="51">
        <f t="shared" si="19"/>
        <v>17490244</v>
      </c>
    </row>
    <row r="196" spans="1:16" s="9" customFormat="1" ht="16" customHeight="1">
      <c r="A196" s="30"/>
      <c r="B196" s="31"/>
      <c r="C196" s="10">
        <v>1993</v>
      </c>
      <c r="D196" s="49">
        <f t="shared" ref="D196:O196" si="20">+D7+D34+D61+D88+D115+D142+D169</f>
        <v>15451305</v>
      </c>
      <c r="E196" s="49">
        <f t="shared" si="20"/>
        <v>15044852</v>
      </c>
      <c r="F196" s="49">
        <f t="shared" si="20"/>
        <v>18336122</v>
      </c>
      <c r="G196" s="49">
        <f t="shared" si="20"/>
        <v>17788097</v>
      </c>
      <c r="H196" s="49">
        <f t="shared" si="20"/>
        <v>18311583</v>
      </c>
      <c r="I196" s="49">
        <f t="shared" si="20"/>
        <v>17579832</v>
      </c>
      <c r="J196" s="49">
        <f t="shared" si="20"/>
        <v>18087037</v>
      </c>
      <c r="K196" s="49">
        <f t="shared" si="20"/>
        <v>17819606</v>
      </c>
      <c r="L196" s="49">
        <f t="shared" si="20"/>
        <v>18383358</v>
      </c>
      <c r="M196" s="49">
        <f t="shared" si="20"/>
        <v>18221973</v>
      </c>
      <c r="N196" s="49">
        <f t="shared" si="20"/>
        <v>18669210</v>
      </c>
      <c r="O196" s="49">
        <f t="shared" si="20"/>
        <v>18390000</v>
      </c>
      <c r="P196" s="50">
        <f t="shared" si="18"/>
        <v>212082975</v>
      </c>
    </row>
    <row r="197" spans="1:16" s="9" customFormat="1" ht="16" customHeight="1">
      <c r="A197" s="30"/>
      <c r="B197" s="31"/>
      <c r="C197" s="10">
        <v>1994</v>
      </c>
      <c r="D197" s="42">
        <f t="shared" ref="D197:O197" si="21">+D8+D35+D62+D89+D116+D143+D170</f>
        <v>16160948</v>
      </c>
      <c r="E197" s="42">
        <f t="shared" si="21"/>
        <v>15643871</v>
      </c>
      <c r="F197" s="42">
        <f t="shared" si="21"/>
        <v>18686469</v>
      </c>
      <c r="G197" s="42">
        <f t="shared" si="21"/>
        <v>18515768</v>
      </c>
      <c r="H197" s="42">
        <f t="shared" si="21"/>
        <v>20595574</v>
      </c>
      <c r="I197" s="42">
        <f t="shared" si="21"/>
        <v>20454845</v>
      </c>
      <c r="J197" s="42">
        <f t="shared" si="21"/>
        <v>21437215</v>
      </c>
      <c r="K197" s="42">
        <f t="shared" si="21"/>
        <v>22971705</v>
      </c>
      <c r="L197" s="42">
        <f t="shared" si="21"/>
        <v>22945908</v>
      </c>
      <c r="M197" s="42">
        <f t="shared" si="21"/>
        <v>22825879</v>
      </c>
      <c r="N197" s="42">
        <f t="shared" si="21"/>
        <v>23628780</v>
      </c>
      <c r="O197" s="42">
        <f t="shared" si="21"/>
        <v>22276065</v>
      </c>
      <c r="P197" s="45">
        <f t="shared" si="18"/>
        <v>246143027</v>
      </c>
    </row>
    <row r="198" spans="1:16" s="9" customFormat="1" ht="16" customHeight="1">
      <c r="A198" s="30"/>
      <c r="B198" s="31"/>
      <c r="C198" s="10">
        <v>1995</v>
      </c>
      <c r="D198" s="42">
        <f t="shared" ref="D198:O198" si="22">+D9+D36+D63+D90+D117+D144+D171</f>
        <v>21752164</v>
      </c>
      <c r="E198" s="42">
        <f t="shared" si="22"/>
        <v>22243249</v>
      </c>
      <c r="F198" s="42">
        <f t="shared" si="22"/>
        <v>27425212</v>
      </c>
      <c r="G198" s="42">
        <f t="shared" si="22"/>
        <v>25703065</v>
      </c>
      <c r="H198" s="42">
        <f t="shared" si="22"/>
        <v>27288208</v>
      </c>
      <c r="I198" s="42">
        <f t="shared" si="22"/>
        <v>28807936</v>
      </c>
      <c r="J198" s="42">
        <f t="shared" si="22"/>
        <v>30450617</v>
      </c>
      <c r="K198" s="42">
        <f t="shared" si="22"/>
        <v>32108230</v>
      </c>
      <c r="L198" s="42">
        <f t="shared" si="22"/>
        <v>31961983</v>
      </c>
      <c r="M198" s="42">
        <f t="shared" si="22"/>
        <v>33166870</v>
      </c>
      <c r="N198" s="42">
        <f t="shared" si="22"/>
        <v>33393015</v>
      </c>
      <c r="O198" s="42">
        <f t="shared" si="22"/>
        <v>32400686</v>
      </c>
      <c r="P198" s="45">
        <f t="shared" si="18"/>
        <v>346701235</v>
      </c>
    </row>
    <row r="199" spans="1:16" s="9" customFormat="1" ht="16" customHeight="1">
      <c r="A199" s="30"/>
      <c r="B199" s="31"/>
      <c r="C199" s="10">
        <v>1996</v>
      </c>
      <c r="D199" s="42">
        <f t="shared" ref="D199:O199" si="23">+D10+D37+D64+D91+D118+D145+D172</f>
        <v>29713325</v>
      </c>
      <c r="E199" s="42">
        <f t="shared" si="23"/>
        <v>29752792</v>
      </c>
      <c r="F199" s="42">
        <f t="shared" si="23"/>
        <v>34694222</v>
      </c>
      <c r="G199" s="42">
        <f t="shared" si="23"/>
        <v>34512716</v>
      </c>
      <c r="H199" s="42">
        <f t="shared" si="23"/>
        <v>36486153</v>
      </c>
      <c r="I199" s="42">
        <f t="shared" si="23"/>
        <v>32911450</v>
      </c>
      <c r="J199" s="42">
        <f t="shared" si="23"/>
        <v>35087716</v>
      </c>
      <c r="K199" s="42">
        <f t="shared" si="23"/>
        <v>35079366</v>
      </c>
      <c r="L199" s="42">
        <f t="shared" si="23"/>
        <v>33744948</v>
      </c>
      <c r="M199" s="42">
        <f t="shared" si="23"/>
        <v>38783942</v>
      </c>
      <c r="N199" s="42">
        <f t="shared" si="23"/>
        <v>37157321</v>
      </c>
      <c r="O199" s="42">
        <f t="shared" si="23"/>
        <v>35623460</v>
      </c>
      <c r="P199" s="45">
        <f t="shared" si="18"/>
        <v>413547411</v>
      </c>
    </row>
    <row r="200" spans="1:16" s="9" customFormat="1" ht="16" customHeight="1">
      <c r="A200" s="216" t="s">
        <v>39</v>
      </c>
      <c r="B200" s="217"/>
      <c r="C200" s="10">
        <v>1997</v>
      </c>
      <c r="D200" s="42">
        <f t="shared" ref="D200:O200" si="24">+D11+D38+D65+D92+D119+D146+D173</f>
        <v>32232929</v>
      </c>
      <c r="E200" s="42">
        <f t="shared" si="24"/>
        <v>31690846</v>
      </c>
      <c r="F200" s="42">
        <f t="shared" si="24"/>
        <v>37458051</v>
      </c>
      <c r="G200" s="42">
        <f t="shared" si="24"/>
        <v>39741634</v>
      </c>
      <c r="H200" s="42">
        <f t="shared" si="24"/>
        <v>39487768</v>
      </c>
      <c r="I200" s="42">
        <f t="shared" si="24"/>
        <v>36201729</v>
      </c>
      <c r="J200" s="42">
        <f t="shared" si="24"/>
        <v>39660673</v>
      </c>
      <c r="K200" s="42">
        <f t="shared" si="24"/>
        <v>38346353</v>
      </c>
      <c r="L200" s="42">
        <f t="shared" si="24"/>
        <v>40645376</v>
      </c>
      <c r="M200" s="42">
        <f t="shared" si="24"/>
        <v>42174326</v>
      </c>
      <c r="N200" s="42">
        <f t="shared" si="24"/>
        <v>39265533</v>
      </c>
      <c r="O200" s="42">
        <f t="shared" si="24"/>
        <v>39224112</v>
      </c>
      <c r="P200" s="45">
        <f t="shared" si="18"/>
        <v>456129330</v>
      </c>
    </row>
    <row r="201" spans="1:16" s="9" customFormat="1" ht="16" customHeight="1">
      <c r="A201" s="30"/>
      <c r="B201" s="31"/>
      <c r="C201" s="10">
        <v>1998</v>
      </c>
      <c r="D201" s="42">
        <f t="shared" ref="D201:O201" si="25">+D12+D39+D66+D93+D120+D147+D174</f>
        <v>35780331</v>
      </c>
      <c r="E201" s="42">
        <f t="shared" si="25"/>
        <v>34128594</v>
      </c>
      <c r="F201" s="42">
        <f t="shared" si="25"/>
        <v>41263614</v>
      </c>
      <c r="G201" s="42">
        <f t="shared" si="25"/>
        <v>40332475</v>
      </c>
      <c r="H201" s="42">
        <f t="shared" si="25"/>
        <v>40523219</v>
      </c>
      <c r="I201" s="42">
        <f t="shared" si="25"/>
        <v>39201875</v>
      </c>
      <c r="J201" s="42">
        <f t="shared" si="25"/>
        <v>41388336</v>
      </c>
      <c r="K201" s="42">
        <f t="shared" si="25"/>
        <v>41681353</v>
      </c>
      <c r="L201" s="42">
        <f t="shared" si="25"/>
        <v>41110113</v>
      </c>
      <c r="M201" s="42">
        <f t="shared" si="25"/>
        <v>42442806</v>
      </c>
      <c r="N201" s="42">
        <f t="shared" si="25"/>
        <v>40374713</v>
      </c>
      <c r="O201" s="42">
        <f t="shared" si="25"/>
        <v>39253413</v>
      </c>
      <c r="P201" s="45">
        <f t="shared" si="18"/>
        <v>477480842</v>
      </c>
    </row>
    <row r="202" spans="1:16" s="9" customFormat="1" ht="16" customHeight="1">
      <c r="A202" s="30"/>
      <c r="B202" s="31"/>
      <c r="C202" s="10">
        <v>1999</v>
      </c>
      <c r="D202" s="42">
        <f t="shared" ref="D202:O202" si="26">+D13+D40+D67+D94+D121+D148+D175</f>
        <v>34345550</v>
      </c>
      <c r="E202" s="42">
        <f t="shared" si="26"/>
        <v>33691531</v>
      </c>
      <c r="F202" s="42">
        <f t="shared" si="26"/>
        <v>41459505</v>
      </c>
      <c r="G202" s="42">
        <f t="shared" si="26"/>
        <v>40103204</v>
      </c>
      <c r="H202" s="42">
        <f t="shared" si="26"/>
        <v>41157706</v>
      </c>
      <c r="I202" s="42">
        <f t="shared" si="26"/>
        <v>39760728</v>
      </c>
      <c r="J202" s="42">
        <f t="shared" si="26"/>
        <v>40542435</v>
      </c>
      <c r="K202" s="42">
        <f t="shared" si="26"/>
        <v>41046621</v>
      </c>
      <c r="L202" s="42">
        <f t="shared" si="26"/>
        <v>42137737</v>
      </c>
      <c r="M202" s="42">
        <f t="shared" si="26"/>
        <v>42180922</v>
      </c>
      <c r="N202" s="42">
        <f t="shared" si="26"/>
        <v>42354797</v>
      </c>
      <c r="O202" s="42">
        <f t="shared" si="26"/>
        <v>40645751</v>
      </c>
      <c r="P202" s="45">
        <f t="shared" si="18"/>
        <v>479426487</v>
      </c>
    </row>
    <row r="203" spans="1:16" s="9" customFormat="1" ht="16" customHeight="1">
      <c r="A203" s="30"/>
      <c r="B203" s="31"/>
      <c r="C203" s="10">
        <v>2000</v>
      </c>
      <c r="D203" s="42">
        <f t="shared" ref="D203:O203" si="27">+D14+D41+D68+D95+D122+D149+D176</f>
        <v>34909826</v>
      </c>
      <c r="E203" s="42">
        <f t="shared" si="27"/>
        <v>35821253</v>
      </c>
      <c r="F203" s="42">
        <f t="shared" si="27"/>
        <v>42873613</v>
      </c>
      <c r="G203" s="42">
        <f t="shared" si="27"/>
        <v>39585744</v>
      </c>
      <c r="H203" s="42">
        <f t="shared" si="27"/>
        <v>40157576</v>
      </c>
      <c r="I203" s="42">
        <f t="shared" si="27"/>
        <v>38862766</v>
      </c>
      <c r="J203" s="42">
        <f t="shared" si="27"/>
        <v>40132185</v>
      </c>
      <c r="K203" s="42">
        <f t="shared" si="27"/>
        <v>42100117</v>
      </c>
      <c r="L203" s="42">
        <f t="shared" si="27"/>
        <v>41605348</v>
      </c>
      <c r="M203" s="42">
        <f t="shared" si="27"/>
        <v>41799085</v>
      </c>
      <c r="N203" s="42">
        <f t="shared" si="27"/>
        <v>39949390</v>
      </c>
      <c r="O203" s="42">
        <f t="shared" si="27"/>
        <v>38097167</v>
      </c>
      <c r="P203" s="45">
        <f t="shared" si="18"/>
        <v>475894070</v>
      </c>
    </row>
    <row r="204" spans="1:16" s="9" customFormat="1" ht="16" customHeight="1">
      <c r="A204" s="30"/>
      <c r="B204" s="31"/>
      <c r="C204" s="10">
        <v>2001</v>
      </c>
      <c r="D204" s="42">
        <f t="shared" ref="D204:O204" si="28">+D15+D42+D69+D96+D123+D150+D177</f>
        <v>34048860</v>
      </c>
      <c r="E204" s="42">
        <f t="shared" si="28"/>
        <v>33495419</v>
      </c>
      <c r="F204" s="42">
        <f t="shared" si="28"/>
        <v>39054354</v>
      </c>
      <c r="G204" s="42">
        <f t="shared" si="28"/>
        <v>37309371</v>
      </c>
      <c r="H204" s="42">
        <f t="shared" si="28"/>
        <v>38549965</v>
      </c>
      <c r="I204" s="42">
        <f t="shared" si="28"/>
        <v>36768732</v>
      </c>
      <c r="J204" s="42">
        <f t="shared" si="28"/>
        <v>35682625</v>
      </c>
      <c r="K204" s="42">
        <f t="shared" si="28"/>
        <v>37732551</v>
      </c>
      <c r="L204" s="42">
        <f t="shared" si="28"/>
        <v>36230758</v>
      </c>
      <c r="M204" s="42">
        <f t="shared" si="28"/>
        <v>36957469</v>
      </c>
      <c r="N204" s="42">
        <f t="shared" si="28"/>
        <v>36027022</v>
      </c>
      <c r="O204" s="42">
        <f t="shared" si="28"/>
        <v>28358640</v>
      </c>
      <c r="P204" s="45">
        <f t="shared" ref="P204:P210" si="29">SUM(D204:O204)</f>
        <v>430215766</v>
      </c>
    </row>
    <row r="205" spans="1:16" s="9" customFormat="1" ht="16" customHeight="1">
      <c r="A205" s="30"/>
      <c r="B205" s="31"/>
      <c r="C205" s="10">
        <v>2002</v>
      </c>
      <c r="D205" s="42">
        <f t="shared" ref="D205:O205" si="30">+D16+D43+D70+D97+D124+D151+D178</f>
        <v>27147712</v>
      </c>
      <c r="E205" s="42">
        <f t="shared" si="30"/>
        <v>26075356</v>
      </c>
      <c r="F205" s="42">
        <f t="shared" si="30"/>
        <v>29127850</v>
      </c>
      <c r="G205" s="42">
        <f t="shared" si="30"/>
        <v>29343160</v>
      </c>
      <c r="H205" s="42">
        <f t="shared" si="30"/>
        <v>31000364</v>
      </c>
      <c r="I205" s="42">
        <f t="shared" si="30"/>
        <v>28976688</v>
      </c>
      <c r="J205" s="42">
        <f t="shared" si="30"/>
        <v>31041360</v>
      </c>
      <c r="K205" s="42">
        <f t="shared" si="30"/>
        <v>30755662</v>
      </c>
      <c r="L205" s="42">
        <f t="shared" si="30"/>
        <v>29737916</v>
      </c>
      <c r="M205" s="42">
        <f t="shared" si="30"/>
        <v>31208418</v>
      </c>
      <c r="N205" s="42">
        <f t="shared" si="30"/>
        <v>31652993</v>
      </c>
      <c r="O205" s="42">
        <f t="shared" si="30"/>
        <v>30785068</v>
      </c>
      <c r="P205" s="45">
        <f t="shared" si="29"/>
        <v>356852547</v>
      </c>
    </row>
    <row r="206" spans="1:16" s="9" customFormat="1" ht="16" customHeight="1">
      <c r="A206" s="30"/>
      <c r="B206" s="31"/>
      <c r="C206" s="10">
        <v>2003</v>
      </c>
      <c r="D206" s="42">
        <f t="shared" ref="D206:O206" si="31">+D17+D44+D71+D98+D125+D152+D179</f>
        <v>26340028</v>
      </c>
      <c r="E206" s="42">
        <f t="shared" si="31"/>
        <v>25633886</v>
      </c>
      <c r="F206" s="42">
        <f t="shared" si="31"/>
        <v>29692742</v>
      </c>
      <c r="G206" s="42">
        <f t="shared" si="31"/>
        <v>32121777</v>
      </c>
      <c r="H206" s="42">
        <f t="shared" si="31"/>
        <v>32306032</v>
      </c>
      <c r="I206" s="42">
        <f t="shared" si="31"/>
        <v>31154761</v>
      </c>
      <c r="J206" s="42">
        <f t="shared" si="31"/>
        <v>32759790</v>
      </c>
      <c r="K206" s="42">
        <f t="shared" si="31"/>
        <v>32318701</v>
      </c>
      <c r="L206" s="42">
        <f t="shared" si="31"/>
        <v>34053674</v>
      </c>
      <c r="M206" s="42">
        <f t="shared" si="31"/>
        <v>35304172</v>
      </c>
      <c r="N206" s="42">
        <f t="shared" si="31"/>
        <v>33018738</v>
      </c>
      <c r="O206" s="42">
        <f t="shared" si="31"/>
        <v>32987454</v>
      </c>
      <c r="P206" s="45">
        <f t="shared" si="29"/>
        <v>377691755</v>
      </c>
    </row>
    <row r="207" spans="1:16" s="9" customFormat="1" ht="16" customHeight="1">
      <c r="A207" s="30"/>
      <c r="B207" s="31"/>
      <c r="C207" s="10">
        <v>2004</v>
      </c>
      <c r="D207" s="42">
        <f t="shared" ref="D207:O207" si="32">+D18+D45+D72+D99+D126+D153+D180</f>
        <v>28440813</v>
      </c>
      <c r="E207" s="42">
        <f t="shared" si="32"/>
        <v>29265339</v>
      </c>
      <c r="F207" s="42">
        <f t="shared" si="32"/>
        <v>35058747</v>
      </c>
      <c r="G207" s="42">
        <f t="shared" si="32"/>
        <v>31854662</v>
      </c>
      <c r="H207" s="42">
        <f t="shared" si="32"/>
        <v>33208009</v>
      </c>
      <c r="I207" s="42">
        <f t="shared" si="32"/>
        <v>31462910</v>
      </c>
      <c r="J207" s="42">
        <f t="shared" si="32"/>
        <v>33094558</v>
      </c>
      <c r="K207" s="42">
        <f t="shared" si="32"/>
        <v>33502804</v>
      </c>
      <c r="L207" s="42">
        <f t="shared" si="32"/>
        <v>35261421</v>
      </c>
      <c r="M207" s="42">
        <f t="shared" si="32"/>
        <v>35083013</v>
      </c>
      <c r="N207" s="42">
        <f t="shared" si="32"/>
        <v>35182193</v>
      </c>
      <c r="O207" s="42">
        <f t="shared" si="32"/>
        <v>34778805</v>
      </c>
      <c r="P207" s="45">
        <f t="shared" si="29"/>
        <v>396193274</v>
      </c>
    </row>
    <row r="208" spans="1:16" s="9" customFormat="1" ht="16" customHeight="1">
      <c r="A208" s="30"/>
      <c r="B208" s="31"/>
      <c r="C208" s="10">
        <v>2005</v>
      </c>
      <c r="D208" s="42">
        <f t="shared" ref="D208:O208" si="33">+D19+D46+D73+D100+D127+D154+D181</f>
        <v>28788904</v>
      </c>
      <c r="E208" s="42">
        <f t="shared" si="33"/>
        <v>29548672</v>
      </c>
      <c r="F208" s="42">
        <f t="shared" si="33"/>
        <v>34925583</v>
      </c>
      <c r="G208" s="42">
        <f t="shared" si="33"/>
        <v>35854487</v>
      </c>
      <c r="H208" s="42">
        <f t="shared" si="33"/>
        <v>35880638</v>
      </c>
      <c r="I208" s="42">
        <f t="shared" si="33"/>
        <v>34314630</v>
      </c>
      <c r="J208" s="42">
        <f t="shared" si="33"/>
        <v>34470128</v>
      </c>
      <c r="K208" s="42">
        <f t="shared" si="33"/>
        <v>34591463</v>
      </c>
      <c r="L208" s="42">
        <f t="shared" si="33"/>
        <v>36199950</v>
      </c>
      <c r="M208" s="42">
        <f t="shared" si="33"/>
        <v>36061357</v>
      </c>
      <c r="N208" s="42">
        <f t="shared" si="33"/>
        <v>36179600</v>
      </c>
      <c r="O208" s="42">
        <f t="shared" si="33"/>
        <v>36244247</v>
      </c>
      <c r="P208" s="45">
        <f t="shared" si="29"/>
        <v>413059659</v>
      </c>
    </row>
    <row r="209" spans="1:16" s="9" customFormat="1" ht="16" customHeight="1">
      <c r="A209" s="30"/>
      <c r="B209" s="31"/>
      <c r="C209" s="10">
        <v>2006</v>
      </c>
      <c r="D209" s="42">
        <f t="shared" ref="D209:O209" si="34">+D20+D47+D74+D101+D128+D155+D182</f>
        <v>31272111</v>
      </c>
      <c r="E209" s="42">
        <f t="shared" si="34"/>
        <v>30831565</v>
      </c>
      <c r="F209" s="42">
        <f t="shared" si="34"/>
        <v>36838927</v>
      </c>
      <c r="G209" s="42">
        <f t="shared" si="34"/>
        <v>35534366</v>
      </c>
      <c r="H209" s="42">
        <f t="shared" si="34"/>
        <v>37152603</v>
      </c>
      <c r="I209" s="42">
        <f t="shared" si="34"/>
        <v>35216710</v>
      </c>
      <c r="J209" s="42">
        <f t="shared" si="34"/>
        <v>36939566</v>
      </c>
      <c r="K209" s="42">
        <f t="shared" si="34"/>
        <v>38137985</v>
      </c>
      <c r="L209" s="42">
        <f t="shared" si="34"/>
        <v>38316189</v>
      </c>
      <c r="M209" s="42">
        <f t="shared" si="34"/>
        <v>38133828</v>
      </c>
      <c r="N209" s="42">
        <f t="shared" si="34"/>
        <v>39043952</v>
      </c>
      <c r="O209" s="42">
        <f t="shared" si="34"/>
        <v>35787569</v>
      </c>
      <c r="P209" s="45">
        <f>SUM(D209:O209)</f>
        <v>433205371</v>
      </c>
    </row>
    <row r="210" spans="1:16" s="9" customFormat="1" ht="16" customHeight="1">
      <c r="A210" s="30"/>
      <c r="B210" s="31"/>
      <c r="C210" s="10">
        <v>2007</v>
      </c>
      <c r="D210" s="42">
        <f t="shared" ref="D210:O210" si="35">+D21+D48+D75+D102+D129+D156+D183</f>
        <v>33037985</v>
      </c>
      <c r="E210" s="42">
        <f t="shared" si="35"/>
        <v>33689262</v>
      </c>
      <c r="F210" s="42">
        <f t="shared" si="35"/>
        <v>34652541</v>
      </c>
      <c r="G210" s="42">
        <f t="shared" si="35"/>
        <v>33883510</v>
      </c>
      <c r="H210" s="42">
        <f t="shared" si="35"/>
        <v>35326948</v>
      </c>
      <c r="I210" s="42">
        <f t="shared" si="35"/>
        <v>34137911.49801366</v>
      </c>
      <c r="J210" s="42">
        <f t="shared" si="35"/>
        <v>34275784</v>
      </c>
      <c r="K210" s="42">
        <f t="shared" si="35"/>
        <v>35468851</v>
      </c>
      <c r="L210" s="42">
        <f t="shared" si="35"/>
        <v>34438891</v>
      </c>
      <c r="M210" s="42">
        <f t="shared" si="35"/>
        <v>36979249.999999993</v>
      </c>
      <c r="N210" s="42">
        <f t="shared" si="35"/>
        <v>38223825</v>
      </c>
      <c r="O210" s="42">
        <f t="shared" si="35"/>
        <v>36524218</v>
      </c>
      <c r="P210" s="45">
        <f t="shared" si="29"/>
        <v>420638976.49801368</v>
      </c>
    </row>
    <row r="211" spans="1:16" s="9" customFormat="1" ht="16" customHeight="1">
      <c r="A211" s="30"/>
      <c r="B211" s="31"/>
      <c r="C211" s="10">
        <v>2008</v>
      </c>
      <c r="D211" s="42">
        <f t="shared" ref="D211:O211" si="36">+D184+D157+D130+D103+D76+D49+D22</f>
        <v>33781803</v>
      </c>
      <c r="E211" s="42">
        <f t="shared" si="36"/>
        <v>33995149</v>
      </c>
      <c r="F211" s="42">
        <f t="shared" si="36"/>
        <v>35371790</v>
      </c>
      <c r="G211" s="42">
        <f t="shared" si="36"/>
        <v>38312582</v>
      </c>
      <c r="H211" s="42">
        <f t="shared" si="36"/>
        <v>38895125</v>
      </c>
      <c r="I211" s="42">
        <f t="shared" si="36"/>
        <v>35948132</v>
      </c>
      <c r="J211" s="42">
        <f t="shared" si="36"/>
        <v>38713096</v>
      </c>
      <c r="K211" s="42">
        <f t="shared" si="36"/>
        <v>38954530.592387833</v>
      </c>
      <c r="L211" s="42">
        <f t="shared" si="36"/>
        <v>38784178</v>
      </c>
      <c r="M211" s="42">
        <f t="shared" si="36"/>
        <v>40046651</v>
      </c>
      <c r="N211" s="42">
        <f t="shared" si="36"/>
        <v>37978967</v>
      </c>
      <c r="O211" s="42">
        <f t="shared" si="36"/>
        <v>37253271.951999992</v>
      </c>
      <c r="P211" s="45">
        <f>SUM(D211:O211)</f>
        <v>448035275.54438782</v>
      </c>
    </row>
    <row r="212" spans="1:16" s="9" customFormat="1" ht="16" customHeight="1">
      <c r="A212" s="30"/>
      <c r="B212" s="31"/>
      <c r="C212" s="10">
        <v>2009</v>
      </c>
      <c r="D212" s="42">
        <f t="shared" ref="D212:O212" si="37">+D185+D158+D131+D104+D77+D50+D23</f>
        <v>33464646.439999998</v>
      </c>
      <c r="E212" s="42">
        <f t="shared" si="37"/>
        <v>32422437</v>
      </c>
      <c r="F212" s="42">
        <f t="shared" si="37"/>
        <v>37024676</v>
      </c>
      <c r="G212" s="42">
        <f t="shared" si="37"/>
        <v>36008277</v>
      </c>
      <c r="H212" s="42">
        <f t="shared" si="37"/>
        <v>36254413</v>
      </c>
      <c r="I212" s="42">
        <f t="shared" si="37"/>
        <v>35695448</v>
      </c>
      <c r="J212" s="42">
        <f t="shared" si="37"/>
        <v>33073215</v>
      </c>
      <c r="K212" s="42">
        <f t="shared" si="37"/>
        <v>36108112</v>
      </c>
      <c r="L212" s="42">
        <f t="shared" si="37"/>
        <v>37706744</v>
      </c>
      <c r="M212" s="42">
        <f t="shared" si="37"/>
        <v>38927124</v>
      </c>
      <c r="N212" s="42">
        <f t="shared" si="37"/>
        <v>37472959</v>
      </c>
      <c r="O212" s="42">
        <f t="shared" si="37"/>
        <v>36869509</v>
      </c>
      <c r="P212" s="45">
        <f>+P185+P158+P131+P104+P77+P50+P23</f>
        <v>431027560.44</v>
      </c>
    </row>
    <row r="213" spans="1:16" s="9" customFormat="1" ht="16" customHeight="1">
      <c r="A213" s="30"/>
      <c r="B213" s="31"/>
      <c r="C213" s="10">
        <v>2010</v>
      </c>
      <c r="D213" s="42">
        <f t="shared" ref="D213:O213" si="38">+D186+D159+D132+D105+D78+D51+D24</f>
        <v>31251043</v>
      </c>
      <c r="E213" s="42">
        <f t="shared" si="38"/>
        <v>31246461.000000004</v>
      </c>
      <c r="F213" s="42">
        <f t="shared" si="38"/>
        <v>38120266</v>
      </c>
      <c r="G213" s="42">
        <f t="shared" si="38"/>
        <v>36971494</v>
      </c>
      <c r="H213" s="42">
        <f t="shared" si="38"/>
        <v>34274203</v>
      </c>
      <c r="I213" s="42">
        <f t="shared" si="38"/>
        <v>35639701</v>
      </c>
      <c r="J213" s="42">
        <f t="shared" si="38"/>
        <v>35222702</v>
      </c>
      <c r="K213" s="42">
        <f t="shared" si="38"/>
        <v>37200488</v>
      </c>
      <c r="L213" s="42">
        <f t="shared" si="38"/>
        <v>38039318.294332109</v>
      </c>
      <c r="M213" s="42">
        <f t="shared" si="38"/>
        <v>36059194</v>
      </c>
      <c r="N213" s="42">
        <f t="shared" si="38"/>
        <v>34680531</v>
      </c>
      <c r="O213" s="42">
        <f t="shared" si="38"/>
        <v>30683181</v>
      </c>
      <c r="P213" s="45">
        <f t="shared" ref="P213:P218" si="39">SUM(D213:O213)</f>
        <v>419388582.29433209</v>
      </c>
    </row>
    <row r="214" spans="1:16" s="9" customFormat="1" ht="16" customHeight="1">
      <c r="A214" s="30"/>
      <c r="B214" s="31"/>
      <c r="C214" s="10">
        <v>2011</v>
      </c>
      <c r="D214" s="42">
        <f t="shared" ref="D214:O214" si="40">+D187+D160+D133+D106+D79+D52+D25</f>
        <v>26069446</v>
      </c>
      <c r="E214" s="42">
        <f t="shared" si="40"/>
        <v>24686572</v>
      </c>
      <c r="F214" s="42">
        <f t="shared" si="40"/>
        <v>28045790</v>
      </c>
      <c r="G214" s="42">
        <f t="shared" si="40"/>
        <v>28398120</v>
      </c>
      <c r="H214" s="42">
        <f t="shared" si="40"/>
        <v>29435137</v>
      </c>
      <c r="I214" s="42">
        <f t="shared" si="40"/>
        <v>29170348</v>
      </c>
      <c r="J214" s="42">
        <f t="shared" si="40"/>
        <v>28016692</v>
      </c>
      <c r="K214" s="42">
        <f t="shared" si="40"/>
        <v>29700299.000000004</v>
      </c>
      <c r="L214" s="42">
        <f t="shared" si="40"/>
        <v>32069481</v>
      </c>
      <c r="M214" s="42">
        <f t="shared" si="40"/>
        <v>30778928.000000004</v>
      </c>
      <c r="N214" s="42">
        <f t="shared" si="40"/>
        <v>29806933</v>
      </c>
      <c r="O214" s="42">
        <f t="shared" si="40"/>
        <v>27828554</v>
      </c>
      <c r="P214" s="45">
        <f t="shared" si="39"/>
        <v>344006300</v>
      </c>
    </row>
    <row r="215" spans="1:16" s="9" customFormat="1" ht="16" customHeight="1">
      <c r="A215" s="30"/>
      <c r="B215" s="31"/>
      <c r="C215" s="10">
        <v>2012</v>
      </c>
      <c r="D215" s="42">
        <f t="shared" ref="D215:O215" si="41">+D188+D161+D134+D107+D80+D53+D26</f>
        <v>25048036</v>
      </c>
      <c r="E215" s="42">
        <f t="shared" si="41"/>
        <v>23169322</v>
      </c>
      <c r="F215" s="42">
        <f t="shared" si="41"/>
        <v>26960289</v>
      </c>
      <c r="G215" s="42">
        <f t="shared" si="41"/>
        <v>23148639</v>
      </c>
      <c r="H215" s="42">
        <f t="shared" si="41"/>
        <v>25297829</v>
      </c>
      <c r="I215" s="42">
        <f t="shared" si="41"/>
        <v>24774434</v>
      </c>
      <c r="J215" s="42">
        <f t="shared" si="41"/>
        <v>25241618.112135876</v>
      </c>
      <c r="K215" s="42">
        <f t="shared" si="41"/>
        <v>23238883.788376413</v>
      </c>
      <c r="L215" s="42">
        <f t="shared" si="41"/>
        <v>20789791.384474363</v>
      </c>
      <c r="M215" s="42">
        <f t="shared" si="41"/>
        <v>22242217.426489346</v>
      </c>
      <c r="N215" s="42">
        <f t="shared" si="41"/>
        <v>22222161.33091265</v>
      </c>
      <c r="O215" s="42">
        <f t="shared" si="41"/>
        <v>20327554.976449542</v>
      </c>
      <c r="P215" s="45">
        <f t="shared" si="39"/>
        <v>282460776.01883823</v>
      </c>
    </row>
    <row r="216" spans="1:16" s="9" customFormat="1" ht="16" customHeight="1">
      <c r="A216" s="30"/>
      <c r="B216" s="31"/>
      <c r="C216" s="10">
        <v>2013</v>
      </c>
      <c r="D216" s="42">
        <f t="shared" ref="D216:D222" si="42">+D189+D162+D135+D108+D81+D54+D27</f>
        <v>18551633.786939159</v>
      </c>
      <c r="E216" s="42">
        <f t="shared" ref="E216:O216" si="43">+E189+E162+E135+E108+E81+E54+E27</f>
        <v>16684426.337942515</v>
      </c>
      <c r="F216" s="42">
        <f t="shared" si="43"/>
        <v>20126438.911766347</v>
      </c>
      <c r="G216" s="42">
        <f t="shared" si="43"/>
        <v>20775551.257521573</v>
      </c>
      <c r="H216" s="42">
        <f t="shared" si="43"/>
        <v>21579558.279388499</v>
      </c>
      <c r="I216" s="42">
        <f t="shared" si="43"/>
        <v>19606488.312491156</v>
      </c>
      <c r="J216" s="42">
        <f t="shared" si="43"/>
        <v>19797251.291473299</v>
      </c>
      <c r="K216" s="42">
        <f t="shared" si="43"/>
        <v>20328972.2756631</v>
      </c>
      <c r="L216" s="42">
        <f t="shared" si="43"/>
        <v>19214376.259712409</v>
      </c>
      <c r="M216" s="42">
        <f t="shared" si="43"/>
        <v>21621989.404025845</v>
      </c>
      <c r="N216" s="42">
        <f t="shared" si="43"/>
        <v>20106091.402067076</v>
      </c>
      <c r="O216" s="42">
        <f t="shared" si="43"/>
        <v>17631824.611588549</v>
      </c>
      <c r="P216" s="45">
        <f t="shared" si="39"/>
        <v>236024602.1305795</v>
      </c>
    </row>
    <row r="217" spans="1:16" s="9" customFormat="1" ht="16" customHeight="1">
      <c r="A217" s="91"/>
      <c r="B217" s="92"/>
      <c r="C217" s="88">
        <v>2014</v>
      </c>
      <c r="D217" s="42">
        <f t="shared" si="42"/>
        <v>17235765</v>
      </c>
      <c r="E217" s="42">
        <f t="shared" ref="E217:O217" si="44">+E190+E163+E136+E109+E82+E55+E28</f>
        <v>17600922</v>
      </c>
      <c r="F217" s="42">
        <f t="shared" si="44"/>
        <v>19813491</v>
      </c>
      <c r="G217" s="42">
        <f t="shared" si="44"/>
        <v>20634703</v>
      </c>
      <c r="H217" s="42">
        <f t="shared" si="44"/>
        <v>20789985.399999999</v>
      </c>
      <c r="I217" s="42">
        <f t="shared" si="44"/>
        <v>21192190.599999998</v>
      </c>
      <c r="J217" s="42">
        <f t="shared" si="44"/>
        <v>22364683.399999999</v>
      </c>
      <c r="K217" s="42">
        <f t="shared" si="44"/>
        <v>23310968.199999999</v>
      </c>
      <c r="L217" s="42">
        <f t="shared" si="44"/>
        <v>26654820.399999999</v>
      </c>
      <c r="M217" s="42">
        <f t="shared" si="44"/>
        <v>27184264.399999999</v>
      </c>
      <c r="N217" s="42">
        <f t="shared" si="44"/>
        <v>24385299.800000001</v>
      </c>
      <c r="O217" s="42">
        <f t="shared" si="44"/>
        <v>24535900.399999999</v>
      </c>
      <c r="P217" s="45">
        <f t="shared" si="39"/>
        <v>265702993.60000002</v>
      </c>
    </row>
    <row r="218" spans="1:16" s="9" customFormat="1" ht="16" customHeight="1">
      <c r="A218" s="103"/>
      <c r="B218" s="104"/>
      <c r="C218" s="106">
        <v>2015</v>
      </c>
      <c r="D218" s="42">
        <f t="shared" si="42"/>
        <v>22052361.600000001</v>
      </c>
      <c r="E218" s="42">
        <f t="shared" ref="E218:O218" si="45">+E191+E164+E137+E110+E83+E56+E29</f>
        <v>21843119.199999999</v>
      </c>
      <c r="F218" s="42">
        <f t="shared" si="45"/>
        <v>26075556</v>
      </c>
      <c r="G218" s="42">
        <f t="shared" si="45"/>
        <v>29132919</v>
      </c>
      <c r="H218" s="42">
        <f t="shared" si="45"/>
        <v>27758264</v>
      </c>
      <c r="I218" s="42">
        <f t="shared" si="45"/>
        <v>27649402</v>
      </c>
      <c r="J218" s="42">
        <f t="shared" si="45"/>
        <v>29547440</v>
      </c>
      <c r="K218" s="42">
        <f t="shared" si="45"/>
        <v>28467157</v>
      </c>
      <c r="L218" s="42">
        <f t="shared" si="45"/>
        <v>30660368</v>
      </c>
      <c r="M218" s="42">
        <f t="shared" si="45"/>
        <v>30323746</v>
      </c>
      <c r="N218" s="42">
        <f t="shared" si="45"/>
        <v>28996151</v>
      </c>
      <c r="O218" s="42">
        <f t="shared" si="45"/>
        <v>27162248</v>
      </c>
      <c r="P218" s="45">
        <f t="shared" si="39"/>
        <v>329668731.80000001</v>
      </c>
    </row>
    <row r="219" spans="1:16" s="9" customFormat="1" ht="16" customHeight="1">
      <c r="A219" s="115"/>
      <c r="B219" s="116"/>
      <c r="C219" s="118">
        <v>2016</v>
      </c>
      <c r="D219" s="42">
        <f t="shared" si="42"/>
        <v>24768715</v>
      </c>
      <c r="E219" s="42">
        <f t="shared" ref="E219:O219" si="46">+E192+E165+E138+E111+E84+E57+E30</f>
        <v>24208589</v>
      </c>
      <c r="F219" s="42">
        <f t="shared" si="46"/>
        <v>30500240</v>
      </c>
      <c r="G219" s="42">
        <f t="shared" si="46"/>
        <v>31207212</v>
      </c>
      <c r="H219" s="42">
        <f t="shared" si="46"/>
        <v>30956127</v>
      </c>
      <c r="I219" s="42">
        <f t="shared" si="46"/>
        <v>29141788</v>
      </c>
      <c r="J219" s="42">
        <f t="shared" si="46"/>
        <v>28767840</v>
      </c>
      <c r="K219" s="42">
        <f t="shared" si="46"/>
        <v>32176276</v>
      </c>
      <c r="L219" s="42">
        <f t="shared" si="46"/>
        <v>32172904</v>
      </c>
      <c r="M219" s="42">
        <f t="shared" si="46"/>
        <v>31676422</v>
      </c>
      <c r="N219" s="42">
        <f t="shared" si="46"/>
        <v>32503316</v>
      </c>
      <c r="O219" s="42">
        <f t="shared" si="46"/>
        <v>29881071</v>
      </c>
      <c r="P219" s="45">
        <f>SUM(D219:O219)</f>
        <v>357960500</v>
      </c>
    </row>
    <row r="220" spans="1:16" s="124" customFormat="1" ht="16" customHeight="1">
      <c r="A220" s="127"/>
      <c r="B220" s="128"/>
      <c r="C220" s="126">
        <v>2017</v>
      </c>
      <c r="D220" s="42">
        <f t="shared" si="42"/>
        <v>26961541</v>
      </c>
      <c r="E220" s="42">
        <f t="shared" ref="E220:O220" si="47">+E193+E166+E139+E112+E85+E58+E31</f>
        <v>23993962</v>
      </c>
      <c r="F220" s="42">
        <f t="shared" si="47"/>
        <v>32941198</v>
      </c>
      <c r="G220" s="42">
        <f t="shared" si="47"/>
        <v>30147236</v>
      </c>
      <c r="H220" s="42">
        <f t="shared" si="47"/>
        <v>33013582</v>
      </c>
      <c r="I220" s="42">
        <f t="shared" si="47"/>
        <v>31890739</v>
      </c>
      <c r="J220" s="42">
        <f t="shared" si="47"/>
        <v>32486977</v>
      </c>
      <c r="K220" s="42">
        <f t="shared" si="47"/>
        <v>35429461</v>
      </c>
      <c r="L220" s="42">
        <f t="shared" si="47"/>
        <v>34881808</v>
      </c>
      <c r="M220" s="42">
        <f t="shared" si="47"/>
        <v>36413590</v>
      </c>
      <c r="N220" s="42">
        <f t="shared" si="47"/>
        <v>37232327</v>
      </c>
      <c r="O220" s="42">
        <f t="shared" si="47"/>
        <v>31989073</v>
      </c>
      <c r="P220" s="45">
        <f>SUM(D220:O220)</f>
        <v>387381494</v>
      </c>
    </row>
    <row r="221" spans="1:16" s="124" customFormat="1" ht="16" customHeight="1">
      <c r="A221" s="132"/>
      <c r="B221" s="133"/>
      <c r="C221" s="134">
        <v>2018</v>
      </c>
      <c r="D221" s="42">
        <f t="shared" si="42"/>
        <v>30685170</v>
      </c>
      <c r="E221" s="42">
        <f>+E194+E167+E140+E113+E86+E59+E32</f>
        <v>29034151</v>
      </c>
      <c r="F221" s="42">
        <f>+F194+F167+F140+F113+F86+F59+F32</f>
        <v>37465631</v>
      </c>
      <c r="G221" s="42">
        <f t="shared" ref="G221:O222" si="48">+G194+G167+G140+G113+G86+G59+G32</f>
        <v>36027421</v>
      </c>
      <c r="H221" s="42">
        <f t="shared" si="48"/>
        <v>37268068</v>
      </c>
      <c r="I221" s="42">
        <f t="shared" si="48"/>
        <v>33381187</v>
      </c>
      <c r="J221" s="42">
        <f t="shared" si="48"/>
        <v>33910411</v>
      </c>
      <c r="K221" s="42">
        <f t="shared" si="48"/>
        <v>39005125</v>
      </c>
      <c r="L221" s="42">
        <f t="shared" si="48"/>
        <v>36369634</v>
      </c>
      <c r="M221" s="42">
        <f t="shared" si="48"/>
        <v>40706943</v>
      </c>
      <c r="N221" s="42">
        <f t="shared" si="48"/>
        <v>36017864</v>
      </c>
      <c r="O221" s="42">
        <f t="shared" si="48"/>
        <v>33330917</v>
      </c>
      <c r="P221" s="45">
        <f>SUM(D221:O221)</f>
        <v>423202522</v>
      </c>
    </row>
    <row r="222" spans="1:16" s="9" customFormat="1" ht="16" customHeight="1" thickBot="1">
      <c r="A222" s="32"/>
      <c r="B222" s="33"/>
      <c r="C222" s="93">
        <v>2019</v>
      </c>
      <c r="D222" s="43">
        <f t="shared" si="42"/>
        <v>32501240</v>
      </c>
      <c r="E222" s="43">
        <f>+E195+E168+E141+E114+E87+E60+E33</f>
        <v>31765471</v>
      </c>
      <c r="F222" s="43">
        <f>+F195+F168+F141+F114+F87+F60+F33</f>
        <v>34930301</v>
      </c>
      <c r="G222" s="43">
        <f t="shared" si="48"/>
        <v>34605631</v>
      </c>
      <c r="H222" s="43">
        <f t="shared" si="48"/>
        <v>37710704</v>
      </c>
      <c r="I222" s="43">
        <f t="shared" si="48"/>
        <v>34013828</v>
      </c>
      <c r="J222" s="43">
        <f t="shared" si="48"/>
        <v>37822978</v>
      </c>
      <c r="K222" s="43">
        <f t="shared" si="48"/>
        <v>39732650</v>
      </c>
      <c r="L222" s="43">
        <f t="shared" si="48"/>
        <v>39291406</v>
      </c>
      <c r="M222" s="43">
        <f t="shared" si="48"/>
        <v>40200576</v>
      </c>
      <c r="N222" s="43">
        <f t="shared" si="48"/>
        <v>37684242</v>
      </c>
      <c r="O222" s="43">
        <f t="shared" si="48"/>
        <v>35192824</v>
      </c>
      <c r="P222" s="51">
        <f>SUM(D222:O222)</f>
        <v>435451851</v>
      </c>
    </row>
    <row r="223" spans="1:16" s="9" customFormat="1" ht="16" customHeight="1" thickBot="1">
      <c r="D223" s="111"/>
      <c r="E223" s="111"/>
      <c r="F223" s="111"/>
      <c r="G223" s="54"/>
      <c r="H223" s="77"/>
      <c r="I223" s="54"/>
      <c r="J223" s="54"/>
      <c r="K223" s="144"/>
      <c r="L223" s="54"/>
      <c r="M223" s="54"/>
      <c r="N223" s="54"/>
      <c r="O223" s="54"/>
      <c r="P223" s="54"/>
    </row>
    <row r="224" spans="1:16" s="9" customFormat="1" ht="16" customHeight="1">
      <c r="A224" s="17"/>
      <c r="B224" s="18"/>
      <c r="C224" s="18">
        <v>1993</v>
      </c>
      <c r="D224" s="52">
        <v>8520902</v>
      </c>
      <c r="E224" s="52">
        <v>9014383</v>
      </c>
      <c r="F224" s="52">
        <v>12311322</v>
      </c>
      <c r="G224" s="52">
        <v>10682919</v>
      </c>
      <c r="H224" s="52">
        <v>12078057</v>
      </c>
      <c r="I224" s="52">
        <v>12754931</v>
      </c>
      <c r="J224" s="52">
        <v>13253999</v>
      </c>
      <c r="K224" s="52">
        <v>13196548</v>
      </c>
      <c r="L224" s="52">
        <v>13842285</v>
      </c>
      <c r="M224" s="52">
        <v>12949195</v>
      </c>
      <c r="N224" s="52">
        <v>13696564</v>
      </c>
      <c r="O224" s="52">
        <v>13018624</v>
      </c>
      <c r="P224" s="53">
        <f t="shared" ref="P224:P231" si="49">SUM(D224:O224)</f>
        <v>145319729</v>
      </c>
    </row>
    <row r="225" spans="1:16" s="9" customFormat="1" ht="16" customHeight="1">
      <c r="A225" s="19"/>
      <c r="B225" s="10"/>
      <c r="C225" s="10">
        <v>1994</v>
      </c>
      <c r="D225" s="42">
        <v>9673060</v>
      </c>
      <c r="E225" s="42">
        <v>9810349</v>
      </c>
      <c r="F225" s="42">
        <v>13428996</v>
      </c>
      <c r="G225" s="42">
        <v>13675275</v>
      </c>
      <c r="H225" s="42">
        <v>15379596</v>
      </c>
      <c r="I225" s="42">
        <v>14592810</v>
      </c>
      <c r="J225" s="42">
        <v>15304957</v>
      </c>
      <c r="K225" s="42">
        <v>16421138</v>
      </c>
      <c r="L225" s="42">
        <v>16469802</v>
      </c>
      <c r="M225" s="42">
        <v>15568704</v>
      </c>
      <c r="N225" s="42">
        <v>16126777</v>
      </c>
      <c r="O225" s="42">
        <v>14702883</v>
      </c>
      <c r="P225" s="45">
        <f>SUM(D225:O225)</f>
        <v>171154347</v>
      </c>
    </row>
    <row r="226" spans="1:16" s="9" customFormat="1" ht="16" customHeight="1">
      <c r="A226" s="19"/>
      <c r="B226" s="10"/>
      <c r="C226" s="10">
        <v>1995</v>
      </c>
      <c r="D226" s="42">
        <v>11698717</v>
      </c>
      <c r="E226" s="42">
        <v>11695641</v>
      </c>
      <c r="F226" s="42">
        <v>15555810</v>
      </c>
      <c r="G226" s="42">
        <v>14479596</v>
      </c>
      <c r="H226" s="42">
        <v>16612402</v>
      </c>
      <c r="I226" s="42">
        <v>16395655</v>
      </c>
      <c r="J226" s="42">
        <v>16874177</v>
      </c>
      <c r="K226" s="42">
        <v>17881571</v>
      </c>
      <c r="L226" s="42">
        <v>16835943</v>
      </c>
      <c r="M226" s="42">
        <v>17082732</v>
      </c>
      <c r="N226" s="42">
        <v>17167118</v>
      </c>
      <c r="O226" s="42">
        <v>14940713</v>
      </c>
      <c r="P226" s="45">
        <f t="shared" si="49"/>
        <v>187220075</v>
      </c>
    </row>
    <row r="227" spans="1:16" s="9" customFormat="1" ht="16" customHeight="1">
      <c r="A227" s="19"/>
      <c r="B227" s="10"/>
      <c r="C227" s="10">
        <v>1996</v>
      </c>
      <c r="D227" s="42">
        <v>12712916</v>
      </c>
      <c r="E227" s="42">
        <v>13043231</v>
      </c>
      <c r="F227" s="42">
        <v>15844405</v>
      </c>
      <c r="G227" s="42">
        <v>16674491</v>
      </c>
      <c r="H227" s="42">
        <v>18313955</v>
      </c>
      <c r="I227" s="42">
        <v>16134453</v>
      </c>
      <c r="J227" s="42">
        <v>18340769</v>
      </c>
      <c r="K227" s="42">
        <v>17745817</v>
      </c>
      <c r="L227" s="42">
        <v>17009973</v>
      </c>
      <c r="M227" s="42">
        <v>19494105</v>
      </c>
      <c r="N227" s="42">
        <v>17597154</v>
      </c>
      <c r="O227" s="42">
        <v>15967516</v>
      </c>
      <c r="P227" s="45">
        <f t="shared" si="49"/>
        <v>198878785</v>
      </c>
    </row>
    <row r="228" spans="1:16" s="9" customFormat="1" ht="16" customHeight="1">
      <c r="A228" s="19" t="s">
        <v>22</v>
      </c>
      <c r="B228" s="10" t="s">
        <v>24</v>
      </c>
      <c r="C228" s="10">
        <v>1997</v>
      </c>
      <c r="D228" s="42">
        <v>13360659</v>
      </c>
      <c r="E228" s="42">
        <v>13497084</v>
      </c>
      <c r="F228" s="42">
        <v>16326962</v>
      </c>
      <c r="G228" s="42">
        <v>19289113</v>
      </c>
      <c r="H228" s="42">
        <v>18945184</v>
      </c>
      <c r="I228" s="42">
        <v>18436628</v>
      </c>
      <c r="J228" s="42">
        <v>20683970</v>
      </c>
      <c r="K228" s="42">
        <v>19426167</v>
      </c>
      <c r="L228" s="42">
        <v>21250998</v>
      </c>
      <c r="M228" s="42">
        <v>21801900</v>
      </c>
      <c r="N228" s="42">
        <v>19714941</v>
      </c>
      <c r="O228" s="42">
        <v>19131450</v>
      </c>
      <c r="P228" s="45">
        <f t="shared" si="49"/>
        <v>221865056</v>
      </c>
    </row>
    <row r="229" spans="1:16" s="9" customFormat="1" ht="16" customHeight="1">
      <c r="A229" s="19" t="s">
        <v>60</v>
      </c>
      <c r="B229" s="10"/>
      <c r="C229" s="10">
        <v>1998</v>
      </c>
      <c r="D229" s="42">
        <v>16026077</v>
      </c>
      <c r="E229" s="42">
        <v>16383410</v>
      </c>
      <c r="F229" s="42">
        <v>21207610</v>
      </c>
      <c r="G229" s="42">
        <v>21383456</v>
      </c>
      <c r="H229" s="42">
        <v>21225042</v>
      </c>
      <c r="I229" s="42">
        <v>21586462</v>
      </c>
      <c r="J229" s="42">
        <v>23137025</v>
      </c>
      <c r="K229" s="42">
        <v>22691259</v>
      </c>
      <c r="L229" s="42">
        <v>23568539</v>
      </c>
      <c r="M229" s="42">
        <v>23251099</v>
      </c>
      <c r="N229" s="42">
        <v>22642609</v>
      </c>
      <c r="O229" s="42">
        <v>20904112</v>
      </c>
      <c r="P229" s="45">
        <f t="shared" si="49"/>
        <v>254006700</v>
      </c>
    </row>
    <row r="230" spans="1:16" s="9" customFormat="1" ht="16" customHeight="1">
      <c r="A230" s="19"/>
      <c r="B230" s="10"/>
      <c r="C230" s="10">
        <v>1999</v>
      </c>
      <c r="D230" s="42">
        <v>16524040</v>
      </c>
      <c r="E230" s="42">
        <v>17075490</v>
      </c>
      <c r="F230" s="42">
        <v>22661187</v>
      </c>
      <c r="G230" s="42">
        <v>22192327</v>
      </c>
      <c r="H230" s="42">
        <v>22372922</v>
      </c>
      <c r="I230" s="42">
        <v>22012217</v>
      </c>
      <c r="J230" s="42">
        <v>22966923</v>
      </c>
      <c r="K230" s="42">
        <v>23300046</v>
      </c>
      <c r="L230" s="42">
        <v>24005360</v>
      </c>
      <c r="M230" s="42">
        <v>22658812</v>
      </c>
      <c r="N230" s="42">
        <v>23320359</v>
      </c>
      <c r="O230" s="42">
        <v>21220950</v>
      </c>
      <c r="P230" s="45">
        <f t="shared" si="49"/>
        <v>260310633</v>
      </c>
    </row>
    <row r="231" spans="1:16" s="9" customFormat="1" ht="16" customHeight="1">
      <c r="A231" s="19"/>
      <c r="B231" s="10"/>
      <c r="C231" s="10">
        <v>2000</v>
      </c>
      <c r="D231" s="42">
        <v>16197513</v>
      </c>
      <c r="E231" s="42">
        <v>17554965</v>
      </c>
      <c r="F231" s="42">
        <v>22404160</v>
      </c>
      <c r="G231" s="42">
        <v>20348117</v>
      </c>
      <c r="H231" s="42">
        <f>22682264+190345</f>
        <v>22872609</v>
      </c>
      <c r="I231" s="42">
        <v>22404261</v>
      </c>
      <c r="J231" s="42">
        <v>23081832</v>
      </c>
      <c r="K231" s="42">
        <v>24542522</v>
      </c>
      <c r="L231" s="42">
        <v>23494042</v>
      </c>
      <c r="M231" s="42">
        <v>23550151</v>
      </c>
      <c r="N231" s="42">
        <v>22298876</v>
      </c>
      <c r="O231" s="42">
        <v>20075554</v>
      </c>
      <c r="P231" s="45">
        <f t="shared" si="49"/>
        <v>258824602</v>
      </c>
    </row>
    <row r="232" spans="1:16" s="9" customFormat="1" ht="16" customHeight="1">
      <c r="A232" s="19"/>
      <c r="B232" s="10"/>
      <c r="C232" s="10">
        <v>2001</v>
      </c>
      <c r="D232" s="42">
        <f>16357780+273417</f>
        <v>16631197</v>
      </c>
      <c r="E232" s="42">
        <v>16532514</v>
      </c>
      <c r="F232" s="42">
        <v>21005635</v>
      </c>
      <c r="G232" s="42">
        <v>20088277</v>
      </c>
      <c r="H232" s="42">
        <v>21994429</v>
      </c>
      <c r="I232" s="42">
        <v>20850544</v>
      </c>
      <c r="J232" s="42">
        <v>20974008</v>
      </c>
      <c r="K232" s="42">
        <v>22234443</v>
      </c>
      <c r="L232" s="42">
        <v>21138419</v>
      </c>
      <c r="M232" s="42">
        <v>22032762</v>
      </c>
      <c r="N232" s="42">
        <v>21350936</v>
      </c>
      <c r="O232" s="42">
        <v>16910571</v>
      </c>
      <c r="P232" s="45">
        <f t="shared" ref="P232:P238" si="50">SUM(D232:O232)</f>
        <v>241743735</v>
      </c>
    </row>
    <row r="233" spans="1:16" s="9" customFormat="1" ht="16" customHeight="1">
      <c r="A233" s="19"/>
      <c r="B233" s="10"/>
      <c r="C233" s="10">
        <v>2002</v>
      </c>
      <c r="D233" s="42">
        <v>15232194</v>
      </c>
      <c r="E233" s="42">
        <v>15133418</v>
      </c>
      <c r="F233" s="42">
        <v>17310730</v>
      </c>
      <c r="G233" s="42">
        <v>19375775</v>
      </c>
      <c r="H233" s="42">
        <v>20173506</v>
      </c>
      <c r="I233" s="42">
        <v>18146032</v>
      </c>
      <c r="J233" s="42">
        <v>20245451</v>
      </c>
      <c r="K233" s="42">
        <v>20070194</v>
      </c>
      <c r="L233" s="42">
        <v>19743499</v>
      </c>
      <c r="M233" s="42">
        <v>19918586</v>
      </c>
      <c r="N233" s="42">
        <v>19142339</v>
      </c>
      <c r="O233" s="42">
        <v>17575400</v>
      </c>
      <c r="P233" s="45">
        <f t="shared" si="50"/>
        <v>222067124</v>
      </c>
    </row>
    <row r="234" spans="1:16" s="9" customFormat="1" ht="16" customHeight="1">
      <c r="A234" s="19"/>
      <c r="B234" s="10"/>
      <c r="C234" s="10">
        <v>2003</v>
      </c>
      <c r="D234" s="42">
        <v>14409504</v>
      </c>
      <c r="E234" s="42">
        <v>14823129</v>
      </c>
      <c r="F234" s="42">
        <v>17847411</v>
      </c>
      <c r="G234" s="42">
        <v>19709085</v>
      </c>
      <c r="H234" s="42">
        <v>20213469</v>
      </c>
      <c r="I234" s="42">
        <v>19530951</v>
      </c>
      <c r="J234" s="42">
        <v>20427678</v>
      </c>
      <c r="K234" s="42">
        <v>20291594</v>
      </c>
      <c r="L234" s="42">
        <v>21176909</v>
      </c>
      <c r="M234" s="42">
        <v>21502526</v>
      </c>
      <c r="N234" s="42">
        <v>19596810</v>
      </c>
      <c r="O234" s="42">
        <v>18974613</v>
      </c>
      <c r="P234" s="45">
        <f t="shared" si="50"/>
        <v>228503679</v>
      </c>
    </row>
    <row r="235" spans="1:16" s="9" customFormat="1" ht="16" customHeight="1">
      <c r="A235" s="19"/>
      <c r="B235" s="10"/>
      <c r="C235" s="10">
        <v>2004</v>
      </c>
      <c r="D235" s="42">
        <v>14729104</v>
      </c>
      <c r="E235" s="42">
        <v>16237211</v>
      </c>
      <c r="F235" s="42">
        <v>21290302</v>
      </c>
      <c r="G235" s="42">
        <v>18564138</v>
      </c>
      <c r="H235" s="42">
        <v>20710102</v>
      </c>
      <c r="I235" s="42">
        <v>21248518</v>
      </c>
      <c r="J235" s="42">
        <v>21700071</v>
      </c>
      <c r="K235" s="42">
        <v>21843367</v>
      </c>
      <c r="L235" s="42">
        <v>22582309</v>
      </c>
      <c r="M235" s="42">
        <v>21624967</v>
      </c>
      <c r="N235" s="42">
        <v>21802237</v>
      </c>
      <c r="O235" s="42">
        <v>18853903</v>
      </c>
      <c r="P235" s="45">
        <f t="shared" si="50"/>
        <v>241186229</v>
      </c>
    </row>
    <row r="236" spans="1:16" s="9" customFormat="1" ht="16" customHeight="1">
      <c r="A236" s="19"/>
      <c r="B236" s="10"/>
      <c r="C236" s="10">
        <v>2005</v>
      </c>
      <c r="D236" s="42">
        <v>15370570</v>
      </c>
      <c r="E236" s="42">
        <v>13423078</v>
      </c>
      <c r="F236" s="42">
        <v>20909620</v>
      </c>
      <c r="G236" s="42">
        <v>22447756</v>
      </c>
      <c r="H236" s="42">
        <v>22869641</v>
      </c>
      <c r="I236" s="42">
        <v>22561144</v>
      </c>
      <c r="J236" s="42">
        <f>22209606+247600</f>
        <v>22457206</v>
      </c>
      <c r="K236" s="42">
        <f>23604727+245696</f>
        <v>23850423</v>
      </c>
      <c r="L236" s="42">
        <v>23841981</v>
      </c>
      <c r="M236" s="42">
        <v>22267480</v>
      </c>
      <c r="N236" s="42">
        <v>22056641</v>
      </c>
      <c r="O236" s="42">
        <v>21262796</v>
      </c>
      <c r="P236" s="45">
        <f t="shared" si="50"/>
        <v>253318336</v>
      </c>
    </row>
    <row r="237" spans="1:16" s="9" customFormat="1" ht="16" customHeight="1">
      <c r="A237" s="19"/>
      <c r="B237" s="10"/>
      <c r="C237" s="10">
        <v>2006</v>
      </c>
      <c r="D237" s="42">
        <v>17463653</v>
      </c>
      <c r="E237" s="42">
        <v>17878983</v>
      </c>
      <c r="F237" s="42">
        <v>23235746</v>
      </c>
      <c r="G237" s="42">
        <v>19727284</v>
      </c>
      <c r="H237" s="42">
        <v>24063765</v>
      </c>
      <c r="I237" s="42">
        <v>23302572</v>
      </c>
      <c r="J237" s="42">
        <v>23476938</v>
      </c>
      <c r="K237" s="42">
        <v>24537838</v>
      </c>
      <c r="L237" s="42">
        <v>24029737</v>
      </c>
      <c r="M237" s="42">
        <v>24010516</v>
      </c>
      <c r="N237" s="42">
        <v>24493853</v>
      </c>
      <c r="O237" s="42">
        <v>21035815</v>
      </c>
      <c r="P237" s="45">
        <f>SUM(D237:O237)</f>
        <v>267256700</v>
      </c>
    </row>
    <row r="238" spans="1:16" s="9" customFormat="1" ht="16" customHeight="1">
      <c r="A238" s="19"/>
      <c r="B238" s="10"/>
      <c r="C238" s="10">
        <v>2007</v>
      </c>
      <c r="D238" s="42">
        <v>17943856</v>
      </c>
      <c r="E238" s="42">
        <v>17997707</v>
      </c>
      <c r="F238" s="42">
        <v>22867863</v>
      </c>
      <c r="G238" s="42">
        <v>20952389</v>
      </c>
      <c r="H238" s="42">
        <v>21085462</v>
      </c>
      <c r="I238" s="42">
        <v>23236660</v>
      </c>
      <c r="J238" s="42">
        <v>24044080</v>
      </c>
      <c r="K238" s="42">
        <v>25352165</v>
      </c>
      <c r="L238" s="42">
        <v>22414673</v>
      </c>
      <c r="M238" s="42">
        <v>24520312</v>
      </c>
      <c r="N238" s="42">
        <v>24357443</v>
      </c>
      <c r="O238" s="42">
        <v>20292021</v>
      </c>
      <c r="P238" s="45">
        <f t="shared" si="50"/>
        <v>265064631</v>
      </c>
    </row>
    <row r="239" spans="1:16" s="9" customFormat="1" ht="16" customHeight="1">
      <c r="A239" s="19"/>
      <c r="B239" s="10"/>
      <c r="C239" s="10">
        <v>2008</v>
      </c>
      <c r="D239" s="42">
        <v>18388693</v>
      </c>
      <c r="E239" s="42">
        <f>18727034+156967</f>
        <v>18884001</v>
      </c>
      <c r="F239" s="42">
        <v>20469371</v>
      </c>
      <c r="G239" s="42">
        <v>24249657</v>
      </c>
      <c r="H239" s="42">
        <f>25635829+297676+164829</f>
        <v>26098334</v>
      </c>
      <c r="I239" s="42">
        <v>24371640</v>
      </c>
      <c r="J239" s="42">
        <v>26885891</v>
      </c>
      <c r="K239" s="42">
        <v>25789395</v>
      </c>
      <c r="L239" s="42">
        <v>27460244</v>
      </c>
      <c r="M239" s="42">
        <v>26833325</v>
      </c>
      <c r="N239" s="42">
        <v>24913594</v>
      </c>
      <c r="O239" s="42">
        <v>22338811</v>
      </c>
      <c r="P239" s="45">
        <f t="shared" ref="P239:P244" si="51">SUM(D239:O239)</f>
        <v>286682956</v>
      </c>
    </row>
    <row r="240" spans="1:16" s="9" customFormat="1" ht="16" customHeight="1">
      <c r="A240" s="19"/>
      <c r="B240" s="10"/>
      <c r="C240" s="10">
        <v>2009</v>
      </c>
      <c r="D240" s="42" t="e">
        <f>+#REF!</f>
        <v>#REF!</v>
      </c>
      <c r="E240" s="42">
        <v>19918980</v>
      </c>
      <c r="F240" s="42">
        <v>25230472</v>
      </c>
      <c r="G240" s="42">
        <v>25444622</v>
      </c>
      <c r="H240" s="42">
        <v>25176075</v>
      </c>
      <c r="I240" s="42">
        <v>26114000</v>
      </c>
      <c r="J240" s="42">
        <v>22380744</v>
      </c>
      <c r="K240" s="42">
        <v>25553028</v>
      </c>
      <c r="L240" s="42">
        <v>26563869</v>
      </c>
      <c r="M240" s="42">
        <v>26228481</v>
      </c>
      <c r="N240" s="42">
        <v>23133473</v>
      </c>
      <c r="O240" s="42">
        <v>23720144</v>
      </c>
      <c r="P240" s="45" t="e">
        <f t="shared" si="51"/>
        <v>#REF!</v>
      </c>
    </row>
    <row r="241" spans="1:16" s="9" customFormat="1" ht="16" customHeight="1">
      <c r="A241" s="19"/>
      <c r="B241" s="10"/>
      <c r="C241" s="10">
        <v>2010</v>
      </c>
      <c r="D241" s="42">
        <v>18400465</v>
      </c>
      <c r="E241" s="42">
        <v>19063147</v>
      </c>
      <c r="F241" s="42">
        <v>25439123</v>
      </c>
      <c r="G241" s="42">
        <v>24538311</v>
      </c>
      <c r="H241" s="42">
        <v>24577749</v>
      </c>
      <c r="I241" s="42">
        <v>25613877</v>
      </c>
      <c r="J241" s="42">
        <v>26056344</v>
      </c>
      <c r="K241" s="42">
        <v>27317442</v>
      </c>
      <c r="L241" s="42">
        <v>27900259</v>
      </c>
      <c r="M241" s="42">
        <f>24387977+91083</f>
        <v>24479060</v>
      </c>
      <c r="N241" s="42">
        <v>27548701</v>
      </c>
      <c r="O241" s="42">
        <v>24802667</v>
      </c>
      <c r="P241" s="45">
        <f t="shared" si="51"/>
        <v>295737145</v>
      </c>
    </row>
    <row r="242" spans="1:16" s="9" customFormat="1" ht="16" customHeight="1">
      <c r="A242" s="19"/>
      <c r="B242" s="10"/>
      <c r="C242" s="10">
        <v>2011</v>
      </c>
      <c r="D242" s="42">
        <v>20261633</v>
      </c>
      <c r="E242" s="42">
        <v>21047296</v>
      </c>
      <c r="F242" s="42">
        <v>24127900</v>
      </c>
      <c r="G242" s="42">
        <v>25591393</v>
      </c>
      <c r="H242" s="42">
        <v>27572467</v>
      </c>
      <c r="I242" s="42">
        <v>27487733</v>
      </c>
      <c r="J242" s="42">
        <v>26820911</v>
      </c>
      <c r="K242" s="42">
        <v>28541797</v>
      </c>
      <c r="L242" s="42">
        <v>29108190</v>
      </c>
      <c r="M242" s="42">
        <v>27915872</v>
      </c>
      <c r="N242" s="42">
        <v>27695922</v>
      </c>
      <c r="O242" s="42">
        <v>24496807</v>
      </c>
      <c r="P242" s="45">
        <f t="shared" si="51"/>
        <v>310667921</v>
      </c>
    </row>
    <row r="243" spans="1:16" s="9" customFormat="1" ht="16" customHeight="1">
      <c r="A243" s="19"/>
      <c r="B243" s="10"/>
      <c r="C243" s="10">
        <v>2012</v>
      </c>
      <c r="D243" s="29">
        <v>16899848</v>
      </c>
      <c r="E243" s="42">
        <v>16404626</v>
      </c>
      <c r="F243" s="42">
        <v>21876798</v>
      </c>
      <c r="G243" s="42">
        <v>18483168</v>
      </c>
      <c r="H243" s="42">
        <v>21079220</v>
      </c>
      <c r="I243" s="42">
        <v>21917058</v>
      </c>
      <c r="J243" s="42">
        <v>22307519</v>
      </c>
      <c r="K243" s="42">
        <v>15775128</v>
      </c>
      <c r="L243" s="42">
        <v>20699159</v>
      </c>
      <c r="M243" s="42">
        <v>22969038</v>
      </c>
      <c r="N243" s="42">
        <v>20453624</v>
      </c>
      <c r="O243" s="42">
        <v>17783339</v>
      </c>
      <c r="P243" s="45">
        <f t="shared" si="51"/>
        <v>236648525</v>
      </c>
    </row>
    <row r="244" spans="1:16" s="9" customFormat="1" ht="16" customHeight="1">
      <c r="A244" s="19"/>
      <c r="B244" s="10"/>
      <c r="C244" s="10">
        <v>2013</v>
      </c>
      <c r="D244" s="79">
        <v>14535001</v>
      </c>
      <c r="E244" s="79">
        <v>13353989</v>
      </c>
      <c r="F244" s="79">
        <v>19994449</v>
      </c>
      <c r="G244" s="42">
        <v>22039528</v>
      </c>
      <c r="H244" s="42">
        <v>24408715</v>
      </c>
      <c r="I244" s="42">
        <v>21769205</v>
      </c>
      <c r="J244" s="42">
        <v>24375065</v>
      </c>
      <c r="K244" s="42">
        <v>23481177</v>
      </c>
      <c r="L244" s="42">
        <v>22705812</v>
      </c>
      <c r="M244" s="42">
        <v>24656517</v>
      </c>
      <c r="N244" s="42">
        <v>21638180</v>
      </c>
      <c r="O244" s="42">
        <v>19353269</v>
      </c>
      <c r="P244" s="45">
        <f t="shared" si="51"/>
        <v>252310907</v>
      </c>
    </row>
    <row r="245" spans="1:16" s="9" customFormat="1" ht="16" customHeight="1">
      <c r="A245" s="87"/>
      <c r="B245" s="88"/>
      <c r="C245" s="88">
        <v>2014</v>
      </c>
      <c r="D245" s="42">
        <v>16342879</v>
      </c>
      <c r="E245" s="42">
        <v>17268904</v>
      </c>
      <c r="F245" s="42">
        <v>19674246</v>
      </c>
      <c r="G245" s="42">
        <v>20190135</v>
      </c>
      <c r="H245" s="42">
        <v>21403730</v>
      </c>
      <c r="I245" s="42">
        <v>18311035</v>
      </c>
      <c r="J245" s="42">
        <v>21363949</v>
      </c>
      <c r="K245" s="42">
        <v>20734311</v>
      </c>
      <c r="L245" s="42">
        <v>22904413</v>
      </c>
      <c r="M245" s="42">
        <v>23342620</v>
      </c>
      <c r="N245" s="42">
        <v>20802045</v>
      </c>
      <c r="O245" s="42">
        <v>19627815</v>
      </c>
      <c r="P245" s="45">
        <f t="shared" ref="P245:P250" si="52">SUM(D245:O245)</f>
        <v>241966082</v>
      </c>
    </row>
    <row r="246" spans="1:16" s="9" customFormat="1" ht="16" customHeight="1">
      <c r="A246" s="107"/>
      <c r="B246" s="106"/>
      <c r="C246" s="106">
        <v>2015</v>
      </c>
      <c r="D246" s="42">
        <v>16243233</v>
      </c>
      <c r="E246" s="42">
        <v>16837852</v>
      </c>
      <c r="F246" s="42">
        <v>21060994</v>
      </c>
      <c r="G246" s="42">
        <v>23687163</v>
      </c>
      <c r="H246" s="42">
        <v>23406072</v>
      </c>
      <c r="I246" s="42">
        <v>24345846</v>
      </c>
      <c r="J246" s="42">
        <v>25419331</v>
      </c>
      <c r="K246" s="42">
        <v>24337094</v>
      </c>
      <c r="L246" s="42">
        <v>26194197</v>
      </c>
      <c r="M246" s="42">
        <v>25479824</v>
      </c>
      <c r="N246" s="42">
        <v>23903673</v>
      </c>
      <c r="O246" s="42">
        <v>21807931</v>
      </c>
      <c r="P246" s="45">
        <f t="shared" si="52"/>
        <v>272723210</v>
      </c>
    </row>
    <row r="247" spans="1:16" s="9" customFormat="1" ht="16" customHeight="1">
      <c r="A247" s="121"/>
      <c r="B247" s="118"/>
      <c r="C247" s="118">
        <v>2016</v>
      </c>
      <c r="D247" s="42">
        <v>17376548</v>
      </c>
      <c r="E247" s="42">
        <v>18112679</v>
      </c>
      <c r="F247" s="42">
        <v>24103171</v>
      </c>
      <c r="G247" s="42">
        <v>26124700</v>
      </c>
      <c r="H247" s="42">
        <v>26926176</v>
      </c>
      <c r="I247" s="42">
        <v>25895162</v>
      </c>
      <c r="J247" s="42">
        <v>26071168</v>
      </c>
      <c r="K247" s="42">
        <v>29802248</v>
      </c>
      <c r="L247" s="42">
        <v>29796943</v>
      </c>
      <c r="M247" s="42">
        <v>28660341</v>
      </c>
      <c r="N247" s="42">
        <v>27556166</v>
      </c>
      <c r="O247" s="42">
        <v>23518632</v>
      </c>
      <c r="P247" s="45">
        <f t="shared" si="52"/>
        <v>303943934</v>
      </c>
    </row>
    <row r="248" spans="1:16" s="124" customFormat="1" ht="16" customHeight="1">
      <c r="A248" s="125"/>
      <c r="B248" s="126"/>
      <c r="C248" s="126">
        <v>2017</v>
      </c>
      <c r="D248" s="42">
        <v>18017229</v>
      </c>
      <c r="E248" s="42">
        <v>17407277</v>
      </c>
      <c r="F248" s="42">
        <v>27847354</v>
      </c>
      <c r="G248" s="42">
        <v>24872910</v>
      </c>
      <c r="H248" s="42">
        <v>28713612</v>
      </c>
      <c r="I248" s="42">
        <v>28264446</v>
      </c>
      <c r="J248" s="42">
        <v>27952722</v>
      </c>
      <c r="K248" s="42">
        <v>30237548</v>
      </c>
      <c r="L248" s="42">
        <v>30031665</v>
      </c>
      <c r="M248" s="42">
        <v>30239364</v>
      </c>
      <c r="N248" s="42">
        <v>29818973</v>
      </c>
      <c r="O248" s="42">
        <v>25613044</v>
      </c>
      <c r="P248" s="45">
        <f t="shared" si="52"/>
        <v>319016144</v>
      </c>
    </row>
    <row r="249" spans="1:16" s="124" customFormat="1" ht="16" customHeight="1">
      <c r="A249" s="135"/>
      <c r="B249" s="134"/>
      <c r="C249" s="134">
        <v>2018</v>
      </c>
      <c r="D249" s="42">
        <v>22796720</v>
      </c>
      <c r="E249" s="42">
        <v>21963219</v>
      </c>
      <c r="F249" s="42">
        <v>29093475</v>
      </c>
      <c r="G249" s="42">
        <v>28883412</v>
      </c>
      <c r="H249" s="42">
        <v>29582893</v>
      </c>
      <c r="I249" s="42">
        <v>29302431</v>
      </c>
      <c r="J249" s="42">
        <v>30396869</v>
      </c>
      <c r="K249" s="42">
        <v>32762278</v>
      </c>
      <c r="L249" s="42">
        <v>28338826</v>
      </c>
      <c r="M249" s="42">
        <v>32169894</v>
      </c>
      <c r="N249" s="42">
        <v>28060574</v>
      </c>
      <c r="O249" s="42">
        <v>25552677</v>
      </c>
      <c r="P249" s="45">
        <f t="shared" si="52"/>
        <v>338903268</v>
      </c>
    </row>
    <row r="250" spans="1:16" s="9" customFormat="1" ht="16" customHeight="1" thickBot="1">
      <c r="A250" s="20"/>
      <c r="B250" s="93"/>
      <c r="C250" s="93">
        <v>2019</v>
      </c>
      <c r="D250" s="43" t="e">
        <f>+#REF!</f>
        <v>#REF!</v>
      </c>
      <c r="E250" s="43">
        <v>23062287</v>
      </c>
      <c r="F250" s="43">
        <v>26901192</v>
      </c>
      <c r="G250" s="43">
        <v>26828999</v>
      </c>
      <c r="H250" s="43">
        <v>29039886</v>
      </c>
      <c r="I250" s="43">
        <v>26013261</v>
      </c>
      <c r="J250" s="43">
        <v>28839118</v>
      </c>
      <c r="K250" s="43">
        <v>29709979</v>
      </c>
      <c r="L250" s="43">
        <v>29153263</v>
      </c>
      <c r="M250" s="43">
        <v>30405378</v>
      </c>
      <c r="N250" s="43">
        <v>27568778</v>
      </c>
      <c r="O250" s="43">
        <v>26127228</v>
      </c>
      <c r="P250" s="51" t="e">
        <f t="shared" si="52"/>
        <v>#REF!</v>
      </c>
    </row>
    <row r="251" spans="1:16" s="9" customFormat="1" ht="16" customHeight="1">
      <c r="A251" s="34"/>
      <c r="B251" s="34"/>
      <c r="C251" s="34"/>
      <c r="D251" s="109"/>
      <c r="E251" s="109"/>
      <c r="F251" s="109"/>
      <c r="G251" s="109"/>
      <c r="H251" s="109"/>
      <c r="I251" s="109"/>
      <c r="J251" s="109"/>
      <c r="K251" s="109"/>
      <c r="L251" s="109"/>
      <c r="M251" s="109"/>
      <c r="N251" s="109"/>
      <c r="O251" s="109"/>
      <c r="P251" s="109"/>
    </row>
    <row r="252" spans="1:16" s="9" customFormat="1" ht="14.1" customHeight="1">
      <c r="A252" s="37" t="s">
        <v>61</v>
      </c>
      <c r="F252" s="39"/>
      <c r="H252" s="37" t="s">
        <v>62</v>
      </c>
    </row>
    <row r="253" spans="1:16" s="9" customFormat="1" ht="14.1" customHeight="1">
      <c r="A253" s="38" t="s">
        <v>59</v>
      </c>
      <c r="C253" s="14"/>
      <c r="D253" s="14"/>
      <c r="E253" s="14"/>
      <c r="G253" s="14"/>
      <c r="H253" s="37" t="s">
        <v>64</v>
      </c>
      <c r="J253" s="28"/>
      <c r="K253" s="28"/>
      <c r="L253" s="14"/>
      <c r="M253" s="35"/>
      <c r="N253" s="12"/>
      <c r="P253" s="123"/>
    </row>
    <row r="254" spans="1:16" s="9" customFormat="1" ht="14.1" customHeight="1">
      <c r="A254" s="38" t="s">
        <v>59</v>
      </c>
      <c r="C254" s="14"/>
      <c r="D254" s="14"/>
      <c r="E254" s="14"/>
      <c r="G254" s="14"/>
      <c r="H254" s="74" t="s">
        <v>63</v>
      </c>
      <c r="J254" s="28"/>
      <c r="K254" s="28"/>
      <c r="L254" s="14"/>
      <c r="M254" s="35"/>
      <c r="N254" s="12"/>
      <c r="P254" s="131"/>
    </row>
    <row r="255" spans="1:16" s="9" customFormat="1" ht="14.95" customHeight="1">
      <c r="A255" s="218" t="s">
        <v>100</v>
      </c>
      <c r="B255" s="218"/>
      <c r="C255" s="218"/>
      <c r="D255" s="218"/>
      <c r="E255" s="218"/>
      <c r="F255" s="218"/>
      <c r="G255" s="218"/>
      <c r="H255" s="74" t="s">
        <v>82</v>
      </c>
      <c r="J255" s="36"/>
      <c r="K255" s="28"/>
      <c r="P255" s="14"/>
    </row>
    <row r="256" spans="1:16" s="9" customFormat="1" ht="14.95" customHeight="1">
      <c r="A256" s="219" t="s">
        <v>91</v>
      </c>
      <c r="B256" s="219"/>
      <c r="C256" s="219"/>
      <c r="D256" s="219"/>
      <c r="E256" s="219"/>
      <c r="F256" s="219"/>
      <c r="G256" s="219"/>
      <c r="H256" s="74" t="s">
        <v>90</v>
      </c>
      <c r="J256" s="36"/>
      <c r="K256" s="28"/>
      <c r="P256" s="14"/>
    </row>
    <row r="257" spans="1:16" s="9" customFormat="1">
      <c r="A257" s="80"/>
      <c r="B257" s="80"/>
      <c r="C257" s="80"/>
      <c r="D257" s="80"/>
      <c r="E257" s="80"/>
      <c r="F257" s="80"/>
      <c r="G257" s="80"/>
      <c r="H257" s="74" t="s">
        <v>88</v>
      </c>
      <c r="J257" s="36"/>
      <c r="K257" s="28"/>
      <c r="P257" s="14"/>
    </row>
    <row r="258" spans="1:16" s="9" customFormat="1">
      <c r="A258" s="114" t="s">
        <v>97</v>
      </c>
      <c r="B258" s="80"/>
      <c r="C258" s="80"/>
      <c r="D258" s="80"/>
      <c r="E258" s="80"/>
      <c r="F258" s="80"/>
      <c r="G258" s="80"/>
      <c r="H258" s="74" t="s">
        <v>89</v>
      </c>
      <c r="J258" s="36"/>
      <c r="K258" s="28"/>
      <c r="P258" s="14"/>
    </row>
    <row r="259" spans="1:16" s="9" customFormat="1">
      <c r="A259" s="80"/>
      <c r="B259" s="80"/>
      <c r="C259" s="80"/>
      <c r="D259" s="80"/>
      <c r="E259" s="80"/>
      <c r="F259" s="80"/>
      <c r="G259" s="80"/>
      <c r="H259" s="74" t="s">
        <v>95</v>
      </c>
      <c r="J259" s="36"/>
      <c r="K259" s="28"/>
      <c r="P259" s="14"/>
    </row>
    <row r="260" spans="1:16" s="9" customFormat="1">
      <c r="A260" s="80"/>
      <c r="B260" s="80"/>
      <c r="C260" s="80"/>
      <c r="D260" s="113"/>
      <c r="E260" s="113"/>
      <c r="F260" s="113"/>
      <c r="G260" s="113"/>
      <c r="H260" s="113"/>
      <c r="I260" s="113"/>
      <c r="J260" s="36"/>
      <c r="K260" s="28"/>
      <c r="P260" s="14"/>
    </row>
    <row r="261" spans="1:16" s="9" customFormat="1" ht="14.1" customHeight="1">
      <c r="D261" s="113"/>
      <c r="E261" s="113"/>
      <c r="F261" s="113"/>
      <c r="G261" s="113"/>
      <c r="H261" s="113"/>
      <c r="I261" s="113"/>
    </row>
    <row r="262" spans="1:16" s="9" customFormat="1" ht="21.9" customHeight="1">
      <c r="A262" s="215" t="s">
        <v>42</v>
      </c>
      <c r="B262" s="215"/>
      <c r="C262" s="215"/>
      <c r="D262" s="215"/>
      <c r="E262" s="215"/>
      <c r="F262" s="215"/>
      <c r="G262" s="215"/>
      <c r="H262" s="215"/>
      <c r="I262" s="215"/>
      <c r="J262" s="215"/>
      <c r="K262" s="215"/>
      <c r="L262" s="215"/>
      <c r="M262" s="215"/>
      <c r="N262" s="215"/>
      <c r="O262" s="215"/>
      <c r="P262" s="215"/>
    </row>
    <row r="263" spans="1:16" s="9" customFormat="1" ht="21.9" customHeight="1">
      <c r="A263" s="215" t="s">
        <v>80</v>
      </c>
      <c r="B263" s="215"/>
      <c r="C263" s="215"/>
      <c r="D263" s="215"/>
      <c r="E263" s="215"/>
      <c r="F263" s="215"/>
      <c r="G263" s="215"/>
      <c r="H263" s="215"/>
      <c r="I263" s="215"/>
      <c r="J263" s="215"/>
      <c r="K263" s="215"/>
      <c r="L263" s="215"/>
      <c r="M263" s="215"/>
      <c r="N263" s="215"/>
      <c r="O263" s="215"/>
      <c r="P263" s="215"/>
    </row>
    <row r="264" spans="1:16" s="9" customFormat="1" ht="14.1" customHeight="1">
      <c r="A264" s="6"/>
      <c r="B264" s="6"/>
      <c r="C264" s="6"/>
      <c r="D264" s="6"/>
      <c r="E264" s="6"/>
      <c r="F264" s="6"/>
      <c r="G264" s="6"/>
      <c r="H264" s="6"/>
      <c r="I264" s="6"/>
      <c r="J264" s="6"/>
      <c r="K264" s="6"/>
      <c r="L264" s="6"/>
      <c r="M264" s="6"/>
      <c r="N264" s="6"/>
      <c r="O264" s="6"/>
      <c r="P264" s="6"/>
    </row>
    <row r="265" spans="1:16" s="9" customFormat="1" ht="14.1" customHeight="1" thickBot="1">
      <c r="A265" s="7"/>
      <c r="B265" s="7"/>
      <c r="C265" s="7"/>
      <c r="D265" s="7"/>
      <c r="E265" s="7"/>
      <c r="F265" s="7"/>
      <c r="G265" s="7"/>
      <c r="H265" s="7"/>
      <c r="I265" s="7"/>
      <c r="J265" s="7"/>
      <c r="K265" s="7"/>
      <c r="L265" s="7"/>
      <c r="M265" s="7"/>
      <c r="N265" s="7"/>
      <c r="O265" s="7"/>
      <c r="P265" s="7"/>
    </row>
    <row r="266" spans="1:16" s="9" customFormat="1" ht="16" customHeight="1">
      <c r="A266" s="17" t="s">
        <v>1</v>
      </c>
      <c r="B266" s="18" t="s">
        <v>3</v>
      </c>
      <c r="C266" s="212" t="s">
        <v>4</v>
      </c>
      <c r="D266" s="212" t="s">
        <v>5</v>
      </c>
      <c r="E266" s="212" t="s">
        <v>6</v>
      </c>
      <c r="F266" s="212" t="s">
        <v>7</v>
      </c>
      <c r="G266" s="212" t="s">
        <v>8</v>
      </c>
      <c r="H266" s="212" t="s">
        <v>9</v>
      </c>
      <c r="I266" s="212" t="s">
        <v>10</v>
      </c>
      <c r="J266" s="212" t="s">
        <v>11</v>
      </c>
      <c r="K266" s="212" t="s">
        <v>12</v>
      </c>
      <c r="L266" s="212" t="s">
        <v>13</v>
      </c>
      <c r="M266" s="212" t="s">
        <v>14</v>
      </c>
      <c r="N266" s="212" t="s">
        <v>15</v>
      </c>
      <c r="O266" s="212" t="s">
        <v>16</v>
      </c>
      <c r="P266" s="210" t="s">
        <v>17</v>
      </c>
    </row>
    <row r="267" spans="1:16" s="9" customFormat="1" ht="16" customHeight="1" thickBot="1">
      <c r="A267" s="20" t="s">
        <v>2</v>
      </c>
      <c r="B267" s="21" t="s">
        <v>85</v>
      </c>
      <c r="C267" s="213"/>
      <c r="D267" s="213"/>
      <c r="E267" s="213"/>
      <c r="F267" s="213"/>
      <c r="G267" s="213"/>
      <c r="H267" s="213"/>
      <c r="I267" s="213"/>
      <c r="J267" s="213"/>
      <c r="K267" s="213"/>
      <c r="L267" s="213"/>
      <c r="M267" s="213"/>
      <c r="N267" s="213"/>
      <c r="O267" s="213"/>
      <c r="P267" s="211"/>
    </row>
    <row r="268" spans="1:16" s="9" customFormat="1" ht="16" customHeight="1">
      <c r="A268" s="17"/>
      <c r="B268" s="97"/>
      <c r="C268" s="18">
        <v>1993</v>
      </c>
      <c r="D268" s="55" t="s">
        <v>43</v>
      </c>
      <c r="E268" s="55" t="s">
        <v>43</v>
      </c>
      <c r="F268" s="55" t="s">
        <v>43</v>
      </c>
      <c r="G268" s="55" t="s">
        <v>43</v>
      </c>
      <c r="H268" s="55" t="s">
        <v>43</v>
      </c>
      <c r="I268" s="55" t="s">
        <v>43</v>
      </c>
      <c r="J268" s="55" t="s">
        <v>43</v>
      </c>
      <c r="K268" s="55" t="s">
        <v>43</v>
      </c>
      <c r="L268" s="55" t="s">
        <v>43</v>
      </c>
      <c r="M268" s="55" t="s">
        <v>43</v>
      </c>
      <c r="N268" s="55" t="s">
        <v>43</v>
      </c>
      <c r="O268" s="55" t="s">
        <v>43</v>
      </c>
      <c r="P268" s="56" t="s">
        <v>43</v>
      </c>
    </row>
    <row r="269" spans="1:16" s="9" customFormat="1" ht="16" customHeight="1">
      <c r="A269" s="19"/>
      <c r="B269" s="99"/>
      <c r="C269" s="10">
        <v>1994</v>
      </c>
      <c r="D269" s="57">
        <f t="shared" ref="D269:P269" si="53">+D8/D7-1</f>
        <v>7.2925398155909482E-2</v>
      </c>
      <c r="E269" s="57">
        <f t="shared" si="53"/>
        <v>7.9203727234222754E-2</v>
      </c>
      <c r="F269" s="57">
        <f t="shared" si="53"/>
        <v>9.4240837696335067E-2</v>
      </c>
      <c r="G269" s="57">
        <f t="shared" si="53"/>
        <v>0.13747779751332145</v>
      </c>
      <c r="H269" s="57">
        <f t="shared" si="53"/>
        <v>0.16915254237288146</v>
      </c>
      <c r="I269" s="57">
        <f t="shared" si="53"/>
        <v>9.4763092269326776E-2</v>
      </c>
      <c r="J269" s="57">
        <f t="shared" si="53"/>
        <v>6.1711079943899128E-2</v>
      </c>
      <c r="K269" s="57">
        <f t="shared" si="53"/>
        <v>0.17128378378378373</v>
      </c>
      <c r="L269" s="57">
        <f t="shared" si="53"/>
        <v>0.10246433203631655</v>
      </c>
      <c r="M269" s="57">
        <f t="shared" si="53"/>
        <v>0.11510554089709757</v>
      </c>
      <c r="N269" s="57">
        <f t="shared" si="53"/>
        <v>0.13919299343134184</v>
      </c>
      <c r="O269" s="57">
        <f t="shared" si="53"/>
        <v>9.8761275773195933E-2</v>
      </c>
      <c r="P269" s="58">
        <f t="shared" si="53"/>
        <v>0.11282233458286117</v>
      </c>
    </row>
    <row r="270" spans="1:16" s="9" customFormat="1" ht="16" customHeight="1">
      <c r="A270" s="19"/>
      <c r="B270" s="99"/>
      <c r="C270" s="10">
        <v>1995</v>
      </c>
      <c r="D270" s="57">
        <f t="shared" ref="D270:P270" si="54">+D9/D8-1</f>
        <v>0.15270898437500002</v>
      </c>
      <c r="E270" s="57">
        <f t="shared" si="54"/>
        <v>0.21428571428571419</v>
      </c>
      <c r="F270" s="57">
        <f t="shared" si="54"/>
        <v>0.23285486443381176</v>
      </c>
      <c r="G270" s="57">
        <f t="shared" si="54"/>
        <v>0.11761399125546523</v>
      </c>
      <c r="H270" s="57">
        <f t="shared" si="54"/>
        <v>2.1416062626848253E-2</v>
      </c>
      <c r="I270" s="59">
        <f t="shared" si="54"/>
        <v>0.44912398307842505</v>
      </c>
      <c r="J270" s="59">
        <f t="shared" si="54"/>
        <v>0.60951783355350075</v>
      </c>
      <c r="K270" s="59">
        <f t="shared" si="54"/>
        <v>0.52032794923565051</v>
      </c>
      <c r="L270" s="59">
        <f t="shared" si="54"/>
        <v>0.56058823529411761</v>
      </c>
      <c r="M270" s="59">
        <f t="shared" si="54"/>
        <v>0.64111091393078978</v>
      </c>
      <c r="N270" s="59">
        <f t="shared" si="54"/>
        <v>0.55631987918725967</v>
      </c>
      <c r="O270" s="59">
        <f t="shared" si="54"/>
        <v>0.56956096588385186</v>
      </c>
      <c r="P270" s="60">
        <f t="shared" si="54"/>
        <v>0.39663574532344548</v>
      </c>
    </row>
    <row r="271" spans="1:16" ht="16" customHeight="1">
      <c r="A271" s="19"/>
      <c r="B271" s="99"/>
      <c r="C271" s="10">
        <v>1996</v>
      </c>
      <c r="D271" s="59">
        <f t="shared" ref="D271:P271" si="55">+D10/D9-1</f>
        <v>0.58728945232612717</v>
      </c>
      <c r="E271" s="59">
        <f t="shared" si="55"/>
        <v>0.54198190045248862</v>
      </c>
      <c r="F271" s="59">
        <f t="shared" si="55"/>
        <v>0.46955575679172057</v>
      </c>
      <c r="G271" s="59">
        <f t="shared" si="55"/>
        <v>0.60355725702788798</v>
      </c>
      <c r="H271" s="59">
        <f t="shared" si="55"/>
        <v>0.75032558736300925</v>
      </c>
      <c r="I271" s="59">
        <f t="shared" si="55"/>
        <v>0.22827261013420141</v>
      </c>
      <c r="J271" s="59">
        <f t="shared" si="55"/>
        <v>0.21927191697342008</v>
      </c>
      <c r="K271" s="59">
        <f t="shared" si="55"/>
        <v>0.14482457426773054</v>
      </c>
      <c r="L271" s="59">
        <f t="shared" si="55"/>
        <v>9.2641537881643421E-2</v>
      </c>
      <c r="M271" s="59">
        <f t="shared" si="55"/>
        <v>0.23024545308398747</v>
      </c>
      <c r="N271" s="59">
        <f t="shared" si="55"/>
        <v>0.15707703281354291</v>
      </c>
      <c r="O271" s="59">
        <f t="shared" si="55"/>
        <v>0.14774464167691304</v>
      </c>
      <c r="P271" s="60">
        <f t="shared" si="55"/>
        <v>0.30526024138270991</v>
      </c>
    </row>
    <row r="272" spans="1:16" ht="16" customHeight="1">
      <c r="A272" s="19" t="s">
        <v>18</v>
      </c>
      <c r="B272" s="99" t="s">
        <v>20</v>
      </c>
      <c r="C272" s="10">
        <v>1997</v>
      </c>
      <c r="D272" s="59">
        <f t="shared" ref="D272:P272" si="56">+D11/D10-1</f>
        <v>0.16082577495928674</v>
      </c>
      <c r="E272" s="59">
        <f t="shared" si="56"/>
        <v>0.14654618046268908</v>
      </c>
      <c r="F272" s="59">
        <f t="shared" si="56"/>
        <v>0.15100866521955836</v>
      </c>
      <c r="G272" s="59">
        <f t="shared" si="56"/>
        <v>0.25482487553345923</v>
      </c>
      <c r="H272" s="59">
        <f t="shared" si="56"/>
        <v>0.15579536628880319</v>
      </c>
      <c r="I272" s="59">
        <f t="shared" si="56"/>
        <v>0.16228098401153113</v>
      </c>
      <c r="J272" s="59">
        <f t="shared" si="56"/>
        <v>0.18433382674763243</v>
      </c>
      <c r="K272" s="59">
        <f t="shared" si="56"/>
        <v>0.11335349791128912</v>
      </c>
      <c r="L272" s="59">
        <f t="shared" si="56"/>
        <v>0.2617627151855022</v>
      </c>
      <c r="M272" s="59">
        <f t="shared" si="56"/>
        <v>0.10985616311426605</v>
      </c>
      <c r="N272" s="59">
        <f t="shared" si="56"/>
        <v>6.7001979736669437E-2</v>
      </c>
      <c r="O272" s="59">
        <f t="shared" si="56"/>
        <v>0.10740658877773002</v>
      </c>
      <c r="P272" s="60">
        <f t="shared" si="56"/>
        <v>0.15422822631032962</v>
      </c>
    </row>
    <row r="273" spans="1:16" ht="16" customHeight="1">
      <c r="A273" s="19" t="s">
        <v>19</v>
      </c>
      <c r="B273" s="99" t="s">
        <v>21</v>
      </c>
      <c r="C273" s="10">
        <v>1998</v>
      </c>
      <c r="D273" s="59">
        <f t="shared" ref="D273:P273" si="57">+D12/D11-1</f>
        <v>0.11549053628514483</v>
      </c>
      <c r="E273" s="59">
        <f t="shared" si="57"/>
        <v>8.3214809083942187E-2</v>
      </c>
      <c r="F273" s="59">
        <f t="shared" si="57"/>
        <v>0.11791030781164213</v>
      </c>
      <c r="G273" s="59">
        <f t="shared" si="57"/>
        <v>-8.1235418286856875E-3</v>
      </c>
      <c r="H273" s="59">
        <f t="shared" si="57"/>
        <v>-6.0355126228844869E-3</v>
      </c>
      <c r="I273" s="59">
        <f t="shared" si="57"/>
        <v>7.4588832179099507E-2</v>
      </c>
      <c r="J273" s="59">
        <f t="shared" si="57"/>
        <v>3.7783037440592526E-2</v>
      </c>
      <c r="K273" s="59">
        <f t="shared" si="57"/>
        <v>8.4876989288156457E-2</v>
      </c>
      <c r="L273" s="59">
        <f t="shared" si="57"/>
        <v>-4.4865853558510027E-3</v>
      </c>
      <c r="M273" s="59">
        <f t="shared" si="57"/>
        <v>7.154408616230068E-3</v>
      </c>
      <c r="N273" s="59">
        <f t="shared" si="57"/>
        <v>3.8626714930828365E-2</v>
      </c>
      <c r="O273" s="59">
        <f t="shared" si="57"/>
        <v>2.1795556172198527E-2</v>
      </c>
      <c r="P273" s="60">
        <f t="shared" si="57"/>
        <v>4.3470302677461437E-2</v>
      </c>
    </row>
    <row r="274" spans="1:16" ht="16" customHeight="1">
      <c r="A274" s="19"/>
      <c r="B274" s="99"/>
      <c r="C274" s="10">
        <v>1999</v>
      </c>
      <c r="D274" s="59">
        <f t="shared" ref="D274:P274" si="58">+D13/D12-1</f>
        <v>-2.3683607435802334E-2</v>
      </c>
      <c r="E274" s="59">
        <f t="shared" si="58"/>
        <v>-1.3805354958795757E-4</v>
      </c>
      <c r="F274" s="59">
        <f t="shared" si="58"/>
        <v>1.6896767819954528E-2</v>
      </c>
      <c r="G274" s="59">
        <f t="shared" si="58"/>
        <v>-4.002349941979455E-3</v>
      </c>
      <c r="H274" s="59">
        <f t="shared" si="58"/>
        <v>1.089118219532903E-2</v>
      </c>
      <c r="I274" s="59">
        <f t="shared" si="58"/>
        <v>4.5572687946899837E-3</v>
      </c>
      <c r="J274" s="59">
        <f t="shared" si="58"/>
        <v>-5.5226019410882343E-2</v>
      </c>
      <c r="K274" s="59">
        <f t="shared" si="58"/>
        <v>-4.1928125487062484E-2</v>
      </c>
      <c r="L274" s="59">
        <f t="shared" si="58"/>
        <v>1.5099995605796002E-2</v>
      </c>
      <c r="M274" s="59">
        <f t="shared" si="58"/>
        <v>-4.6214727472173145E-2</v>
      </c>
      <c r="N274" s="59">
        <f t="shared" si="58"/>
        <v>3.443708481708363E-2</v>
      </c>
      <c r="O274" s="59">
        <f t="shared" si="58"/>
        <v>2.5255467439031509E-3</v>
      </c>
      <c r="P274" s="60">
        <f t="shared" si="58"/>
        <v>-7.4336691428635859E-3</v>
      </c>
    </row>
    <row r="275" spans="1:16" ht="16" customHeight="1">
      <c r="A275" s="19"/>
      <c r="B275" s="99"/>
      <c r="C275" s="10">
        <v>2000</v>
      </c>
      <c r="D275" s="59">
        <f t="shared" ref="D275:P275" si="59">+D14/D13-1</f>
        <v>1.3707436989611743E-3</v>
      </c>
      <c r="E275" s="59">
        <f t="shared" si="59"/>
        <v>3.8283585276463361E-2</v>
      </c>
      <c r="F275" s="59">
        <f t="shared" si="59"/>
        <v>5.7063715340477383E-3</v>
      </c>
      <c r="G275" s="59">
        <f t="shared" si="59"/>
        <v>-4.7472362553590108E-2</v>
      </c>
      <c r="H275" s="59">
        <f t="shared" si="59"/>
        <v>-4.1290302759897202E-2</v>
      </c>
      <c r="I275" s="59">
        <f t="shared" si="59"/>
        <v>-3.594973768829679E-2</v>
      </c>
      <c r="J275" s="59">
        <f t="shared" si="59"/>
        <v>-1.0401892006694946E-2</v>
      </c>
      <c r="K275" s="59">
        <f t="shared" si="59"/>
        <v>4.0929572482867327E-2</v>
      </c>
      <c r="L275" s="59">
        <f t="shared" si="59"/>
        <v>-2.8692489180947245E-2</v>
      </c>
      <c r="M275" s="59">
        <f t="shared" si="59"/>
        <v>-9.3429139629941371E-3</v>
      </c>
      <c r="N275" s="59">
        <f t="shared" si="59"/>
        <v>-6.6576914446901947E-2</v>
      </c>
      <c r="O275" s="59">
        <f t="shared" si="59"/>
        <v>-7.9712430176494986E-2</v>
      </c>
      <c r="P275" s="60">
        <f t="shared" si="59"/>
        <v>-2.0668861591647492E-2</v>
      </c>
    </row>
    <row r="276" spans="1:16" ht="16" customHeight="1">
      <c r="A276" s="19"/>
      <c r="B276" s="99"/>
      <c r="C276" s="10">
        <v>2001</v>
      </c>
      <c r="D276" s="59">
        <f t="shared" ref="D276:P276" si="60">+D15/D14-1</f>
        <v>-2.7989685853632262E-2</v>
      </c>
      <c r="E276" s="59">
        <f t="shared" si="60"/>
        <v>-5.9564376343126391E-2</v>
      </c>
      <c r="F276" s="59">
        <f t="shared" si="60"/>
        <v>-9.4005480396297858E-2</v>
      </c>
      <c r="G276" s="59">
        <f t="shared" si="60"/>
        <v>-6.4787360945145811E-2</v>
      </c>
      <c r="H276" s="59">
        <f t="shared" si="60"/>
        <v>-4.0213963690030274E-2</v>
      </c>
      <c r="I276" s="59">
        <f t="shared" si="60"/>
        <v>-5.7200752063920945E-2</v>
      </c>
      <c r="J276" s="59">
        <f t="shared" si="60"/>
        <v>-8.7353106403070035E-2</v>
      </c>
      <c r="K276" s="59">
        <f t="shared" si="60"/>
        <v>-7.9917664606814376E-2</v>
      </c>
      <c r="L276" s="59">
        <f t="shared" si="60"/>
        <v>-0.11945201930870819</v>
      </c>
      <c r="M276" s="59">
        <f t="shared" si="60"/>
        <v>-0.10895573087409616</v>
      </c>
      <c r="N276" s="59">
        <f t="shared" si="60"/>
        <v>-8.5558114085085069E-2</v>
      </c>
      <c r="O276" s="59">
        <f t="shared" si="60"/>
        <v>-0.22344871325756221</v>
      </c>
      <c r="P276" s="60">
        <f t="shared" si="60"/>
        <v>-8.7882630430817121E-2</v>
      </c>
    </row>
    <row r="277" spans="1:16" ht="16" customHeight="1">
      <c r="A277" s="19"/>
      <c r="B277" s="99"/>
      <c r="C277" s="10">
        <v>2002</v>
      </c>
      <c r="D277" s="59">
        <f t="shared" ref="D277:P277" si="61">+D16/D15-1</f>
        <v>-0.16490516849363146</v>
      </c>
      <c r="E277" s="59">
        <f t="shared" si="61"/>
        <v>-0.18524475987465849</v>
      </c>
      <c r="F277" s="59">
        <f t="shared" si="61"/>
        <v>-0.22421331627398566</v>
      </c>
      <c r="G277" s="59">
        <f t="shared" si="61"/>
        <v>-0.1568988417729299</v>
      </c>
      <c r="H277" s="59">
        <f t="shared" si="61"/>
        <v>-0.14252707879275761</v>
      </c>
      <c r="I277" s="59">
        <f t="shared" si="61"/>
        <v>-0.16478853436421792</v>
      </c>
      <c r="J277" s="59">
        <f t="shared" si="61"/>
        <v>-8.4503369662908501E-2</v>
      </c>
      <c r="K277" s="59">
        <f t="shared" si="61"/>
        <v>-0.14029680467710337</v>
      </c>
      <c r="L277" s="59">
        <f t="shared" si="61"/>
        <v>-8.7302429595414344E-2</v>
      </c>
      <c r="M277" s="59">
        <f t="shared" si="61"/>
        <v>-6.4174179676183885E-2</v>
      </c>
      <c r="N277" s="59">
        <f t="shared" si="61"/>
        <v>-8.68211509813821E-2</v>
      </c>
      <c r="O277" s="59">
        <f t="shared" si="61"/>
        <v>0.12304837408257252</v>
      </c>
      <c r="P277" s="60">
        <f t="shared" si="61"/>
        <v>-0.11905061453160393</v>
      </c>
    </row>
    <row r="278" spans="1:16" ht="16" customHeight="1">
      <c r="A278" s="19"/>
      <c r="B278" s="99"/>
      <c r="C278" s="10">
        <v>2003</v>
      </c>
      <c r="D278" s="59">
        <f t="shared" ref="D278:P278" si="62">+D17/D16-1</f>
        <v>1.6922150958691873E-2</v>
      </c>
      <c r="E278" s="59">
        <f t="shared" si="62"/>
        <v>2.2324002068223825E-2</v>
      </c>
      <c r="F278" s="59">
        <f t="shared" si="62"/>
        <v>5.5427774876988245E-2</v>
      </c>
      <c r="G278" s="59">
        <f t="shared" si="62"/>
        <v>0.10186527781703147</v>
      </c>
      <c r="H278" s="59">
        <f t="shared" si="62"/>
        <v>6.0217434936066461E-2</v>
      </c>
      <c r="I278" s="59">
        <f t="shared" si="62"/>
        <v>9.1214836233862506E-2</v>
      </c>
      <c r="J278" s="59">
        <f t="shared" si="62"/>
        <v>4.8232436099002518E-2</v>
      </c>
      <c r="K278" s="59">
        <f t="shared" si="62"/>
        <v>1.4179920756350661E-2</v>
      </c>
      <c r="L278" s="59">
        <f t="shared" si="62"/>
        <v>6.2458452646588114E-2</v>
      </c>
      <c r="M278" s="59">
        <f t="shared" si="62"/>
        <v>4.973137082137713E-2</v>
      </c>
      <c r="N278" s="59">
        <f t="shared" si="62"/>
        <v>4.5492497236065965E-4</v>
      </c>
      <c r="O278" s="59">
        <f t="shared" si="62"/>
        <v>3.9297587116030597E-2</v>
      </c>
      <c r="P278" s="60">
        <f t="shared" si="62"/>
        <v>4.6839343817872026E-2</v>
      </c>
    </row>
    <row r="279" spans="1:16" ht="16" customHeight="1">
      <c r="A279" s="19"/>
      <c r="B279" s="99"/>
      <c r="C279" s="10">
        <v>2004</v>
      </c>
      <c r="D279" s="59">
        <f t="shared" ref="D279:P279" si="63">+D18/D17-1</f>
        <v>4.9827079257520612E-3</v>
      </c>
      <c r="E279" s="59">
        <f t="shared" si="63"/>
        <v>9.4695566470565762E-2</v>
      </c>
      <c r="F279" s="59">
        <f t="shared" si="63"/>
        <v>0.12071783759918087</v>
      </c>
      <c r="G279" s="59">
        <f t="shared" si="63"/>
        <v>-8.4719966067508645E-2</v>
      </c>
      <c r="H279" s="59">
        <f t="shared" si="63"/>
        <v>-4.8466267910234784E-2</v>
      </c>
      <c r="I279" s="59">
        <f t="shared" si="63"/>
        <v>1.2918265295693621E-2</v>
      </c>
      <c r="J279" s="59">
        <f t="shared" si="63"/>
        <v>-5.1454805299431139E-2</v>
      </c>
      <c r="K279" s="59">
        <f t="shared" si="63"/>
        <v>-1.1490038479624598E-3</v>
      </c>
      <c r="L279" s="59">
        <f t="shared" si="63"/>
        <v>3.0432191333729541E-2</v>
      </c>
      <c r="M279" s="59">
        <f t="shared" si="63"/>
        <v>-1.0251323327726491E-2</v>
      </c>
      <c r="N279" s="59">
        <f t="shared" si="63"/>
        <v>6.7463384190921571E-2</v>
      </c>
      <c r="O279" s="59">
        <f t="shared" si="63"/>
        <v>5.899260478871482E-2</v>
      </c>
      <c r="P279" s="60">
        <f t="shared" si="63"/>
        <v>1.4259262663984584E-2</v>
      </c>
    </row>
    <row r="280" spans="1:16" ht="16" customHeight="1">
      <c r="A280" s="19"/>
      <c r="B280" s="99"/>
      <c r="C280" s="10">
        <v>2005</v>
      </c>
      <c r="D280" s="59">
        <f t="shared" ref="D280:P280" si="64">+D19/D18-1</f>
        <v>2.6587088699049133E-2</v>
      </c>
      <c r="E280" s="59">
        <f t="shared" si="64"/>
        <v>2.2954746843724116E-3</v>
      </c>
      <c r="F280" s="59">
        <f t="shared" si="64"/>
        <v>-8.475400016672352E-3</v>
      </c>
      <c r="G280" s="59">
        <f t="shared" si="64"/>
        <v>0.15100223857966188</v>
      </c>
      <c r="H280" s="59">
        <f t="shared" si="64"/>
        <v>8.8819348476472548E-2</v>
      </c>
      <c r="I280" s="59">
        <f t="shared" si="64"/>
        <v>2.3283955544186385E-2</v>
      </c>
      <c r="J280" s="59">
        <f t="shared" si="64"/>
        <v>4.2221730986259587E-2</v>
      </c>
      <c r="K280" s="59">
        <f t="shared" si="64"/>
        <v>2.7833243310341649E-2</v>
      </c>
      <c r="L280" s="59">
        <f t="shared" si="64"/>
        <v>-2.0654782256328552E-2</v>
      </c>
      <c r="M280" s="59">
        <f t="shared" si="64"/>
        <v>-1.7526453702878197E-2</v>
      </c>
      <c r="N280" s="59">
        <f t="shared" si="64"/>
        <v>-1.2776205962155007E-3</v>
      </c>
      <c r="O280" s="59">
        <f t="shared" si="64"/>
        <v>1.3130649639052638E-3</v>
      </c>
      <c r="P280" s="60">
        <f t="shared" si="64"/>
        <v>2.4465220458846693E-2</v>
      </c>
    </row>
    <row r="281" spans="1:16" ht="16" customHeight="1">
      <c r="A281" s="19"/>
      <c r="B281" s="99"/>
      <c r="C281" s="10">
        <v>2006</v>
      </c>
      <c r="D281" s="59">
        <f t="shared" ref="D281:P281" si="65">+D20/D19-1</f>
        <v>5.2797064180651443E-2</v>
      </c>
      <c r="E281" s="59">
        <f t="shared" si="65"/>
        <v>1.0292927676563979E-2</v>
      </c>
      <c r="F281" s="59">
        <f t="shared" si="65"/>
        <v>3.9189437254197657E-2</v>
      </c>
      <c r="G281" s="59">
        <f t="shared" si="65"/>
        <v>-2.0218888677841607E-2</v>
      </c>
      <c r="H281" s="59">
        <f t="shared" si="65"/>
        <v>3.5052358678295814E-2</v>
      </c>
      <c r="I281" s="59">
        <f t="shared" si="65"/>
        <v>2.8763145050211048E-2</v>
      </c>
      <c r="J281" s="59">
        <f t="shared" si="65"/>
        <v>7.6986881541469598E-2</v>
      </c>
      <c r="K281" s="59">
        <f t="shared" si="65"/>
        <v>0.11287835015520553</v>
      </c>
      <c r="L281" s="59">
        <f t="shared" si="65"/>
        <v>0.10377704466745241</v>
      </c>
      <c r="M281" s="59">
        <f t="shared" si="65"/>
        <v>0.1031910190431915</v>
      </c>
      <c r="N281" s="59">
        <f t="shared" si="65"/>
        <v>0.1119096944522795</v>
      </c>
      <c r="O281" s="59">
        <f t="shared" si="65"/>
        <v>1.7730545923611007E-2</v>
      </c>
      <c r="P281" s="60">
        <f t="shared" si="65"/>
        <v>5.6542235236379357E-2</v>
      </c>
    </row>
    <row r="282" spans="1:16" ht="16" customHeight="1">
      <c r="A282" s="19"/>
      <c r="B282" s="99"/>
      <c r="C282" s="10">
        <v>2007</v>
      </c>
      <c r="D282" s="59">
        <f t="shared" ref="D282:P282" si="66">+D21/D20-1</f>
        <v>9.1507380200815502E-2</v>
      </c>
      <c r="E282" s="59">
        <f t="shared" si="66"/>
        <v>0.24472768645397869</v>
      </c>
      <c r="F282" s="59">
        <f t="shared" si="66"/>
        <v>-0.12056373488810501</v>
      </c>
      <c r="G282" s="59">
        <f t="shared" si="66"/>
        <v>-2.4520779220993383E-5</v>
      </c>
      <c r="H282" s="59">
        <f t="shared" si="66"/>
        <v>2.0423199885799104E-2</v>
      </c>
      <c r="I282" s="59">
        <f t="shared" si="66"/>
        <v>2.1715941795640736E-2</v>
      </c>
      <c r="J282" s="59">
        <f t="shared" si="66"/>
        <v>-1.8537567955011269E-2</v>
      </c>
      <c r="K282" s="59">
        <f t="shared" si="66"/>
        <v>-3.3728276843607463E-2</v>
      </c>
      <c r="L282" s="59">
        <f t="shared" si="66"/>
        <v>-5.6396848488930784E-2</v>
      </c>
      <c r="M282" s="59">
        <f t="shared" si="66"/>
        <v>6.8804825614154907E-4</v>
      </c>
      <c r="N282" s="59">
        <f t="shared" si="66"/>
        <v>-2.051638516571086E-2</v>
      </c>
      <c r="O282" s="59">
        <f t="shared" si="66"/>
        <v>-1.1850063157726964E-2</v>
      </c>
      <c r="P282" s="60">
        <f t="shared" si="66"/>
        <v>4.5610343158393185E-3</v>
      </c>
    </row>
    <row r="283" spans="1:16" ht="16" customHeight="1">
      <c r="A283" s="19"/>
      <c r="B283" s="99"/>
      <c r="C283" s="10">
        <v>2008</v>
      </c>
      <c r="D283" s="59">
        <f t="shared" ref="D283:P283" si="67">+D22/D21-1</f>
        <v>-2.3588395220904723E-2</v>
      </c>
      <c r="E283" s="59">
        <f t="shared" si="67"/>
        <v>-0.14990487189179114</v>
      </c>
      <c r="F283" s="59">
        <f t="shared" si="67"/>
        <v>4.8074609193448747E-2</v>
      </c>
      <c r="G283" s="59">
        <f t="shared" si="67"/>
        <v>3.2093056170418688E-2</v>
      </c>
      <c r="H283" s="59">
        <f t="shared" si="67"/>
        <v>-3.1583072805705936E-2</v>
      </c>
      <c r="I283" s="59">
        <f t="shared" si="67"/>
        <v>-6.0187921049521309E-2</v>
      </c>
      <c r="J283" s="59">
        <f t="shared" si="67"/>
        <v>2.3794242369401086E-2</v>
      </c>
      <c r="K283" s="59">
        <f t="shared" si="67"/>
        <v>-1.2880275941558605E-2</v>
      </c>
      <c r="L283" s="59">
        <f t="shared" si="67"/>
        <v>-1.9013293833842648E-2</v>
      </c>
      <c r="M283" s="59">
        <f t="shared" si="67"/>
        <v>-4.0529589350230877E-2</v>
      </c>
      <c r="N283" s="59">
        <f t="shared" si="67"/>
        <v>-0.10298869600613558</v>
      </c>
      <c r="O283" s="59">
        <f t="shared" si="67"/>
        <v>-5.3614829793013352E-2</v>
      </c>
      <c r="P283" s="60">
        <f t="shared" si="67"/>
        <v>-3.4455446458659389E-2</v>
      </c>
    </row>
    <row r="284" spans="1:16" ht="16" customHeight="1">
      <c r="A284" s="19"/>
      <c r="B284" s="99"/>
      <c r="C284" s="10">
        <v>2009</v>
      </c>
      <c r="D284" s="59">
        <f t="shared" ref="D284:P284" si="68">+D23/D22-1</f>
        <v>-6.6212106692052908E-2</v>
      </c>
      <c r="E284" s="59">
        <f t="shared" si="68"/>
        <v>-9.8294252690526385E-2</v>
      </c>
      <c r="F284" s="59">
        <f t="shared" si="68"/>
        <v>-1.6646835288173234E-2</v>
      </c>
      <c r="G284" s="59">
        <f t="shared" si="68"/>
        <v>-0.12635102748408711</v>
      </c>
      <c r="H284" s="59">
        <f t="shared" si="68"/>
        <v>-0.17777985019079412</v>
      </c>
      <c r="I284" s="59">
        <f t="shared" si="68"/>
        <v>-0.11624687901638986</v>
      </c>
      <c r="J284" s="59">
        <f t="shared" si="68"/>
        <v>-0.30881880605072354</v>
      </c>
      <c r="K284" s="59">
        <f t="shared" si="68"/>
        <v>-0.20577678456355852</v>
      </c>
      <c r="L284" s="59">
        <f t="shared" si="68"/>
        <v>-8.9548210820186602E-2</v>
      </c>
      <c r="M284" s="59">
        <f t="shared" si="68"/>
        <v>-8.8375887678130094E-2</v>
      </c>
      <c r="N284" s="59">
        <f t="shared" si="68"/>
        <v>-5.8937692525625085E-2</v>
      </c>
      <c r="O284" s="59">
        <f t="shared" si="68"/>
        <v>-5.1225994659154672E-2</v>
      </c>
      <c r="P284" s="60">
        <f t="shared" si="68"/>
        <v>-0.11899085084106042</v>
      </c>
    </row>
    <row r="285" spans="1:16" ht="16" customHeight="1">
      <c r="A285" s="19"/>
      <c r="B285" s="99"/>
      <c r="C285" s="10">
        <v>2010</v>
      </c>
      <c r="D285" s="59">
        <f t="shared" ref="D285:P285" si="69">+D24/D23-1</f>
        <v>-0.12564704557121043</v>
      </c>
      <c r="E285" s="59">
        <f t="shared" si="69"/>
        <v>-8.9194617676803811E-2</v>
      </c>
      <c r="F285" s="59">
        <f t="shared" si="69"/>
        <v>-4.1030420896673414E-2</v>
      </c>
      <c r="G285" s="59">
        <f t="shared" si="69"/>
        <v>-1.8313187130084119E-2</v>
      </c>
      <c r="H285" s="59">
        <f t="shared" si="69"/>
        <v>-3.7574397848030405E-2</v>
      </c>
      <c r="I285" s="59">
        <f t="shared" si="69"/>
        <v>-1.8579347575691907E-2</v>
      </c>
      <c r="J285" s="59">
        <f t="shared" si="69"/>
        <v>0.1249625191135566</v>
      </c>
      <c r="K285" s="59">
        <f t="shared" si="69"/>
        <v>3.549155226279499E-2</v>
      </c>
      <c r="L285" s="59">
        <f t="shared" si="69"/>
        <v>-6.6555929505834999E-2</v>
      </c>
      <c r="M285" s="59">
        <f t="shared" si="69"/>
        <v>-9.3360029148481516E-2</v>
      </c>
      <c r="N285" s="59">
        <f t="shared" si="69"/>
        <v>-9.8689500989918022E-2</v>
      </c>
      <c r="O285" s="59">
        <f t="shared" si="69"/>
        <v>-0.1705436327319636</v>
      </c>
      <c r="P285" s="60">
        <f t="shared" si="69"/>
        <v>-5.3809124885359161E-2</v>
      </c>
    </row>
    <row r="286" spans="1:16" ht="16" customHeight="1">
      <c r="A286" s="19"/>
      <c r="B286" s="99"/>
      <c r="C286" s="10">
        <v>2011</v>
      </c>
      <c r="D286" s="59">
        <f t="shared" ref="D286:D294" si="70">+D25/D24-1</f>
        <v>-0.13983230645952338</v>
      </c>
      <c r="E286" s="59">
        <f t="shared" ref="E286:P286" si="71">+E25/E24-1</f>
        <v>-0.17519385757013495</v>
      </c>
      <c r="F286" s="59">
        <f t="shared" si="71"/>
        <v>-0.24888523514957095</v>
      </c>
      <c r="G286" s="59">
        <f t="shared" si="71"/>
        <v>-0.23223449325485701</v>
      </c>
      <c r="H286" s="59">
        <f t="shared" si="71"/>
        <v>-0.14362741223927211</v>
      </c>
      <c r="I286" s="59">
        <f t="shared" si="71"/>
        <v>-0.16679145690022701</v>
      </c>
      <c r="J286" s="59">
        <f t="shared" si="71"/>
        <v>-0.15907832767489416</v>
      </c>
      <c r="K286" s="59">
        <f t="shared" si="71"/>
        <v>-0.14677528946210783</v>
      </c>
      <c r="L286" s="59">
        <f t="shared" si="71"/>
        <v>-0.10685763830720285</v>
      </c>
      <c r="M286" s="59">
        <f t="shared" si="71"/>
        <v>-0.14844547491249582</v>
      </c>
      <c r="N286" s="59">
        <f t="shared" si="71"/>
        <v>-0.11267010907214892</v>
      </c>
      <c r="O286" s="59">
        <f t="shared" si="71"/>
        <v>-9.2752092718740187E-2</v>
      </c>
      <c r="P286" s="60">
        <f t="shared" si="71"/>
        <v>-0.15730487835033324</v>
      </c>
    </row>
    <row r="287" spans="1:16" ht="16" customHeight="1">
      <c r="A287" s="19"/>
      <c r="B287" s="100" t="s">
        <v>83</v>
      </c>
      <c r="C287" s="10">
        <v>2012</v>
      </c>
      <c r="D287" s="59">
        <f t="shared" si="70"/>
        <v>-7.9008103962317056E-2</v>
      </c>
      <c r="E287" s="59">
        <f t="shared" ref="E287:P287" si="72">+E26/E25-1</f>
        <v>-0.14475613995816083</v>
      </c>
      <c r="F287" s="59">
        <f t="shared" si="72"/>
        <v>-3.9657799861723242E-2</v>
      </c>
      <c r="G287" s="59">
        <f t="shared" si="72"/>
        <v>-0.17556408602275531</v>
      </c>
      <c r="H287" s="59">
        <f t="shared" si="72"/>
        <v>-0.18910099871984032</v>
      </c>
      <c r="I287" s="59">
        <f t="shared" si="72"/>
        <v>-0.18483274415597029</v>
      </c>
      <c r="J287" s="59">
        <f t="shared" si="72"/>
        <v>-0.16333594360287951</v>
      </c>
      <c r="K287" s="59">
        <f t="shared" si="72"/>
        <v>-0.41846740858220333</v>
      </c>
      <c r="L287" s="59">
        <f t="shared" si="72"/>
        <v>-0.58732852838007599</v>
      </c>
      <c r="M287" s="59">
        <f t="shared" si="72"/>
        <v>-0.58097258471371549</v>
      </c>
      <c r="N287" s="59">
        <f t="shared" si="72"/>
        <v>-0.43204630171794967</v>
      </c>
      <c r="O287" s="59">
        <f t="shared" si="72"/>
        <v>-0.57423836245551185</v>
      </c>
      <c r="P287" s="60">
        <f t="shared" si="72"/>
        <v>-0.30659022959190396</v>
      </c>
    </row>
    <row r="288" spans="1:16" ht="16" customHeight="1">
      <c r="A288" s="19"/>
      <c r="B288" s="99"/>
      <c r="C288" s="10">
        <v>2013</v>
      </c>
      <c r="D288" s="59">
        <f t="shared" si="70"/>
        <v>-0.53283070824460854</v>
      </c>
      <c r="E288" s="59">
        <f t="shared" ref="E288:P288" si="73">+E27/E26-1</f>
        <v>-0.45494015496489304</v>
      </c>
      <c r="F288" s="59">
        <f t="shared" si="73"/>
        <v>-0.56684702459245084</v>
      </c>
      <c r="G288" s="59">
        <f t="shared" si="73"/>
        <v>-0.5764628705673116</v>
      </c>
      <c r="H288" s="59">
        <f t="shared" si="73"/>
        <v>-0.6253933448725697</v>
      </c>
      <c r="I288" s="59">
        <f t="shared" si="73"/>
        <v>-0.67275114437564465</v>
      </c>
      <c r="J288" s="59">
        <f t="shared" si="73"/>
        <v>-0.63666359633434322</v>
      </c>
      <c r="K288" s="59">
        <f t="shared" si="73"/>
        <v>-0.51595365401709548</v>
      </c>
      <c r="L288" s="59">
        <f t="shared" si="73"/>
        <v>-0.45580622777256463</v>
      </c>
      <c r="M288" s="59">
        <f t="shared" si="73"/>
        <v>-0.40326191004055867</v>
      </c>
      <c r="N288" s="59">
        <f t="shared" si="73"/>
        <v>-0.58016791153420599</v>
      </c>
      <c r="O288" s="59">
        <f t="shared" si="73"/>
        <v>-0.45602506668233778</v>
      </c>
      <c r="P288" s="60">
        <f t="shared" si="73"/>
        <v>-0.55352864089959719</v>
      </c>
    </row>
    <row r="289" spans="1:16" ht="16" customHeight="1">
      <c r="A289" s="87"/>
      <c r="B289" s="100" t="s">
        <v>86</v>
      </c>
      <c r="C289" s="88">
        <v>2014</v>
      </c>
      <c r="D289" s="59">
        <f t="shared" si="70"/>
        <v>-0.35812747316930715</v>
      </c>
      <c r="E289" s="59">
        <f t="shared" ref="E289:O289" si="74">+E28/E27-1</f>
        <v>-0.47696006688018722</v>
      </c>
      <c r="F289" s="59">
        <f t="shared" si="74"/>
        <v>-0.24535248852643821</v>
      </c>
      <c r="G289" s="59">
        <f t="shared" si="74"/>
        <v>-2.7775626523798724E-2</v>
      </c>
      <c r="H289" s="59">
        <f t="shared" si="74"/>
        <v>8.0508307221018871E-2</v>
      </c>
      <c r="I289" s="59">
        <f t="shared" si="74"/>
        <v>0.35996802475318979</v>
      </c>
      <c r="J289" s="59">
        <f t="shared" si="74"/>
        <v>0.2934509257810376</v>
      </c>
      <c r="K289" s="59">
        <f t="shared" si="74"/>
        <v>0.2973050144879279</v>
      </c>
      <c r="L289" s="59">
        <f t="shared" si="74"/>
        <v>0.8304854406773845</v>
      </c>
      <c r="M289" s="59">
        <f t="shared" si="74"/>
        <v>0.56636705678309474</v>
      </c>
      <c r="N289" s="59">
        <f t="shared" si="74"/>
        <v>0.42074501820066579</v>
      </c>
      <c r="O289" s="59">
        <f t="shared" si="74"/>
        <v>1.1145809111523395</v>
      </c>
      <c r="P289" s="60">
        <f t="shared" ref="P289:P294" si="75">+P28/P27-1</f>
        <v>0.15135280448773902</v>
      </c>
    </row>
    <row r="290" spans="1:16" ht="16" customHeight="1">
      <c r="A290" s="107"/>
      <c r="B290" s="105" t="s">
        <v>96</v>
      </c>
      <c r="C290" s="106">
        <v>2015</v>
      </c>
      <c r="D290" s="59">
        <f t="shared" si="70"/>
        <v>0.76450918408758728</v>
      </c>
      <c r="E290" s="59">
        <f t="shared" ref="E290:O290" si="76">+E29/E28-1</f>
        <v>1.417605234712537</v>
      </c>
      <c r="F290" s="59">
        <f t="shared" si="76"/>
        <v>1.274331144077808</v>
      </c>
      <c r="G290" s="59">
        <f t="shared" si="76"/>
        <v>1.3298813244129892</v>
      </c>
      <c r="H290" s="59">
        <f t="shared" si="76"/>
        <v>1.1801452226145228</v>
      </c>
      <c r="I290" s="59">
        <f t="shared" si="76"/>
        <v>1.2044480220302876</v>
      </c>
      <c r="J290" s="59">
        <f t="shared" si="76"/>
        <v>1.4954985910033596</v>
      </c>
      <c r="K290" s="59">
        <f t="shared" si="76"/>
        <v>1.3938689789549601</v>
      </c>
      <c r="L290" s="59">
        <f t="shared" si="76"/>
        <v>1.1894657635337609</v>
      </c>
      <c r="M290" s="59">
        <f t="shared" si="76"/>
        <v>1.3808318861062525</v>
      </c>
      <c r="N290" s="59">
        <f t="shared" si="76"/>
        <v>1.6305963654366691</v>
      </c>
      <c r="O290" s="59">
        <f t="shared" si="76"/>
        <v>0.93431808982638853</v>
      </c>
      <c r="P290" s="60">
        <f t="shared" si="75"/>
        <v>1.2661869295562926</v>
      </c>
    </row>
    <row r="291" spans="1:16" ht="16" customHeight="1">
      <c r="A291" s="121"/>
      <c r="B291" s="118"/>
      <c r="C291" s="118">
        <v>2016</v>
      </c>
      <c r="D291" s="59">
        <f t="shared" si="70"/>
        <v>0.80733673292368024</v>
      </c>
      <c r="E291" s="59">
        <f t="shared" ref="E291:O291" si="77">+E30/E29-1</f>
        <v>0.64952483232230307</v>
      </c>
      <c r="F291" s="59">
        <f t="shared" si="77"/>
        <v>0.54154307542807367</v>
      </c>
      <c r="G291" s="59">
        <f t="shared" si="77"/>
        <v>0.39907967430390046</v>
      </c>
      <c r="H291" s="59">
        <f t="shared" si="77"/>
        <v>0.50052042218518844</v>
      </c>
      <c r="I291" s="59">
        <f t="shared" si="77"/>
        <v>0.27622569696494081</v>
      </c>
      <c r="J291" s="59">
        <f t="shared" si="77"/>
        <v>7.6851455534201696E-2</v>
      </c>
      <c r="K291" s="59">
        <f t="shared" si="77"/>
        <v>0.28660985734218669</v>
      </c>
      <c r="L291" s="59">
        <f t="shared" si="77"/>
        <v>0.17279860659095259</v>
      </c>
      <c r="M291" s="59">
        <f t="shared" si="77"/>
        <v>0.17484908636066998</v>
      </c>
      <c r="N291" s="59">
        <f t="shared" si="77"/>
        <v>0.24676164348241381</v>
      </c>
      <c r="O291" s="59">
        <f t="shared" si="77"/>
        <v>0.19226274083492978</v>
      </c>
      <c r="P291" s="60">
        <f t="shared" si="75"/>
        <v>0.31582305421104406</v>
      </c>
    </row>
    <row r="292" spans="1:16" ht="16" customHeight="1">
      <c r="A292" s="135"/>
      <c r="B292" s="134"/>
      <c r="C292" s="134">
        <v>2017</v>
      </c>
      <c r="D292" s="59">
        <f t="shared" si="70"/>
        <v>0.22807533146477943</v>
      </c>
      <c r="E292" s="59">
        <f t="shared" ref="E292:O292" si="78">+E31/E30-1</f>
        <v>5.8220321612959314E-2</v>
      </c>
      <c r="F292" s="59">
        <f t="shared" si="78"/>
        <v>0.15911175201780181</v>
      </c>
      <c r="G292" s="59">
        <f t="shared" si="78"/>
        <v>1.9785881988908294E-2</v>
      </c>
      <c r="H292" s="59">
        <f t="shared" si="78"/>
        <v>0.1238173053212519</v>
      </c>
      <c r="I292" s="59">
        <f t="shared" si="78"/>
        <v>0.19526437851431511</v>
      </c>
      <c r="J292" s="59">
        <f t="shared" si="78"/>
        <v>0.15753006297184768</v>
      </c>
      <c r="K292" s="59">
        <f t="shared" si="78"/>
        <v>0.11314750441349997</v>
      </c>
      <c r="L292" s="59">
        <f t="shared" si="78"/>
        <v>5.042184712415021E-2</v>
      </c>
      <c r="M292" s="59">
        <f t="shared" si="78"/>
        <v>0.13194251709672433</v>
      </c>
      <c r="N292" s="59">
        <f t="shared" si="78"/>
        <v>0.10616419308797553</v>
      </c>
      <c r="O292" s="59">
        <f t="shared" si="78"/>
        <v>3.7563454351545067E-2</v>
      </c>
      <c r="P292" s="60">
        <f t="shared" si="75"/>
        <v>0.11249600734697562</v>
      </c>
    </row>
    <row r="293" spans="1:16" ht="16" customHeight="1">
      <c r="A293" s="135"/>
      <c r="B293" s="134"/>
      <c r="C293" s="134">
        <v>2018</v>
      </c>
      <c r="D293" s="59">
        <f t="shared" si="70"/>
        <v>8.8876161710037094E-2</v>
      </c>
      <c r="E293" s="59">
        <f t="shared" ref="E293:O294" si="79">+E32/E31-1</f>
        <v>0.16854260312234959</v>
      </c>
      <c r="F293" s="59">
        <f t="shared" si="79"/>
        <v>4.0232097725437121E-2</v>
      </c>
      <c r="G293" s="59">
        <f t="shared" si="79"/>
        <v>0.10901284274996947</v>
      </c>
      <c r="H293" s="59">
        <f t="shared" si="79"/>
        <v>8.4542817072888798E-2</v>
      </c>
      <c r="I293" s="59">
        <f t="shared" si="79"/>
        <v>8.2848305852989412E-3</v>
      </c>
      <c r="J293" s="59">
        <f t="shared" si="79"/>
        <v>-4.4051554781454616E-4</v>
      </c>
      <c r="K293" s="59">
        <f t="shared" si="79"/>
        <v>4.3670498581168227E-2</v>
      </c>
      <c r="L293" s="59">
        <f t="shared" si="79"/>
        <v>-2.1412159733907088E-2</v>
      </c>
      <c r="M293" s="59">
        <f t="shared" si="79"/>
        <v>9.3939393405251481E-2</v>
      </c>
      <c r="N293" s="59">
        <f t="shared" si="79"/>
        <v>-4.3733449757105247E-2</v>
      </c>
      <c r="O293" s="59">
        <f t="shared" si="79"/>
        <v>-2.6203280451734368E-2</v>
      </c>
      <c r="P293" s="60">
        <f t="shared" si="75"/>
        <v>4.1692846412615836E-2</v>
      </c>
    </row>
    <row r="294" spans="1:16" ht="16" customHeight="1">
      <c r="A294" s="22"/>
      <c r="B294" s="90"/>
      <c r="C294" s="90">
        <v>2019</v>
      </c>
      <c r="D294" s="59">
        <f t="shared" si="70"/>
        <v>5.3235629058046019E-3</v>
      </c>
      <c r="E294" s="59">
        <f t="shared" ref="E294:N294" si="80">+E33/E32-1</f>
        <v>-0.1705715116810802</v>
      </c>
      <c r="F294" s="59">
        <f t="shared" si="80"/>
        <v>-0.26360844162271002</v>
      </c>
      <c r="G294" s="59">
        <f t="shared" si="80"/>
        <v>-0.28276227836863999</v>
      </c>
      <c r="H294" s="59">
        <f t="shared" si="80"/>
        <v>-0.1325060060126737</v>
      </c>
      <c r="I294" s="59">
        <f t="shared" si="80"/>
        <v>-0.10571620679052129</v>
      </c>
      <c r="J294" s="59">
        <f t="shared" si="80"/>
        <v>3.3448770333942113E-2</v>
      </c>
      <c r="K294" s="59">
        <f t="shared" si="80"/>
        <v>-5.0249855661072318E-2</v>
      </c>
      <c r="L294" s="59">
        <f t="shared" si="80"/>
        <v>7.3258706228763737E-2</v>
      </c>
      <c r="M294" s="59">
        <f t="shared" si="80"/>
        <v>-8.2167218350703508E-2</v>
      </c>
      <c r="N294" s="59">
        <f t="shared" si="80"/>
        <v>8.3703768159946179E-3</v>
      </c>
      <c r="O294" s="59">
        <f t="shared" si="79"/>
        <v>7.493945125622159E-2</v>
      </c>
      <c r="P294" s="60">
        <f t="shared" si="75"/>
        <v>-7.6148740557679395E-2</v>
      </c>
    </row>
    <row r="295" spans="1:16" ht="16" customHeight="1">
      <c r="A295" s="23"/>
      <c r="B295" s="100"/>
      <c r="C295" s="15">
        <v>1993</v>
      </c>
      <c r="D295" s="61" t="s">
        <v>43</v>
      </c>
      <c r="E295" s="61" t="s">
        <v>43</v>
      </c>
      <c r="F295" s="61" t="s">
        <v>43</v>
      </c>
      <c r="G295" s="61" t="s">
        <v>43</v>
      </c>
      <c r="H295" s="61" t="s">
        <v>43</v>
      </c>
      <c r="I295" s="61" t="s">
        <v>43</v>
      </c>
      <c r="J295" s="61" t="s">
        <v>43</v>
      </c>
      <c r="K295" s="61" t="s">
        <v>43</v>
      </c>
      <c r="L295" s="61" t="s">
        <v>43</v>
      </c>
      <c r="M295" s="61" t="s">
        <v>43</v>
      </c>
      <c r="N295" s="61" t="s">
        <v>43</v>
      </c>
      <c r="O295" s="61" t="s">
        <v>43</v>
      </c>
      <c r="P295" s="62" t="s">
        <v>43</v>
      </c>
    </row>
    <row r="296" spans="1:16" ht="16" customHeight="1">
      <c r="A296" s="19"/>
      <c r="B296" s="99"/>
      <c r="C296" s="10">
        <v>1994</v>
      </c>
      <c r="D296" s="57">
        <f t="shared" ref="D296:P296" si="81">+D35/D34-1</f>
        <v>-3.4596014889424098E-2</v>
      </c>
      <c r="E296" s="57">
        <f t="shared" si="81"/>
        <v>-5.6497175141242972E-2</v>
      </c>
      <c r="F296" s="57">
        <f t="shared" si="81"/>
        <v>-9.0387108723837706E-2</v>
      </c>
      <c r="G296" s="57">
        <f t="shared" si="81"/>
        <v>-0.16772823779193202</v>
      </c>
      <c r="H296" s="57">
        <f t="shared" si="81"/>
        <v>-6.8868455620191393E-2</v>
      </c>
      <c r="I296" s="57">
        <f t="shared" si="81"/>
        <v>-1.4928304851699048E-2</v>
      </c>
      <c r="J296" s="57">
        <f t="shared" si="81"/>
        <v>4.44573869151621E-2</v>
      </c>
      <c r="K296" s="57">
        <f t="shared" si="81"/>
        <v>0.1316897173782321</v>
      </c>
      <c r="L296" s="57">
        <f t="shared" si="81"/>
        <v>9.043977055449326E-2</v>
      </c>
      <c r="M296" s="57">
        <f t="shared" si="81"/>
        <v>8.1842923794712252E-2</v>
      </c>
      <c r="N296" s="57">
        <f t="shared" si="81"/>
        <v>0.14544009537055436</v>
      </c>
      <c r="O296" s="57">
        <f t="shared" si="81"/>
        <v>0.10134266585514307</v>
      </c>
      <c r="P296" s="58">
        <f t="shared" si="81"/>
        <v>1.3288317787920834E-2</v>
      </c>
    </row>
    <row r="297" spans="1:16" ht="16" customHeight="1">
      <c r="A297" s="19"/>
      <c r="B297" s="99"/>
      <c r="C297" s="10">
        <v>1995</v>
      </c>
      <c r="D297" s="57">
        <f t="shared" ref="D297:P297" si="82">+D36/D35-1</f>
        <v>0.12662803356770236</v>
      </c>
      <c r="E297" s="57">
        <f t="shared" si="82"/>
        <v>0.19784431137724545</v>
      </c>
      <c r="F297" s="57">
        <f t="shared" si="82"/>
        <v>0.25677051517002658</v>
      </c>
      <c r="G297" s="57">
        <f t="shared" si="82"/>
        <v>0.30280612244897953</v>
      </c>
      <c r="H297" s="57">
        <f t="shared" si="82"/>
        <v>0.14435469568722281</v>
      </c>
      <c r="I297" s="59">
        <f t="shared" si="82"/>
        <v>0.39444167497507476</v>
      </c>
      <c r="J297" s="59">
        <f>+J36/J35-1</f>
        <v>0.38116635687732336</v>
      </c>
      <c r="K297" s="59">
        <f t="shared" si="82"/>
        <v>0.40919677647892305</v>
      </c>
      <c r="L297" s="59">
        <f t="shared" si="82"/>
        <v>0.37506680694371375</v>
      </c>
      <c r="M297" s="59">
        <f t="shared" si="82"/>
        <v>0.4625087151841869</v>
      </c>
      <c r="N297" s="59">
        <f t="shared" si="82"/>
        <v>0.4096166522116218</v>
      </c>
      <c r="O297" s="59">
        <f t="shared" si="82"/>
        <v>0.46519381532860349</v>
      </c>
      <c r="P297" s="60">
        <f t="shared" si="82"/>
        <v>0.33630692812278618</v>
      </c>
    </row>
    <row r="298" spans="1:16" ht="16" customHeight="1">
      <c r="A298" s="19"/>
      <c r="B298" s="99"/>
      <c r="C298" s="10">
        <v>1996</v>
      </c>
      <c r="D298" s="59">
        <f t="shared" ref="D298:P298" si="83">+D37/D36-1</f>
        <v>0.4593708094714577</v>
      </c>
      <c r="E298" s="59">
        <f t="shared" si="83"/>
        <v>0.42167726454709054</v>
      </c>
      <c r="F298" s="59">
        <f t="shared" si="83"/>
        <v>0.33856351263771867</v>
      </c>
      <c r="G298" s="59">
        <f t="shared" si="83"/>
        <v>0.47147355679370562</v>
      </c>
      <c r="H298" s="59">
        <f t="shared" si="83"/>
        <v>0.53252106973087665</v>
      </c>
      <c r="I298" s="59">
        <f t="shared" si="83"/>
        <v>0.12085212262043088</v>
      </c>
      <c r="J298" s="59">
        <f t="shared" si="83"/>
        <v>0.14804442395879236</v>
      </c>
      <c r="K298" s="59">
        <f t="shared" si="83"/>
        <v>5.4349589791769404E-2</v>
      </c>
      <c r="L298" s="59">
        <f t="shared" si="83"/>
        <v>2.6182203890178002E-2</v>
      </c>
      <c r="M298" s="59">
        <f t="shared" si="83"/>
        <v>0.14944646431484698</v>
      </c>
      <c r="N298" s="59">
        <f t="shared" si="83"/>
        <v>9.9572629589340433E-2</v>
      </c>
      <c r="O298" s="59">
        <f t="shared" si="83"/>
        <v>8.7795931293989105E-2</v>
      </c>
      <c r="P298" s="60">
        <f t="shared" si="83"/>
        <v>0.21323814827199161</v>
      </c>
    </row>
    <row r="299" spans="1:16" ht="16" customHeight="1">
      <c r="A299" s="19" t="s">
        <v>40</v>
      </c>
      <c r="B299" s="99" t="s">
        <v>20</v>
      </c>
      <c r="C299" s="10">
        <v>1997</v>
      </c>
      <c r="D299" s="59">
        <f t="shared" ref="D299:P299" si="84">+D38/D37-1</f>
        <v>7.9970484762531102E-2</v>
      </c>
      <c r="E299" s="59">
        <f t="shared" si="84"/>
        <v>6.8723234157659352E-2</v>
      </c>
      <c r="F299" s="59">
        <f t="shared" si="84"/>
        <v>9.1576900106928205E-2</v>
      </c>
      <c r="G299" s="59">
        <f t="shared" si="84"/>
        <v>0.17272147371428836</v>
      </c>
      <c r="H299" s="59">
        <f t="shared" si="84"/>
        <v>0.11055359536369158</v>
      </c>
      <c r="I299" s="59">
        <f t="shared" si="84"/>
        <v>0.13023032283061831</v>
      </c>
      <c r="J299" s="59">
        <f t="shared" si="84"/>
        <v>0.14946807107702775</v>
      </c>
      <c r="K299" s="59">
        <f t="shared" si="84"/>
        <v>0.11780339569146681</v>
      </c>
      <c r="L299" s="59">
        <f t="shared" si="84"/>
        <v>0.2424074478395124</v>
      </c>
      <c r="M299" s="59">
        <f t="shared" si="84"/>
        <v>0.12100979296507774</v>
      </c>
      <c r="N299" s="59">
        <f t="shared" si="84"/>
        <v>7.1649381334975226E-2</v>
      </c>
      <c r="O299" s="59">
        <f t="shared" si="84"/>
        <v>0.11316488570175376</v>
      </c>
      <c r="P299" s="60">
        <f t="shared" si="84"/>
        <v>0.12282376595896238</v>
      </c>
    </row>
    <row r="300" spans="1:16" ht="16" customHeight="1">
      <c r="A300" s="19" t="s">
        <v>41</v>
      </c>
      <c r="B300" s="99" t="s">
        <v>21</v>
      </c>
      <c r="C300" s="10">
        <v>1998</v>
      </c>
      <c r="D300" s="59">
        <f t="shared" ref="D300:P300" si="85">+D39/D38-1</f>
        <v>0.1011478819249918</v>
      </c>
      <c r="E300" s="59">
        <f t="shared" si="85"/>
        <v>3.2676806234772426E-2</v>
      </c>
      <c r="F300" s="59">
        <f t="shared" si="85"/>
        <v>5.9091256368935419E-2</v>
      </c>
      <c r="G300" s="59">
        <f t="shared" si="85"/>
        <v>-6.9961370174572712E-3</v>
      </c>
      <c r="H300" s="59">
        <f t="shared" si="85"/>
        <v>1.8176157143353855E-2</v>
      </c>
      <c r="I300" s="59">
        <f t="shared" si="85"/>
        <v>7.9337621082560039E-2</v>
      </c>
      <c r="J300" s="59">
        <f t="shared" si="85"/>
        <v>2.3486054555973412E-2</v>
      </c>
      <c r="K300" s="59">
        <f t="shared" si="85"/>
        <v>6.1935885266148238E-2</v>
      </c>
      <c r="L300" s="59">
        <f t="shared" si="85"/>
        <v>-3.3005906446441302E-2</v>
      </c>
      <c r="M300" s="59">
        <f t="shared" si="85"/>
        <v>-4.8162178583640691E-2</v>
      </c>
      <c r="N300" s="59">
        <f t="shared" si="85"/>
        <v>-1.8415508526560931E-2</v>
      </c>
      <c r="O300" s="59">
        <f t="shared" si="85"/>
        <v>-5.2172591261126278E-2</v>
      </c>
      <c r="P300" s="60">
        <f t="shared" si="85"/>
        <v>1.5070265838665886E-2</v>
      </c>
    </row>
    <row r="301" spans="1:16" ht="16" customHeight="1">
      <c r="A301" s="19"/>
      <c r="B301" s="99"/>
      <c r="C301" s="10">
        <v>1999</v>
      </c>
      <c r="D301" s="59">
        <f t="shared" ref="D301:P301" si="86">+D40/D39-1</f>
        <v>-8.4596123342744023E-2</v>
      </c>
      <c r="E301" s="59">
        <f t="shared" si="86"/>
        <v>-2.0988416927402276E-2</v>
      </c>
      <c r="F301" s="59">
        <f t="shared" si="86"/>
        <v>-3.4892378173239091E-3</v>
      </c>
      <c r="G301" s="59">
        <f t="shared" si="86"/>
        <v>-1.8105817607139141E-2</v>
      </c>
      <c r="H301" s="59">
        <f t="shared" si="86"/>
        <v>-1.9848877025053668E-2</v>
      </c>
      <c r="I301" s="59">
        <f t="shared" si="86"/>
        <v>-2.8303182225527967E-2</v>
      </c>
      <c r="J301" s="59">
        <f t="shared" si="86"/>
        <v>-4.6181198130472501E-2</v>
      </c>
      <c r="K301" s="59">
        <f t="shared" si="86"/>
        <v>-3.5166607048063736E-2</v>
      </c>
      <c r="L301" s="59">
        <f t="shared" si="86"/>
        <v>9.9063266440932995E-3</v>
      </c>
      <c r="M301" s="59">
        <f t="shared" si="86"/>
        <v>-4.1818583443571367E-3</v>
      </c>
      <c r="N301" s="59">
        <f t="shared" si="86"/>
        <v>5.2094058640152818E-2</v>
      </c>
      <c r="O301" s="59">
        <f t="shared" si="86"/>
        <v>3.1929581797165429E-2</v>
      </c>
      <c r="P301" s="60">
        <f t="shared" si="86"/>
        <v>-1.3655159218716073E-2</v>
      </c>
    </row>
    <row r="302" spans="1:16" ht="16" customHeight="1">
      <c r="A302" s="19"/>
      <c r="B302" s="99"/>
      <c r="C302" s="10">
        <v>2000</v>
      </c>
      <c r="D302" s="59">
        <f t="shared" ref="D302:P302" si="87">+D41/D40-1</f>
        <v>2.9960668805184776E-2</v>
      </c>
      <c r="E302" s="59">
        <f t="shared" si="87"/>
        <v>7.812503457749842E-2</v>
      </c>
      <c r="F302" s="59">
        <f t="shared" si="87"/>
        <v>4.6899495332776375E-2</v>
      </c>
      <c r="G302" s="59">
        <f t="shared" si="87"/>
        <v>-2.3288946029349278E-2</v>
      </c>
      <c r="H302" s="59">
        <f t="shared" si="87"/>
        <v>-2.0496362068629481E-2</v>
      </c>
      <c r="I302" s="59">
        <f t="shared" si="87"/>
        <v>-1.5112480426499708E-2</v>
      </c>
      <c r="J302" s="59">
        <f t="shared" si="87"/>
        <v>-4.2132582248217698E-3</v>
      </c>
      <c r="K302" s="59">
        <f t="shared" si="87"/>
        <v>3.4324524785788624E-2</v>
      </c>
      <c r="L302" s="59">
        <f t="shared" si="87"/>
        <v>6.5112708228802774E-3</v>
      </c>
      <c r="M302" s="59">
        <f t="shared" si="87"/>
        <v>-1.3173687512832655E-2</v>
      </c>
      <c r="N302" s="59">
        <f t="shared" si="87"/>
        <v>-5.9932718221858416E-2</v>
      </c>
      <c r="O302" s="59">
        <f t="shared" si="87"/>
        <v>-5.4011600961078154E-2</v>
      </c>
      <c r="P302" s="60">
        <f t="shared" si="87"/>
        <v>-1.3850194744829958E-3</v>
      </c>
    </row>
    <row r="303" spans="1:16" ht="16" customHeight="1">
      <c r="A303" s="19"/>
      <c r="B303" s="99"/>
      <c r="C303" s="10">
        <v>2001</v>
      </c>
      <c r="D303" s="59">
        <f t="shared" ref="D303:P303" si="88">+D42/D41-1</f>
        <v>-1.9438035433352319E-2</v>
      </c>
      <c r="E303" s="59">
        <f t="shared" si="88"/>
        <v>-7.3518834480354567E-2</v>
      </c>
      <c r="F303" s="59">
        <f t="shared" si="88"/>
        <v>-9.2198068372217001E-2</v>
      </c>
      <c r="G303" s="59">
        <f t="shared" si="88"/>
        <v>-8.2020068402502422E-2</v>
      </c>
      <c r="H303" s="59">
        <f t="shared" si="88"/>
        <v>-3.7235195142489852E-2</v>
      </c>
      <c r="I303" s="59">
        <f t="shared" si="88"/>
        <v>-5.8026322590684742E-2</v>
      </c>
      <c r="J303" s="59">
        <f t="shared" si="88"/>
        <v>-0.12025997484134743</v>
      </c>
      <c r="K303" s="59">
        <f t="shared" si="88"/>
        <v>-0.10572450144339474</v>
      </c>
      <c r="L303" s="59">
        <f t="shared" si="88"/>
        <v>-0.13534628743634902</v>
      </c>
      <c r="M303" s="59">
        <f t="shared" si="88"/>
        <v>-0.10427883507252023</v>
      </c>
      <c r="N303" s="59">
        <f t="shared" si="88"/>
        <v>-9.310316859987311E-2</v>
      </c>
      <c r="O303" s="59">
        <f t="shared" si="88"/>
        <v>-0.27358934027690884</v>
      </c>
      <c r="P303" s="60">
        <f t="shared" si="88"/>
        <v>-0.10024475034009939</v>
      </c>
    </row>
    <row r="304" spans="1:16" ht="16" customHeight="1">
      <c r="A304" s="19"/>
      <c r="B304" s="99"/>
      <c r="C304" s="10">
        <v>2002</v>
      </c>
      <c r="D304" s="59">
        <f t="shared" ref="D304:P304" si="89">+D43/D42-1</f>
        <v>-0.21009853462200034</v>
      </c>
      <c r="E304" s="59">
        <f t="shared" si="89"/>
        <v>-0.22259057109989844</v>
      </c>
      <c r="F304" s="59">
        <f t="shared" si="89"/>
        <v>-0.25309522643456206</v>
      </c>
      <c r="G304" s="59">
        <f t="shared" si="89"/>
        <v>-0.18582083396905424</v>
      </c>
      <c r="H304" s="59">
        <f t="shared" si="89"/>
        <v>-0.18289563973237788</v>
      </c>
      <c r="I304" s="59">
        <f t="shared" si="89"/>
        <v>-0.17339278366218835</v>
      </c>
      <c r="J304" s="59">
        <f t="shared" si="89"/>
        <v>-8.2598016301548061E-2</v>
      </c>
      <c r="K304" s="59">
        <f t="shared" si="89"/>
        <v>-0.11182228487753121</v>
      </c>
      <c r="L304" s="59">
        <f t="shared" si="89"/>
        <v>-6.4785679232604254E-2</v>
      </c>
      <c r="M304" s="59">
        <f t="shared" si="89"/>
        <v>-4.5138085498641178E-2</v>
      </c>
      <c r="N304" s="59">
        <f t="shared" si="89"/>
        <v>-5.379387662658297E-2</v>
      </c>
      <c r="O304" s="59">
        <f t="shared" si="89"/>
        <v>0.2112425778647391</v>
      </c>
      <c r="P304" s="60">
        <f t="shared" si="89"/>
        <v>-0.12083280022402454</v>
      </c>
    </row>
    <row r="305" spans="1:16" ht="16" customHeight="1">
      <c r="A305" s="19"/>
      <c r="B305" s="99"/>
      <c r="C305" s="10">
        <v>2003</v>
      </c>
      <c r="D305" s="59">
        <f t="shared" ref="D305:P305" si="90">+D44/D43-1</f>
        <v>7.4387646779161987E-2</v>
      </c>
      <c r="E305" s="59">
        <f t="shared" si="90"/>
        <v>9.5698425606438375E-2</v>
      </c>
      <c r="F305" s="59">
        <f t="shared" si="90"/>
        <v>0.11558343292237616</v>
      </c>
      <c r="G305" s="59">
        <f t="shared" si="90"/>
        <v>0.20496638486417429</v>
      </c>
      <c r="H305" s="59">
        <f t="shared" si="90"/>
        <v>0.14604795136022952</v>
      </c>
      <c r="I305" s="59">
        <f t="shared" si="90"/>
        <v>0.14600162015686213</v>
      </c>
      <c r="J305" s="59">
        <f t="shared" si="90"/>
        <v>7.7131640316644878E-2</v>
      </c>
      <c r="K305" s="59">
        <f t="shared" si="90"/>
        <v>3.0334281686115183E-2</v>
      </c>
      <c r="L305" s="59">
        <f t="shared" si="90"/>
        <v>0.1030680754003559</v>
      </c>
      <c r="M305" s="59">
        <f t="shared" si="90"/>
        <v>8.2404393546986698E-2</v>
      </c>
      <c r="N305" s="59">
        <f t="shared" si="90"/>
        <v>6.2081819057016929E-2</v>
      </c>
      <c r="O305" s="59">
        <f t="shared" si="90"/>
        <v>0.10625463519463829</v>
      </c>
      <c r="P305" s="60">
        <f t="shared" si="90"/>
        <v>0.10238196260474597</v>
      </c>
    </row>
    <row r="306" spans="1:16" ht="16" customHeight="1">
      <c r="A306" s="19"/>
      <c r="B306" s="99"/>
      <c r="C306" s="10">
        <v>2004</v>
      </c>
      <c r="D306" s="59">
        <f t="shared" ref="D306:P306" si="91">+D45/D44-1</f>
        <v>9.5731067876906328E-2</v>
      </c>
      <c r="E306" s="59">
        <f t="shared" si="91"/>
        <v>0.1530967240801886</v>
      </c>
      <c r="F306" s="59">
        <f t="shared" si="91"/>
        <v>0.20853375040516831</v>
      </c>
      <c r="G306" s="59">
        <f t="shared" si="91"/>
        <v>2.2531217716775132E-2</v>
      </c>
      <c r="H306" s="59">
        <f t="shared" si="91"/>
        <v>3.7441296721633766E-2</v>
      </c>
      <c r="I306" s="59">
        <f t="shared" si="91"/>
        <v>8.6908483121491686E-2</v>
      </c>
      <c r="J306" s="59">
        <f t="shared" si="91"/>
        <v>7.3828316148134121E-2</v>
      </c>
      <c r="K306" s="59">
        <f t="shared" si="91"/>
        <v>0.11564478041692916</v>
      </c>
      <c r="L306" s="59">
        <f t="shared" si="91"/>
        <v>4.9167863353634544E-2</v>
      </c>
      <c r="M306" s="59">
        <f t="shared" si="91"/>
        <v>3.1100692642437311E-2</v>
      </c>
      <c r="N306" s="59">
        <f t="shared" si="91"/>
        <v>8.2202519633739701E-2</v>
      </c>
      <c r="O306" s="59">
        <f t="shared" si="91"/>
        <v>4.8343724409723787E-2</v>
      </c>
      <c r="P306" s="60">
        <f t="shared" si="91"/>
        <v>8.0386016223801926E-2</v>
      </c>
    </row>
    <row r="307" spans="1:16" ht="16" customHeight="1">
      <c r="A307" s="19"/>
      <c r="B307" s="99"/>
      <c r="C307" s="10">
        <v>2005</v>
      </c>
      <c r="D307" s="59">
        <f t="shared" ref="D307:P307" si="92">+D46/D45-1</f>
        <v>2.1434099720046396E-2</v>
      </c>
      <c r="E307" s="59">
        <f t="shared" si="92"/>
        <v>3.5419883101767802E-2</v>
      </c>
      <c r="F307" s="59">
        <f t="shared" si="92"/>
        <v>1.0766400679437682E-2</v>
      </c>
      <c r="G307" s="59">
        <f t="shared" si="92"/>
        <v>0.11630399852448448</v>
      </c>
      <c r="H307" s="59">
        <f t="shared" si="92"/>
        <v>6.8771133310766341E-2</v>
      </c>
      <c r="I307" s="59">
        <f t="shared" si="92"/>
        <v>3.6420870503446334E-2</v>
      </c>
      <c r="J307" s="59">
        <f t="shared" si="92"/>
        <v>2.5875776270478656E-2</v>
      </c>
      <c r="K307" s="59">
        <f t="shared" si="92"/>
        <v>1.6963626666407716E-2</v>
      </c>
      <c r="L307" s="59">
        <f t="shared" si="92"/>
        <v>5.7874708854656731E-2</v>
      </c>
      <c r="M307" s="59">
        <f t="shared" si="92"/>
        <v>3.1982399347952883E-2</v>
      </c>
      <c r="N307" s="59">
        <f t="shared" si="92"/>
        <v>9.022662336486631E-3</v>
      </c>
      <c r="O307" s="59">
        <f t="shared" si="92"/>
        <v>5.5352963947002731E-2</v>
      </c>
      <c r="P307" s="60">
        <f t="shared" si="92"/>
        <v>4.0408798751933483E-2</v>
      </c>
    </row>
    <row r="308" spans="1:16" ht="16" customHeight="1">
      <c r="A308" s="19"/>
      <c r="B308" s="99"/>
      <c r="C308" s="10">
        <v>2006</v>
      </c>
      <c r="D308" s="59">
        <f t="shared" ref="D308:P308" si="93">+D47/D46-1</f>
        <v>9.0004056759762641E-2</v>
      </c>
      <c r="E308" s="59">
        <f t="shared" si="93"/>
        <v>3.0975433012142117E-2</v>
      </c>
      <c r="F308" s="59">
        <f t="shared" si="93"/>
        <v>4.5464449227395232E-2</v>
      </c>
      <c r="G308" s="59">
        <f t="shared" si="93"/>
        <v>-1.3907418262674942E-2</v>
      </c>
      <c r="H308" s="59">
        <f t="shared" si="93"/>
        <v>5.1290481966163926E-2</v>
      </c>
      <c r="I308" s="59">
        <f t="shared" si="93"/>
        <v>2.0084627503742958E-2</v>
      </c>
      <c r="J308" s="59">
        <f t="shared" si="93"/>
        <v>8.352353864698836E-2</v>
      </c>
      <c r="K308" s="59">
        <f t="shared" si="93"/>
        <v>0.10305824602960656</v>
      </c>
      <c r="L308" s="59">
        <f t="shared" si="93"/>
        <v>5.1831545524149147E-2</v>
      </c>
      <c r="M308" s="59">
        <f t="shared" si="93"/>
        <v>4.6608278255931168E-2</v>
      </c>
      <c r="N308" s="59">
        <f t="shared" si="93"/>
        <v>0.10072716157522432</v>
      </c>
      <c r="O308" s="59">
        <f t="shared" si="93"/>
        <v>-2.4606059216682574E-2</v>
      </c>
      <c r="P308" s="60">
        <f t="shared" si="93"/>
        <v>4.7960973943592888E-2</v>
      </c>
    </row>
    <row r="309" spans="1:16" ht="16" customHeight="1">
      <c r="A309" s="19"/>
      <c r="B309" s="99"/>
      <c r="C309" s="10">
        <v>2007</v>
      </c>
      <c r="D309" s="59">
        <f t="shared" ref="D309:P309" si="94">+D48/D47-1</f>
        <v>5.2860362563093677E-2</v>
      </c>
      <c r="E309" s="59">
        <f t="shared" si="94"/>
        <v>0.15675365950364739</v>
      </c>
      <c r="F309" s="59">
        <f t="shared" si="94"/>
        <v>-0.14672577858670588</v>
      </c>
      <c r="G309" s="59">
        <f t="shared" si="94"/>
        <v>-4.106867525741853E-2</v>
      </c>
      <c r="H309" s="59">
        <f t="shared" si="94"/>
        <v>-1.3461169841846532E-2</v>
      </c>
      <c r="I309" s="59">
        <f t="shared" si="94"/>
        <v>3.5071071359108252E-2</v>
      </c>
      <c r="J309" s="59">
        <f t="shared" si="94"/>
        <v>1.649244439195785E-3</v>
      </c>
      <c r="K309" s="59">
        <f t="shared" si="94"/>
        <v>1.24018330683906E-2</v>
      </c>
      <c r="L309" s="59">
        <f t="shared" si="94"/>
        <v>-9.773575941311452E-3</v>
      </c>
      <c r="M309" s="59">
        <f t="shared" si="94"/>
        <v>4.5551808677518402E-2</v>
      </c>
      <c r="N309" s="59">
        <f t="shared" si="94"/>
        <v>3.2598609278403634E-2</v>
      </c>
      <c r="O309" s="59">
        <f t="shared" si="94"/>
        <v>5.175084410690256E-2</v>
      </c>
      <c r="P309" s="60">
        <f t="shared" si="94"/>
        <v>1.2359083818008987E-2</v>
      </c>
    </row>
    <row r="310" spans="1:16" ht="16" customHeight="1">
      <c r="A310" s="19"/>
      <c r="B310" s="99"/>
      <c r="C310" s="10">
        <v>2008</v>
      </c>
      <c r="D310" s="59">
        <f t="shared" ref="D310:P310" si="95">+D49/D48-1</f>
        <v>2.8546920711746138E-2</v>
      </c>
      <c r="E310" s="59">
        <f t="shared" si="95"/>
        <v>-5.9583738509560336E-2</v>
      </c>
      <c r="F310" s="59">
        <f t="shared" si="95"/>
        <v>0.14501984580916094</v>
      </c>
      <c r="G310" s="59">
        <f t="shared" si="95"/>
        <v>0.1362322448476545</v>
      </c>
      <c r="H310" s="59">
        <f t="shared" si="95"/>
        <v>5.3599827163861802E-2</v>
      </c>
      <c r="I310" s="59">
        <f t="shared" si="95"/>
        <v>-1.4271148002425349E-2</v>
      </c>
      <c r="J310" s="59">
        <f t="shared" si="95"/>
        <v>3.7280309308828752E-2</v>
      </c>
      <c r="K310" s="59">
        <f t="shared" si="95"/>
        <v>-2.0375183376649675E-3</v>
      </c>
      <c r="L310" s="59">
        <f t="shared" si="95"/>
        <v>-8.1461370486802798E-3</v>
      </c>
      <c r="M310" s="59">
        <f t="shared" si="95"/>
        <v>5.4873619033628529E-3</v>
      </c>
      <c r="N310" s="59">
        <f t="shared" si="95"/>
        <v>-5.974825392946137E-2</v>
      </c>
      <c r="O310" s="59">
        <f t="shared" si="95"/>
        <v>7.6739769167710747E-4</v>
      </c>
      <c r="P310" s="60">
        <f t="shared" si="95"/>
        <v>1.8940897323591388E-2</v>
      </c>
    </row>
    <row r="311" spans="1:16" ht="16" customHeight="1">
      <c r="A311" s="19"/>
      <c r="B311" s="99"/>
      <c r="C311" s="10">
        <v>2009</v>
      </c>
      <c r="D311" s="59">
        <f t="shared" ref="D311:P311" si="96">+D50/D49-1</f>
        <v>-4.7055010096696659E-2</v>
      </c>
      <c r="E311" s="59">
        <f t="shared" si="96"/>
        <v>-7.3405601496779216E-2</v>
      </c>
      <c r="F311" s="59">
        <f t="shared" si="96"/>
        <v>4.1205313369332419E-3</v>
      </c>
      <c r="G311" s="59">
        <f t="shared" si="96"/>
        <v>-8.8629276691147507E-2</v>
      </c>
      <c r="H311" s="59">
        <f t="shared" si="96"/>
        <v>-9.735795871353814E-2</v>
      </c>
      <c r="I311" s="59">
        <f t="shared" si="96"/>
        <v>-7.4489055791480907E-2</v>
      </c>
      <c r="J311" s="59">
        <f t="shared" si="96"/>
        <v>-0.17732423042671364</v>
      </c>
      <c r="K311" s="59">
        <f t="shared" si="96"/>
        <v>-0.12132088996144808</v>
      </c>
      <c r="L311" s="59">
        <f t="shared" si="96"/>
        <v>-8.5313233396120736E-2</v>
      </c>
      <c r="M311" s="59">
        <f t="shared" si="96"/>
        <v>-9.910139110709848E-2</v>
      </c>
      <c r="N311" s="59">
        <f t="shared" si="96"/>
        <v>-5.3645644173218709E-2</v>
      </c>
      <c r="O311" s="59">
        <f t="shared" si="96"/>
        <v>-7.8460557565319333E-2</v>
      </c>
      <c r="P311" s="60">
        <f t="shared" si="96"/>
        <v>-8.4036822344562889E-2</v>
      </c>
    </row>
    <row r="312" spans="1:16" ht="16" customHeight="1">
      <c r="A312" s="19"/>
      <c r="B312" s="99"/>
      <c r="C312" s="10">
        <v>2010</v>
      </c>
      <c r="D312" s="59">
        <f t="shared" ref="D312:P312" si="97">+D51/D50-1</f>
        <v>-8.3193717559337799E-2</v>
      </c>
      <c r="E312" s="59">
        <f t="shared" si="97"/>
        <v>-5.5389183530278996E-2</v>
      </c>
      <c r="F312" s="59">
        <f t="shared" si="97"/>
        <v>-1.6298846209687801E-2</v>
      </c>
      <c r="G312" s="59">
        <f t="shared" si="97"/>
        <v>-5.4717975013733877E-2</v>
      </c>
      <c r="H312" s="59">
        <f t="shared" si="97"/>
        <v>-0.24437042651504737</v>
      </c>
      <c r="I312" s="59">
        <f t="shared" si="97"/>
        <v>-5.019560937534584E-2</v>
      </c>
      <c r="J312" s="59">
        <f t="shared" si="97"/>
        <v>-4.1894715103522051E-3</v>
      </c>
      <c r="K312" s="59">
        <f t="shared" si="97"/>
        <v>-8.5827010783386948E-3</v>
      </c>
      <c r="L312" s="59">
        <f t="shared" si="97"/>
        <v>-7.6818049247089348E-3</v>
      </c>
      <c r="M312" s="59">
        <f t="shared" si="97"/>
        <v>-0.1177560082871848</v>
      </c>
      <c r="N312" s="59">
        <f t="shared" si="97"/>
        <v>-0.10456952296228772</v>
      </c>
      <c r="O312" s="59">
        <f t="shared" si="97"/>
        <v>-0.2089229448916583</v>
      </c>
      <c r="P312" s="60">
        <f t="shared" si="97"/>
        <v>-8.0638682164112074E-2</v>
      </c>
    </row>
    <row r="313" spans="1:16" ht="16" customHeight="1">
      <c r="A313" s="19"/>
      <c r="B313" s="99"/>
      <c r="C313" s="10">
        <v>2011</v>
      </c>
      <c r="D313" s="59">
        <f t="shared" ref="D313:P313" si="98">+D52/D51-1</f>
        <v>-0.1527899147478724</v>
      </c>
      <c r="E313" s="59">
        <f t="shared" si="98"/>
        <v>-0.23900362927554741</v>
      </c>
      <c r="F313" s="59">
        <f t="shared" si="98"/>
        <v>-0.1934662501295894</v>
      </c>
      <c r="G313" s="59">
        <f t="shared" si="98"/>
        <v>-0.15733473190071257</v>
      </c>
      <c r="H313" s="59">
        <f t="shared" si="98"/>
        <v>6.7954353551546109E-2</v>
      </c>
      <c r="I313" s="59">
        <f t="shared" si="98"/>
        <v>-5.5824449303847001E-2</v>
      </c>
      <c r="J313" s="59">
        <f t="shared" si="98"/>
        <v>-6.2051830437598321E-2</v>
      </c>
      <c r="K313" s="59">
        <f t="shared" si="98"/>
        <v>-9.3153413391358519E-2</v>
      </c>
      <c r="L313" s="59">
        <f t="shared" si="98"/>
        <v>-0.16982049324025084</v>
      </c>
      <c r="M313" s="59">
        <f t="shared" si="98"/>
        <v>-9.5351723442620218E-2</v>
      </c>
      <c r="N313" s="59">
        <f t="shared" si="98"/>
        <v>-0.11082430823277056</v>
      </c>
      <c r="O313" s="59">
        <f t="shared" si="98"/>
        <v>-7.3662127686588974E-3</v>
      </c>
      <c r="P313" s="60">
        <f t="shared" si="98"/>
        <v>-0.10941757794952833</v>
      </c>
    </row>
    <row r="314" spans="1:16" ht="16" customHeight="1">
      <c r="A314" s="19"/>
      <c r="B314" s="100" t="s">
        <v>83</v>
      </c>
      <c r="C314" s="10">
        <v>2012</v>
      </c>
      <c r="D314" s="59">
        <f t="shared" ref="D314:P314" si="99">+D53/D52-1</f>
        <v>-5.9556509231944554E-2</v>
      </c>
      <c r="E314" s="59">
        <f t="shared" si="99"/>
        <v>-0.13195401604810197</v>
      </c>
      <c r="F314" s="59">
        <f t="shared" si="99"/>
        <v>-0.39933116805196889</v>
      </c>
      <c r="G314" s="59">
        <f t="shared" si="99"/>
        <v>-0.51795427903978863</v>
      </c>
      <c r="H314" s="59">
        <f t="shared" si="99"/>
        <v>-0.45436567170136022</v>
      </c>
      <c r="I314" s="59">
        <f t="shared" si="99"/>
        <v>-0.53674827132104497</v>
      </c>
      <c r="J314" s="59">
        <f t="shared" si="99"/>
        <v>-0.50130358482026516</v>
      </c>
      <c r="K314" s="59">
        <f t="shared" si="99"/>
        <v>-0.6992610098526687</v>
      </c>
      <c r="L314" s="59">
        <f t="shared" si="99"/>
        <v>-0.86441631779771688</v>
      </c>
      <c r="M314" s="59">
        <f t="shared" si="99"/>
        <v>-0.79987293511384627</v>
      </c>
      <c r="N314" s="59">
        <f t="shared" si="99"/>
        <v>-0.79246236288808081</v>
      </c>
      <c r="O314" s="59">
        <f t="shared" si="99"/>
        <v>-0.78906155964569769</v>
      </c>
      <c r="P314" s="60">
        <f t="shared" si="99"/>
        <v>-0.558567980806708</v>
      </c>
    </row>
    <row r="315" spans="1:16" ht="16" customHeight="1">
      <c r="A315" s="87"/>
      <c r="B315" s="214" t="s">
        <v>84</v>
      </c>
      <c r="C315" s="88">
        <v>2013</v>
      </c>
      <c r="D315" s="59">
        <f t="shared" ref="D315:P315" si="100">+D54/D53-1</f>
        <v>-0.79835978388542572</v>
      </c>
      <c r="E315" s="59">
        <f t="shared" si="100"/>
        <v>-0.81189078597532993</v>
      </c>
      <c r="F315" s="59">
        <f t="shared" si="100"/>
        <v>-0.74083101545963281</v>
      </c>
      <c r="G315" s="59">
        <f t="shared" si="100"/>
        <v>-0.69148983826700561</v>
      </c>
      <c r="H315" s="59">
        <f t="shared" si="100"/>
        <v>-0.75721685039934516</v>
      </c>
      <c r="I315" s="59">
        <f t="shared" si="100"/>
        <v>-0.79836896518749378</v>
      </c>
      <c r="J315" s="59">
        <f t="shared" si="100"/>
        <v>-0.83387509906555257</v>
      </c>
      <c r="K315" s="59">
        <f t="shared" si="100"/>
        <v>-0.73136423882263646</v>
      </c>
      <c r="L315" s="59">
        <f t="shared" si="100"/>
        <v>-0.30232868414543179</v>
      </c>
      <c r="M315" s="59">
        <f t="shared" si="100"/>
        <v>-0.12353312583254161</v>
      </c>
      <c r="N315" s="59">
        <f t="shared" si="100"/>
        <v>-0.34041280306513988</v>
      </c>
      <c r="O315" s="59">
        <f t="shared" si="100"/>
        <v>-0.43574551986628296</v>
      </c>
      <c r="P315" s="60">
        <f t="shared" si="100"/>
        <v>-0.70736900749254539</v>
      </c>
    </row>
    <row r="316" spans="1:16" ht="16" customHeight="1">
      <c r="A316" s="87"/>
      <c r="B316" s="209"/>
      <c r="C316" s="88">
        <v>2014</v>
      </c>
      <c r="D316" s="59">
        <f t="shared" ref="D316:D321" si="101">+D55/D54-1</f>
        <v>0.38729031604780384</v>
      </c>
      <c r="E316" s="59">
        <f t="shared" ref="E316:O316" si="102">+E55/E54-1</f>
        <v>1.1835205931510329</v>
      </c>
      <c r="F316" s="59">
        <f t="shared" si="102"/>
        <v>0.99029510617891248</v>
      </c>
      <c r="G316" s="59">
        <f t="shared" si="102"/>
        <v>1.4871266489956616</v>
      </c>
      <c r="H316" s="59">
        <f t="shared" si="102"/>
        <v>0.93649621988157472</v>
      </c>
      <c r="I316" s="59">
        <f t="shared" si="102"/>
        <v>2.8351048707961071</v>
      </c>
      <c r="J316" s="59">
        <f t="shared" si="102"/>
        <v>4.4014075034239886</v>
      </c>
      <c r="K316" s="59">
        <f t="shared" si="102"/>
        <v>5.2035877869574358</v>
      </c>
      <c r="L316" s="59">
        <f t="shared" si="102"/>
        <v>5.8365231204311554</v>
      </c>
      <c r="M316" s="59">
        <f t="shared" si="102"/>
        <v>2.7505015086274405</v>
      </c>
      <c r="N316" s="59">
        <f t="shared" si="102"/>
        <v>3.1046352914413022</v>
      </c>
      <c r="O316" s="59">
        <f t="shared" si="102"/>
        <v>4.0598064078209921</v>
      </c>
      <c r="P316" s="60">
        <f>+P55/P54-1</f>
        <v>2.4648722261728104</v>
      </c>
    </row>
    <row r="317" spans="1:16" ht="16" customHeight="1">
      <c r="A317" s="107"/>
      <c r="B317" s="105" t="s">
        <v>96</v>
      </c>
      <c r="C317" s="106">
        <v>2015</v>
      </c>
      <c r="D317" s="59">
        <f t="shared" si="101"/>
        <v>1.0706456270058027</v>
      </c>
      <c r="E317" s="59">
        <f t="shared" ref="E317:O317" si="103">+E56/E55-1</f>
        <v>0.57191889897204429</v>
      </c>
      <c r="F317" s="59">
        <f t="shared" si="103"/>
        <v>0.7695472736906952</v>
      </c>
      <c r="G317" s="59">
        <f t="shared" si="103"/>
        <v>0.9395959426987095</v>
      </c>
      <c r="H317" s="59">
        <f t="shared" si="103"/>
        <v>1.5865953338771801</v>
      </c>
      <c r="I317" s="59">
        <f t="shared" si="103"/>
        <v>0.53629570712029984</v>
      </c>
      <c r="J317" s="59">
        <f t="shared" si="103"/>
        <v>0.4043729362663584</v>
      </c>
      <c r="K317" s="59">
        <f t="shared" si="103"/>
        <v>0.16820020519229351</v>
      </c>
      <c r="L317" s="59">
        <f t="shared" si="103"/>
        <v>9.0428103686389427E-2</v>
      </c>
      <c r="M317" s="59">
        <f t="shared" si="103"/>
        <v>6.1194015012178138E-3</v>
      </c>
      <c r="N317" s="59">
        <f t="shared" si="103"/>
        <v>0.16830035771431673</v>
      </c>
      <c r="O317" s="59">
        <f t="shared" si="103"/>
        <v>5.6092764942796247E-2</v>
      </c>
      <c r="P317" s="60">
        <f>+P56/P55-1</f>
        <v>0.39151535149880945</v>
      </c>
    </row>
    <row r="318" spans="1:16" ht="16" customHeight="1">
      <c r="A318" s="121"/>
      <c r="B318" s="118"/>
      <c r="C318" s="118">
        <v>2016</v>
      </c>
      <c r="D318" s="59">
        <f t="shared" si="101"/>
        <v>0.18268585975890028</v>
      </c>
      <c r="E318" s="59">
        <f t="shared" ref="E318:O318" si="104">+E57/E56-1</f>
        <v>0.31187240299410135</v>
      </c>
      <c r="F318" s="59">
        <f t="shared" si="104"/>
        <v>0.31587811559897427</v>
      </c>
      <c r="G318" s="59">
        <f t="shared" si="104"/>
        <v>7.3428092420522173E-2</v>
      </c>
      <c r="H318" s="59">
        <f t="shared" si="104"/>
        <v>8.3829733654077199E-2</v>
      </c>
      <c r="I318" s="59">
        <f t="shared" si="104"/>
        <v>6.0470910915772835E-2</v>
      </c>
      <c r="J318" s="59">
        <f t="shared" si="104"/>
        <v>-0.14249436882701927</v>
      </c>
      <c r="K318" s="59">
        <f t="shared" si="104"/>
        <v>3.7800112150782494E-2</v>
      </c>
      <c r="L318" s="59">
        <f t="shared" si="104"/>
        <v>-0.10216210558364347</v>
      </c>
      <c r="M318" s="59">
        <f t="shared" si="104"/>
        <v>-8.1203535317802666E-2</v>
      </c>
      <c r="N318" s="59">
        <f t="shared" si="104"/>
        <v>-3.3149365580138479E-2</v>
      </c>
      <c r="O318" s="59">
        <f t="shared" si="104"/>
        <v>-3.0587473558485456E-4</v>
      </c>
      <c r="P318" s="60">
        <f>+P57/P56-1</f>
        <v>4.3479507092693881E-2</v>
      </c>
    </row>
    <row r="319" spans="1:16" ht="16" customHeight="1">
      <c r="A319" s="135"/>
      <c r="B319" s="134"/>
      <c r="C319" s="134">
        <v>2017</v>
      </c>
      <c r="D319" s="59">
        <f t="shared" si="101"/>
        <v>-1.2010300846583499E-2</v>
      </c>
      <c r="E319" s="59">
        <f t="shared" ref="E319:O319" si="105">+E58/E57-1</f>
        <v>-0.16294482197555349</v>
      </c>
      <c r="F319" s="59">
        <f t="shared" si="105"/>
        <v>-3.5702412001116679E-2</v>
      </c>
      <c r="G319" s="59">
        <f t="shared" si="105"/>
        <v>-0.17517643777268255</v>
      </c>
      <c r="H319" s="59">
        <f t="shared" si="105"/>
        <v>-9.2415368202452219E-2</v>
      </c>
      <c r="I319" s="59">
        <f t="shared" si="105"/>
        <v>-0.13393643457791971</v>
      </c>
      <c r="J319" s="59">
        <f t="shared" si="105"/>
        <v>3.9740396830581615E-2</v>
      </c>
      <c r="K319" s="59">
        <f t="shared" si="105"/>
        <v>0.11787244336266012</v>
      </c>
      <c r="L319" s="59">
        <f t="shared" si="105"/>
        <v>0.18347724785275266</v>
      </c>
      <c r="M319" s="59">
        <f t="shared" si="105"/>
        <v>0.37289310224226702</v>
      </c>
      <c r="N319" s="59">
        <f t="shared" si="105"/>
        <v>0.4029068526797468</v>
      </c>
      <c r="O319" s="59">
        <f t="shared" si="105"/>
        <v>0.21339978015282535</v>
      </c>
      <c r="P319" s="60">
        <f>+P58/P57-1</f>
        <v>5.5128531247324863E-2</v>
      </c>
    </row>
    <row r="320" spans="1:16" ht="16" customHeight="1">
      <c r="A320" s="135"/>
      <c r="B320" s="134"/>
      <c r="C320" s="134">
        <v>2018</v>
      </c>
      <c r="D320" s="59">
        <f t="shared" si="101"/>
        <v>0.31511131201641485</v>
      </c>
      <c r="E320" s="59">
        <f t="shared" ref="E320:O320" si="106">+E59/E58-1</f>
        <v>0.43856211518575616</v>
      </c>
      <c r="F320" s="59">
        <f t="shared" si="106"/>
        <v>0.33033474657730566</v>
      </c>
      <c r="G320" s="59">
        <f t="shared" si="106"/>
        <v>0.46028457489232721</v>
      </c>
      <c r="H320" s="59">
        <f t="shared" si="106"/>
        <v>0.54264812082395975</v>
      </c>
      <c r="I320" s="59">
        <f t="shared" si="106"/>
        <v>0.77469815141081777</v>
      </c>
      <c r="J320" s="59">
        <f t="shared" si="106"/>
        <v>0.62282773537528291</v>
      </c>
      <c r="K320" s="59">
        <f t="shared" si="106"/>
        <v>0.44780616208038082</v>
      </c>
      <c r="L320" s="59">
        <f t="shared" si="106"/>
        <v>0.44278060071421721</v>
      </c>
      <c r="M320" s="59">
        <f t="shared" si="106"/>
        <v>0.32757344623739804</v>
      </c>
      <c r="N320" s="59">
        <f t="shared" si="106"/>
        <v>0.15115241177274874</v>
      </c>
      <c r="O320" s="59">
        <f t="shared" si="106"/>
        <v>0.3247655404341625</v>
      </c>
      <c r="P320" s="60">
        <f>+P59/P58-1</f>
        <v>0.41434421490950291</v>
      </c>
    </row>
    <row r="321" spans="1:16" ht="16" customHeight="1">
      <c r="A321" s="22"/>
      <c r="B321" s="90"/>
      <c r="C321" s="90">
        <v>2019</v>
      </c>
      <c r="D321" s="59">
        <f t="shared" si="101"/>
        <v>0.28796425257644898</v>
      </c>
      <c r="E321" s="59">
        <f t="shared" ref="E321:N321" si="107">+E60/E59-1</f>
        <v>0.42586243976726479</v>
      </c>
      <c r="F321" s="59">
        <f t="shared" si="107"/>
        <v>0.10543395193475735</v>
      </c>
      <c r="G321" s="59">
        <f t="shared" si="107"/>
        <v>8.4843588445086437E-2</v>
      </c>
      <c r="H321" s="59">
        <f t="shared" si="107"/>
        <v>0.1030851146199081</v>
      </c>
      <c r="I321" s="59">
        <f t="shared" si="107"/>
        <v>7.5489976689322669E-2</v>
      </c>
      <c r="J321" s="59">
        <f t="shared" si="107"/>
        <v>0.15502774973016265</v>
      </c>
      <c r="K321" s="59">
        <f t="shared" si="107"/>
        <v>9.8392020363185617E-2</v>
      </c>
      <c r="L321" s="59">
        <f t="shared" si="107"/>
        <v>5.2759284618875801E-2</v>
      </c>
      <c r="M321" s="59">
        <f t="shared" si="107"/>
        <v>5.6505225413366889E-2</v>
      </c>
      <c r="N321" s="59">
        <f t="shared" si="107"/>
        <v>9.0005940130400086E-2</v>
      </c>
      <c r="O321" s="59"/>
      <c r="P321" s="60"/>
    </row>
    <row r="322" spans="1:16" ht="16" customHeight="1">
      <c r="A322" s="23"/>
      <c r="B322" s="100"/>
      <c r="C322" s="15">
        <v>1993</v>
      </c>
      <c r="D322" s="61" t="s">
        <v>43</v>
      </c>
      <c r="E322" s="61" t="s">
        <v>43</v>
      </c>
      <c r="F322" s="61" t="s">
        <v>43</v>
      </c>
      <c r="G322" s="61" t="s">
        <v>43</v>
      </c>
      <c r="H322" s="61" t="s">
        <v>43</v>
      </c>
      <c r="I322" s="61" t="s">
        <v>43</v>
      </c>
      <c r="J322" s="61" t="s">
        <v>43</v>
      </c>
      <c r="K322" s="61" t="s">
        <v>43</v>
      </c>
      <c r="L322" s="61" t="s">
        <v>43</v>
      </c>
      <c r="M322" s="61" t="s">
        <v>43</v>
      </c>
      <c r="N322" s="61" t="s">
        <v>43</v>
      </c>
      <c r="O322" s="61" t="s">
        <v>43</v>
      </c>
      <c r="P322" s="62" t="s">
        <v>43</v>
      </c>
    </row>
    <row r="323" spans="1:16" ht="16" customHeight="1">
      <c r="A323" s="19"/>
      <c r="B323" s="99"/>
      <c r="C323" s="10">
        <v>1994</v>
      </c>
      <c r="D323" s="59">
        <f t="shared" ref="D323:P323" si="108">+D62/D61-1</f>
        <v>0.26473510301919845</v>
      </c>
      <c r="E323" s="59">
        <f t="shared" si="108"/>
        <v>0.28394997688496715</v>
      </c>
      <c r="F323" s="59">
        <f t="shared" si="108"/>
        <v>0.33450946186919084</v>
      </c>
      <c r="G323" s="59">
        <f t="shared" si="108"/>
        <v>0.38273388585176771</v>
      </c>
      <c r="H323" s="59">
        <f t="shared" si="108"/>
        <v>0.37050510246784296</v>
      </c>
      <c r="I323" s="59">
        <f t="shared" si="108"/>
        <v>0.28171510202282368</v>
      </c>
      <c r="J323" s="59">
        <f t="shared" si="108"/>
        <v>0.31712734366847561</v>
      </c>
      <c r="K323" s="59">
        <f t="shared" si="108"/>
        <v>0.36129855328619165</v>
      </c>
      <c r="L323" s="59">
        <f t="shared" si="108"/>
        <v>0.3848342708737591</v>
      </c>
      <c r="M323" s="59">
        <f t="shared" si="108"/>
        <v>0.37486702064464184</v>
      </c>
      <c r="N323" s="59">
        <f t="shared" si="108"/>
        <v>0.32906401071698999</v>
      </c>
      <c r="O323" s="59">
        <f t="shared" si="108"/>
        <v>0.32936741649625079</v>
      </c>
      <c r="P323" s="60">
        <f t="shared" si="108"/>
        <v>0.3368937524479545</v>
      </c>
    </row>
    <row r="324" spans="1:16" ht="16" customHeight="1">
      <c r="A324" s="19"/>
      <c r="B324" s="99"/>
      <c r="C324" s="10">
        <v>1995</v>
      </c>
      <c r="D324" s="59">
        <f t="shared" ref="D324:P324" si="109">+D63/D62-1</f>
        <v>0.17757892693684996</v>
      </c>
      <c r="E324" s="59">
        <f t="shared" si="109"/>
        <v>0.12363780955168835</v>
      </c>
      <c r="F324" s="59">
        <f t="shared" si="109"/>
        <v>8.7266167831874686E-2</v>
      </c>
      <c r="G324" s="59">
        <f t="shared" si="109"/>
        <v>-1.1686837166168362E-2</v>
      </c>
      <c r="H324" s="59">
        <f t="shared" si="109"/>
        <v>-1.001255665763523E-2</v>
      </c>
      <c r="I324" s="59">
        <f t="shared" si="109"/>
        <v>2.6325816098686783E-2</v>
      </c>
      <c r="J324" s="59">
        <f>+J63/J62-1</f>
        <v>3.6394792678857479E-2</v>
      </c>
      <c r="K324" s="59">
        <f t="shared" si="109"/>
        <v>1.8500320634619039E-2</v>
      </c>
      <c r="L324" s="59">
        <f t="shared" si="109"/>
        <v>-2.0566163429678541E-2</v>
      </c>
      <c r="M324" s="59">
        <f t="shared" si="109"/>
        <v>1.5724823246962449E-2</v>
      </c>
      <c r="N324" s="59">
        <f t="shared" si="109"/>
        <v>7.8054889678689232E-3</v>
      </c>
      <c r="O324" s="59">
        <f t="shared" si="109"/>
        <v>-5.9994400522622726E-5</v>
      </c>
      <c r="P324" s="60">
        <f t="shared" si="109"/>
        <v>3.1571041281588386E-2</v>
      </c>
    </row>
    <row r="325" spans="1:16" ht="16" customHeight="1">
      <c r="A325" s="19"/>
      <c r="B325" s="99"/>
      <c r="C325" s="10">
        <v>1996</v>
      </c>
      <c r="D325" s="59">
        <f t="shared" ref="D325:P325" si="110">+D64/D63-1</f>
        <v>4.896814248926229E-2</v>
      </c>
      <c r="E325" s="59">
        <f t="shared" si="110"/>
        <v>8.1373461813098791E-2</v>
      </c>
      <c r="F325" s="59">
        <f t="shared" si="110"/>
        <v>3.8993981189672899E-2</v>
      </c>
      <c r="G325" s="59">
        <f t="shared" si="110"/>
        <v>0.14096860815397405</v>
      </c>
      <c r="H325" s="59">
        <f t="shared" si="110"/>
        <v>0.1228057505247242</v>
      </c>
      <c r="I325" s="59">
        <f t="shared" si="110"/>
        <v>5.5331305571249212E-2</v>
      </c>
      <c r="J325" s="59">
        <f t="shared" si="110"/>
        <v>8.2648289017656973E-2</v>
      </c>
      <c r="K325" s="59">
        <f t="shared" si="110"/>
        <v>3.7465853017492945E-2</v>
      </c>
      <c r="L325" s="59">
        <f t="shared" si="110"/>
        <v>2.3500368299328445E-2</v>
      </c>
      <c r="M325" s="59">
        <f t="shared" si="110"/>
        <v>0.11103910719902466</v>
      </c>
      <c r="N325" s="59">
        <f t="shared" si="110"/>
        <v>3.8863359316001711E-2</v>
      </c>
      <c r="O325" s="59">
        <f t="shared" si="110"/>
        <v>3.8868960778230432E-2</v>
      </c>
      <c r="P325" s="60">
        <f t="shared" si="110"/>
        <v>6.7878217602643343E-2</v>
      </c>
    </row>
    <row r="326" spans="1:16" ht="16" customHeight="1">
      <c r="A326" s="19" t="s">
        <v>22</v>
      </c>
      <c r="B326" s="99" t="s">
        <v>24</v>
      </c>
      <c r="C326" s="10">
        <v>1997</v>
      </c>
      <c r="D326" s="59">
        <f t="shared" ref="D326:P326" si="111">+D65/D64-1</f>
        <v>1.0777983558892368E-2</v>
      </c>
      <c r="E326" s="59">
        <f t="shared" si="111"/>
        <v>1.7120007466560949E-2</v>
      </c>
      <c r="F326" s="59">
        <f t="shared" si="111"/>
        <v>-1.8549243161379181E-2</v>
      </c>
      <c r="G326" s="59">
        <f t="shared" si="111"/>
        <v>6.3393675494188617E-2</v>
      </c>
      <c r="H326" s="59">
        <f t="shared" si="111"/>
        <v>-1.4249801676636475E-2</v>
      </c>
      <c r="I326" s="59">
        <f t="shared" si="111"/>
        <v>7.5772911481839511E-3</v>
      </c>
      <c r="J326" s="59">
        <f t="shared" si="111"/>
        <v>1.5698465270675976E-2</v>
      </c>
      <c r="K326" s="59">
        <f t="shared" si="111"/>
        <v>-1.9470849918051925E-2</v>
      </c>
      <c r="L326" s="59">
        <f t="shared" si="111"/>
        <v>7.1208748051455606E-2</v>
      </c>
      <c r="M326" s="59">
        <f t="shared" si="111"/>
        <v>-2.5667357867990015E-3</v>
      </c>
      <c r="N326" s="59">
        <f t="shared" si="111"/>
        <v>-2.0006985562395885E-2</v>
      </c>
      <c r="O326" s="59">
        <f t="shared" si="111"/>
        <v>7.8564087780905734E-3</v>
      </c>
      <c r="P326" s="60">
        <f t="shared" si="111"/>
        <v>9.3671012850868873E-3</v>
      </c>
    </row>
    <row r="327" spans="1:16" ht="16" customHeight="1">
      <c r="A327" s="19" t="s">
        <v>23</v>
      </c>
      <c r="B327" s="99"/>
      <c r="C327" s="10">
        <v>1998</v>
      </c>
      <c r="D327" s="59">
        <f t="shared" ref="D327:P327" si="112">+D66/D65-1</f>
        <v>4.2099108811512131E-2</v>
      </c>
      <c r="E327" s="59">
        <f t="shared" si="112"/>
        <v>2.0588888079609013E-4</v>
      </c>
      <c r="F327" s="59">
        <f t="shared" si="112"/>
        <v>6.9957211795310892E-2</v>
      </c>
      <c r="G327" s="59">
        <f t="shared" si="112"/>
        <v>-2.6691909920589785E-2</v>
      </c>
      <c r="H327" s="59">
        <f t="shared" si="112"/>
        <v>-1.9936869751040587E-2</v>
      </c>
      <c r="I327" s="59">
        <f t="shared" si="112"/>
        <v>3.762418946920576E-2</v>
      </c>
      <c r="J327" s="59">
        <f t="shared" si="112"/>
        <v>1.7260056396386059E-2</v>
      </c>
      <c r="K327" s="59">
        <f t="shared" si="112"/>
        <v>4.8454095667456176E-2</v>
      </c>
      <c r="L327" s="59">
        <f t="shared" si="112"/>
        <v>1.3255836423908596E-2</v>
      </c>
      <c r="M327" s="59">
        <f t="shared" si="112"/>
        <v>1.2492942614849456E-2</v>
      </c>
      <c r="N327" s="59">
        <f t="shared" si="112"/>
        <v>6.0078846545373876E-2</v>
      </c>
      <c r="O327" s="59">
        <f t="shared" si="112"/>
        <v>5.4639632712273345E-2</v>
      </c>
      <c r="P327" s="60">
        <f t="shared" si="112"/>
        <v>2.5140585942435623E-2</v>
      </c>
    </row>
    <row r="328" spans="1:16" ht="16" customHeight="1">
      <c r="A328" s="19"/>
      <c r="B328" s="99"/>
      <c r="C328" s="10">
        <v>1999</v>
      </c>
      <c r="D328" s="59">
        <f t="shared" ref="D328:P328" si="113">+D67/D66-1</f>
        <v>-1.3681785653285927E-2</v>
      </c>
      <c r="E328" s="59">
        <f t="shared" si="113"/>
        <v>1.9867340818729984E-2</v>
      </c>
      <c r="F328" s="59">
        <f t="shared" si="113"/>
        <v>3.0944440920336103E-2</v>
      </c>
      <c r="G328" s="59">
        <f t="shared" si="113"/>
        <v>2.3034012901891332E-2</v>
      </c>
      <c r="H328" s="59">
        <f t="shared" si="113"/>
        <v>3.283741772498372E-2</v>
      </c>
      <c r="I328" s="59">
        <f t="shared" si="113"/>
        <v>3.6346310271482052E-2</v>
      </c>
      <c r="J328" s="59">
        <f t="shared" si="113"/>
        <v>-1.8582414319954221E-3</v>
      </c>
      <c r="K328" s="59">
        <f t="shared" si="113"/>
        <v>-3.3274436896773008E-3</v>
      </c>
      <c r="L328" s="59">
        <f t="shared" si="113"/>
        <v>1.9042785330972922E-2</v>
      </c>
      <c r="M328" s="59">
        <f t="shared" si="113"/>
        <v>-3.0653746417360406E-2</v>
      </c>
      <c r="N328" s="59">
        <f t="shared" si="113"/>
        <v>7.8223595115782807E-3</v>
      </c>
      <c r="O328" s="59">
        <f t="shared" si="113"/>
        <v>-7.6708740839811496E-3</v>
      </c>
      <c r="P328" s="60">
        <f t="shared" si="113"/>
        <v>9.2513245021463852E-3</v>
      </c>
    </row>
    <row r="329" spans="1:16" ht="16" customHeight="1">
      <c r="A329" s="19"/>
      <c r="B329" s="99"/>
      <c r="C329" s="10">
        <v>2000</v>
      </c>
      <c r="D329" s="59">
        <f t="shared" ref="D329:P329" si="114">+D68/D67-1</f>
        <v>-2.8002900026358857E-2</v>
      </c>
      <c r="E329" s="59">
        <f t="shared" si="114"/>
        <v>4.0838448118731607E-2</v>
      </c>
      <c r="F329" s="59">
        <f t="shared" si="114"/>
        <v>1.1823417856428708E-2</v>
      </c>
      <c r="G329" s="59">
        <f t="shared" si="114"/>
        <v>-5.9889708918738571E-2</v>
      </c>
      <c r="H329" s="59">
        <f t="shared" si="114"/>
        <v>-2.8520639547766624E-2</v>
      </c>
      <c r="I329" s="59">
        <f t="shared" si="114"/>
        <v>-3.800551525303586E-2</v>
      </c>
      <c r="J329" s="59">
        <f t="shared" si="114"/>
        <v>-3.4664544708480127E-2</v>
      </c>
      <c r="K329" s="59">
        <f t="shared" si="114"/>
        <v>2.519019009411938E-2</v>
      </c>
      <c r="L329" s="59">
        <f t="shared" si="114"/>
        <v>-3.4758528168361225E-2</v>
      </c>
      <c r="M329" s="59">
        <f t="shared" si="114"/>
        <v>-7.9284623663988807E-3</v>
      </c>
      <c r="N329" s="59">
        <f t="shared" si="114"/>
        <v>-6.3005564148511106E-2</v>
      </c>
      <c r="O329" s="59">
        <f t="shared" si="114"/>
        <v>-9.882666876323809E-2</v>
      </c>
      <c r="P329" s="60">
        <f t="shared" si="114"/>
        <v>-2.721143346237398E-2</v>
      </c>
    </row>
    <row r="330" spans="1:16" ht="16" customHeight="1">
      <c r="A330" s="19"/>
      <c r="B330" s="99"/>
      <c r="C330" s="10">
        <v>2001</v>
      </c>
      <c r="D330" s="59">
        <f t="shared" ref="D330:P330" si="115">+D69/D68-1</f>
        <v>-3.2421854518577153E-2</v>
      </c>
      <c r="E330" s="59">
        <f t="shared" si="115"/>
        <v>-8.9685384093922904E-2</v>
      </c>
      <c r="F330" s="59">
        <f t="shared" si="115"/>
        <v>-0.1096252004046534</v>
      </c>
      <c r="G330" s="59">
        <f t="shared" si="115"/>
        <v>-5.9291305961246654E-2</v>
      </c>
      <c r="H330" s="59">
        <f t="shared" si="115"/>
        <v>-3.8058611755067195E-2</v>
      </c>
      <c r="I330" s="59">
        <f t="shared" si="115"/>
        <v>-7.6223112796421466E-2</v>
      </c>
      <c r="J330" s="59">
        <f t="shared" si="115"/>
        <v>-0.11430083835237859</v>
      </c>
      <c r="K330" s="59">
        <f t="shared" si="115"/>
        <v>-0.10711655533721587</v>
      </c>
      <c r="L330" s="59">
        <f t="shared" si="115"/>
        <v>-0.14481225222580563</v>
      </c>
      <c r="M330" s="59">
        <f t="shared" si="115"/>
        <v>-0.12407333484116823</v>
      </c>
      <c r="N330" s="59">
        <f t="shared" si="115"/>
        <v>-9.2169188758675635E-2</v>
      </c>
      <c r="O330" s="59">
        <f t="shared" si="115"/>
        <v>-0.2223128122651763</v>
      </c>
      <c r="P330" s="60">
        <f t="shared" si="115"/>
        <v>-0.101266205826403</v>
      </c>
    </row>
    <row r="331" spans="1:16" ht="16" customHeight="1">
      <c r="A331" s="19"/>
      <c r="B331" s="99"/>
      <c r="C331" s="10">
        <v>2002</v>
      </c>
      <c r="D331" s="59">
        <f t="shared" ref="D331:P331" si="116">+D70/D69-1</f>
        <v>-0.1602513454111516</v>
      </c>
      <c r="E331" s="59">
        <f t="shared" si="116"/>
        <v>-0.15226699579295899</v>
      </c>
      <c r="F331" s="59">
        <f t="shared" si="116"/>
        <v>-0.19267687756483931</v>
      </c>
      <c r="G331" s="59">
        <f t="shared" si="116"/>
        <v>-0.11777370770932094</v>
      </c>
      <c r="H331" s="59">
        <f t="shared" si="116"/>
        <v>-0.12336312054359466</v>
      </c>
      <c r="I331" s="59">
        <f t="shared" si="116"/>
        <v>-0.11537585538791328</v>
      </c>
      <c r="J331" s="59">
        <f t="shared" si="116"/>
        <v>2.9506221549087108E-3</v>
      </c>
      <c r="K331" s="59">
        <f t="shared" si="116"/>
        <v>9.6859118412284673E-5</v>
      </c>
      <c r="L331" s="59">
        <f t="shared" si="116"/>
        <v>7.1116104726064444E-2</v>
      </c>
      <c r="M331" s="59">
        <f t="shared" si="116"/>
        <v>9.4073199649201245E-2</v>
      </c>
      <c r="N331" s="59">
        <f t="shared" si="116"/>
        <v>7.2295662218490264E-2</v>
      </c>
      <c r="O331" s="59">
        <f t="shared" si="116"/>
        <v>0.30765963897055926</v>
      </c>
      <c r="P331" s="60">
        <f t="shared" si="116"/>
        <v>-3.1753117335249881E-2</v>
      </c>
    </row>
    <row r="332" spans="1:16" ht="16" customHeight="1">
      <c r="A332" s="19"/>
      <c r="B332" s="99"/>
      <c r="C332" s="10">
        <v>2003</v>
      </c>
      <c r="D332" s="59">
        <f t="shared" ref="D332:P332" si="117">+D71/D70-1</f>
        <v>0.19664996738783502</v>
      </c>
      <c r="E332" s="59">
        <f t="shared" si="117"/>
        <v>0.17133199734856253</v>
      </c>
      <c r="F332" s="59">
        <f t="shared" si="117"/>
        <v>0.22551061104128389</v>
      </c>
      <c r="G332" s="59">
        <f t="shared" si="117"/>
        <v>0.28306699877022967</v>
      </c>
      <c r="H332" s="59">
        <f t="shared" si="117"/>
        <v>0.34447180247140241</v>
      </c>
      <c r="I332" s="59">
        <f t="shared" si="117"/>
        <v>0.34890318085996874</v>
      </c>
      <c r="J332" s="59">
        <f t="shared" si="117"/>
        <v>0.28469682773673544</v>
      </c>
      <c r="K332" s="59">
        <f t="shared" si="117"/>
        <v>0.2184380932982477</v>
      </c>
      <c r="L332" s="59">
        <f t="shared" si="117"/>
        <v>0.23133116682401966</v>
      </c>
      <c r="M332" s="59">
        <f t="shared" si="117"/>
        <v>0.17052776975927886</v>
      </c>
      <c r="N332" s="59">
        <f t="shared" si="117"/>
        <v>0.12824927047254686</v>
      </c>
      <c r="O332" s="59">
        <f t="shared" si="117"/>
        <v>0.13857264027182947</v>
      </c>
      <c r="P332" s="60">
        <f t="shared" si="117"/>
        <v>0.2270053889324759</v>
      </c>
    </row>
    <row r="333" spans="1:16" ht="16" customHeight="1">
      <c r="A333" s="19"/>
      <c r="B333" s="99"/>
      <c r="C333" s="10">
        <v>2004</v>
      </c>
      <c r="D333" s="59">
        <f t="shared" ref="D333:P333" si="118">+D72/D71-1</f>
        <v>0.11287797433357993</v>
      </c>
      <c r="E333" s="59">
        <f t="shared" si="118"/>
        <v>0.2289955863213009</v>
      </c>
      <c r="F333" s="59">
        <f t="shared" si="118"/>
        <v>0.28267818761947927</v>
      </c>
      <c r="G333" s="59">
        <f t="shared" si="118"/>
        <v>6.0193279227892971E-2</v>
      </c>
      <c r="H333" s="59">
        <f t="shared" si="118"/>
        <v>-2.1537471102917483E-2</v>
      </c>
      <c r="I333" s="59">
        <f t="shared" si="118"/>
        <v>4.6479009479589939E-2</v>
      </c>
      <c r="J333" s="59">
        <f t="shared" si="118"/>
        <v>-1.3622635825075169E-2</v>
      </c>
      <c r="K333" s="59">
        <f t="shared" si="118"/>
        <v>-1.7322384915209321E-2</v>
      </c>
      <c r="L333" s="59">
        <f t="shared" si="118"/>
        <v>1.3869302976250886E-2</v>
      </c>
      <c r="M333" s="59">
        <f t="shared" si="118"/>
        <v>-1.5207192067615005E-2</v>
      </c>
      <c r="N333" s="59">
        <f t="shared" si="118"/>
        <v>6.3202903749208561E-2</v>
      </c>
      <c r="O333" s="59">
        <f t="shared" si="118"/>
        <v>3.7421086339931131E-2</v>
      </c>
      <c r="P333" s="60">
        <f t="shared" si="118"/>
        <v>5.558035981477305E-2</v>
      </c>
    </row>
    <row r="334" spans="1:16" ht="16" customHeight="1">
      <c r="A334" s="19"/>
      <c r="B334" s="99"/>
      <c r="C334" s="10">
        <v>2005</v>
      </c>
      <c r="D334" s="59">
        <f t="shared" ref="D334:P334" si="119">+D73/D72-1</f>
        <v>1.7229072098771558E-2</v>
      </c>
      <c r="E334" s="59">
        <f t="shared" si="119"/>
        <v>-8.4844088157254305E-2</v>
      </c>
      <c r="F334" s="59">
        <f t="shared" si="119"/>
        <v>-8.1179303942353287E-2</v>
      </c>
      <c r="G334" s="59">
        <f t="shared" si="119"/>
        <v>3.54473764221368E-2</v>
      </c>
      <c r="H334" s="59">
        <f t="shared" si="119"/>
        <v>1.1617203829423772E-2</v>
      </c>
      <c r="I334" s="59">
        <f t="shared" si="119"/>
        <v>-3.2699030760799941E-2</v>
      </c>
      <c r="J334" s="59">
        <f t="shared" si="119"/>
        <v>-2.8130185716723655E-2</v>
      </c>
      <c r="K334" s="59">
        <f t="shared" si="119"/>
        <v>-1.2867023935749899E-2</v>
      </c>
      <c r="L334" s="59">
        <f t="shared" si="119"/>
        <v>-2.2911934282886848E-2</v>
      </c>
      <c r="M334" s="59">
        <f t="shared" si="119"/>
        <v>-4.416364415728169E-2</v>
      </c>
      <c r="N334" s="59">
        <f t="shared" si="119"/>
        <v>-1.3393808667183871E-2</v>
      </c>
      <c r="O334" s="59">
        <f t="shared" si="119"/>
        <v>6.7083483205134797E-3</v>
      </c>
      <c r="P334" s="60">
        <f t="shared" si="119"/>
        <v>-2.1280449374042387E-2</v>
      </c>
    </row>
    <row r="335" spans="1:16" ht="16" customHeight="1">
      <c r="A335" s="19"/>
      <c r="B335" s="99"/>
      <c r="C335" s="10">
        <v>2006</v>
      </c>
      <c r="D335" s="59">
        <f t="shared" ref="D335:P335" si="120">+D74/D73-1</f>
        <v>1.8429327524185357E-3</v>
      </c>
      <c r="E335" s="59">
        <f t="shared" si="120"/>
        <v>2.1218830177632153E-2</v>
      </c>
      <c r="F335" s="59">
        <f t="shared" si="120"/>
        <v>-1.7494021390786041E-2</v>
      </c>
      <c r="G335" s="59">
        <f t="shared" si="120"/>
        <v>-6.2341710420675045E-2</v>
      </c>
      <c r="H335" s="59">
        <f t="shared" si="120"/>
        <v>-1.9287337934296711E-2</v>
      </c>
      <c r="I335" s="59">
        <f t="shared" si="120"/>
        <v>-1.6771020727331498E-2</v>
      </c>
      <c r="J335" s="59">
        <f t="shared" si="120"/>
        <v>1.1373052434537234E-2</v>
      </c>
      <c r="K335" s="59">
        <f t="shared" si="120"/>
        <v>4.2042323630771206E-2</v>
      </c>
      <c r="L335" s="59">
        <f t="shared" si="120"/>
        <v>-3.8663043628098803E-3</v>
      </c>
      <c r="M335" s="59">
        <f t="shared" si="120"/>
        <v>2.8641016352214166E-2</v>
      </c>
      <c r="N335" s="59">
        <f t="shared" si="120"/>
        <v>1.3206526972275867E-2</v>
      </c>
      <c r="O335" s="59">
        <f t="shared" si="120"/>
        <v>-9.0689060617837769E-2</v>
      </c>
      <c r="P335" s="60">
        <f t="shared" si="120"/>
        <v>-8.3682488627119245E-3</v>
      </c>
    </row>
    <row r="336" spans="1:16" ht="16" customHeight="1">
      <c r="A336" s="19"/>
      <c r="B336" s="99"/>
      <c r="C336" s="10">
        <v>2007</v>
      </c>
      <c r="D336" s="59">
        <f t="shared" ref="D336:P336" si="121">+D75/D74-1</f>
        <v>-1.3971423181202147E-2</v>
      </c>
      <c r="E336" s="59">
        <f t="shared" si="121"/>
        <v>-2.1070857391396691E-2</v>
      </c>
      <c r="F336" s="59">
        <f t="shared" si="121"/>
        <v>-3.4364202635526198E-3</v>
      </c>
      <c r="G336" s="59">
        <f t="shared" si="121"/>
        <v>-6.9336093188017589E-2</v>
      </c>
      <c r="H336" s="59">
        <f t="shared" si="121"/>
        <v>-0.17428601453908144</v>
      </c>
      <c r="I336" s="59">
        <f t="shared" si="121"/>
        <v>-0.18880939261277596</v>
      </c>
      <c r="J336" s="59">
        <f t="shared" si="121"/>
        <v>-0.19733325409223668</v>
      </c>
      <c r="K336" s="59">
        <f t="shared" si="121"/>
        <v>-0.11166471764918096</v>
      </c>
      <c r="L336" s="59">
        <f t="shared" si="121"/>
        <v>-0.12442865038979989</v>
      </c>
      <c r="M336" s="59">
        <f t="shared" si="121"/>
        <v>-6.2336978164199919E-2</v>
      </c>
      <c r="N336" s="59">
        <f t="shared" si="121"/>
        <v>-7.3741723037734519E-2</v>
      </c>
      <c r="O336" s="59">
        <f t="shared" si="121"/>
        <v>-7.0095011584820455E-2</v>
      </c>
      <c r="P336" s="60">
        <f t="shared" si="121"/>
        <v>-9.5074193347250313E-2</v>
      </c>
    </row>
    <row r="337" spans="1:16" ht="16" customHeight="1">
      <c r="A337" s="19"/>
      <c r="B337" s="99"/>
      <c r="C337" s="10">
        <v>2008</v>
      </c>
      <c r="D337" s="59">
        <f t="shared" ref="D337:P337" si="122">+D76/D75-1</f>
        <v>-6.0481884730534285E-2</v>
      </c>
      <c r="E337" s="59">
        <f t="shared" si="122"/>
        <v>-2.0506636422677471E-2</v>
      </c>
      <c r="F337" s="59">
        <f t="shared" si="122"/>
        <v>-0.16619550280647299</v>
      </c>
      <c r="G337" s="59">
        <f t="shared" si="122"/>
        <v>2.2494203264807888E-2</v>
      </c>
      <c r="H337" s="59">
        <f t="shared" si="122"/>
        <v>9.2197279766999429E-2</v>
      </c>
      <c r="I337" s="59">
        <f t="shared" si="122"/>
        <v>4.5877138932747918E-2</v>
      </c>
      <c r="J337" s="59">
        <f t="shared" si="122"/>
        <v>0.11908975230930818</v>
      </c>
      <c r="K337" s="59">
        <f t="shared" si="122"/>
        <v>-6.4647659305740346E-2</v>
      </c>
      <c r="L337" s="59">
        <f t="shared" si="122"/>
        <v>-1.5966954150557378E-2</v>
      </c>
      <c r="M337" s="59">
        <f t="shared" si="122"/>
        <v>-5.6870268350053488E-2</v>
      </c>
      <c r="N337" s="59">
        <f t="shared" si="122"/>
        <v>-0.12927870354739912</v>
      </c>
      <c r="O337" s="59">
        <f t="shared" si="122"/>
        <v>-2.3246766767986871E-2</v>
      </c>
      <c r="P337" s="60">
        <f t="shared" si="122"/>
        <v>-2.6097024007841418E-2</v>
      </c>
    </row>
    <row r="338" spans="1:16" ht="16" customHeight="1">
      <c r="A338" s="19"/>
      <c r="B338" s="99"/>
      <c r="C338" s="10">
        <v>2009</v>
      </c>
      <c r="D338" s="59">
        <f t="shared" ref="D338:P338" si="123">+D77/D76-1</f>
        <v>-7.5135668829531044E-2</v>
      </c>
      <c r="E338" s="59">
        <f t="shared" si="123"/>
        <v>-0.10470477227087782</v>
      </c>
      <c r="F338" s="59">
        <f t="shared" si="123"/>
        <v>-1.3741213802094587E-2</v>
      </c>
      <c r="G338" s="59">
        <f t="shared" si="123"/>
        <v>-0.12202645462951411</v>
      </c>
      <c r="H338" s="59">
        <f t="shared" si="123"/>
        <v>-0.11730332300532864</v>
      </c>
      <c r="I338" s="59">
        <f t="shared" si="123"/>
        <v>8.0444022364778434E-4</v>
      </c>
      <c r="J338" s="59">
        <f t="shared" si="123"/>
        <v>-0.15814431352681757</v>
      </c>
      <c r="K338" s="59">
        <f t="shared" si="123"/>
        <v>-8.1108663285675564E-2</v>
      </c>
      <c r="L338" s="59">
        <f t="shared" si="123"/>
        <v>-2.8726713576100238E-2</v>
      </c>
      <c r="M338" s="59">
        <f t="shared" si="123"/>
        <v>-2.6906159836501908E-2</v>
      </c>
      <c r="N338" s="59">
        <f t="shared" si="123"/>
        <v>-2.5897843785076424E-2</v>
      </c>
      <c r="O338" s="59">
        <f t="shared" si="123"/>
        <v>-1.566165704397593E-2</v>
      </c>
      <c r="P338" s="60">
        <f t="shared" si="123"/>
        <v>-6.495807905816442E-2</v>
      </c>
    </row>
    <row r="339" spans="1:16" ht="16" customHeight="1">
      <c r="A339" s="19"/>
      <c r="B339" s="99"/>
      <c r="C339" s="10">
        <v>2010</v>
      </c>
      <c r="D339" s="59">
        <f t="shared" ref="D339:P339" si="124">+D78/D77-1</f>
        <v>-6.2255975777640304E-2</v>
      </c>
      <c r="E339" s="59">
        <f t="shared" si="124"/>
        <v>-1.4382162748556082E-2</v>
      </c>
      <c r="F339" s="59">
        <f t="shared" si="124"/>
        <v>7.1557284798149379E-2</v>
      </c>
      <c r="G339" s="59">
        <f t="shared" si="124"/>
        <v>5.6181830953871303E-2</v>
      </c>
      <c r="H339" s="59">
        <f t="shared" si="124"/>
        <v>2.7222365688216899E-2</v>
      </c>
      <c r="I339" s="59">
        <f t="shared" si="124"/>
        <v>4.2992994271756846E-2</v>
      </c>
      <c r="J339" s="59">
        <f t="shared" si="124"/>
        <v>0.10283265127401942</v>
      </c>
      <c r="K339" s="59">
        <f t="shared" si="124"/>
        <v>8.3673634072120473E-2</v>
      </c>
      <c r="L339" s="59">
        <f t="shared" si="124"/>
        <v>3.5804837952661206E-2</v>
      </c>
      <c r="M339" s="59">
        <f t="shared" si="124"/>
        <v>-0.10727152656264316</v>
      </c>
      <c r="N339" s="59">
        <f t="shared" si="124"/>
        <v>-5.1033078785698183E-2</v>
      </c>
      <c r="O339" s="59">
        <f t="shared" si="124"/>
        <v>-0.16655600226294176</v>
      </c>
      <c r="P339" s="60">
        <f t="shared" si="124"/>
        <v>1.35003875994677E-3</v>
      </c>
    </row>
    <row r="340" spans="1:16" ht="16" customHeight="1">
      <c r="A340" s="19"/>
      <c r="B340" s="99"/>
      <c r="C340" s="10">
        <v>2011</v>
      </c>
      <c r="D340" s="59">
        <f t="shared" ref="D340:P340" si="125">+D79/D78-1</f>
        <v>-0.13690042113220802</v>
      </c>
      <c r="E340" s="59">
        <f t="shared" si="125"/>
        <v>-0.12806378162933141</v>
      </c>
      <c r="F340" s="59">
        <f t="shared" si="125"/>
        <v>-0.2474245450494289</v>
      </c>
      <c r="G340" s="59">
        <f t="shared" si="125"/>
        <v>-0.23216933160275866</v>
      </c>
      <c r="H340" s="59">
        <f t="shared" si="125"/>
        <v>-0.10306077517792223</v>
      </c>
      <c r="I340" s="59">
        <f t="shared" si="125"/>
        <v>-0.19173330537463518</v>
      </c>
      <c r="J340" s="59">
        <f t="shared" si="125"/>
        <v>-0.36538489926207129</v>
      </c>
      <c r="K340" s="59">
        <f t="shared" si="125"/>
        <v>-0.29466823564915012</v>
      </c>
      <c r="L340" s="59">
        <f t="shared" si="125"/>
        <v>-0.24382257938037732</v>
      </c>
      <c r="M340" s="59">
        <f t="shared" si="125"/>
        <v>-0.15666914327923664</v>
      </c>
      <c r="N340" s="59">
        <f t="shared" si="125"/>
        <v>-5.8642703327843604E-3</v>
      </c>
      <c r="O340" s="59">
        <f t="shared" si="125"/>
        <v>-1.7132060930332149E-2</v>
      </c>
      <c r="P340" s="60">
        <f t="shared" si="125"/>
        <v>-0.18352808925521291</v>
      </c>
    </row>
    <row r="341" spans="1:16" ht="16" customHeight="1">
      <c r="A341" s="19"/>
      <c r="B341" s="99"/>
      <c r="C341" s="10">
        <v>2012</v>
      </c>
      <c r="D341" s="59">
        <f t="shared" ref="D341:P341" si="126">+D80/D79-1</f>
        <v>3.0247533439206276E-2</v>
      </c>
      <c r="E341" s="59">
        <f t="shared" si="126"/>
        <v>-4.3499110384907502E-2</v>
      </c>
      <c r="F341" s="59">
        <f t="shared" si="126"/>
        <v>0.16319674433828779</v>
      </c>
      <c r="G341" s="59">
        <f t="shared" si="126"/>
        <v>1.4360209517493061E-2</v>
      </c>
      <c r="H341" s="59">
        <f t="shared" si="126"/>
        <v>-1.4390813626119492E-3</v>
      </c>
      <c r="I341" s="59">
        <f t="shared" si="126"/>
        <v>3.0366271901697051E-2</v>
      </c>
      <c r="J341" s="59">
        <f t="shared" si="126"/>
        <v>0.37219858269800721</v>
      </c>
      <c r="K341" s="59">
        <f t="shared" si="126"/>
        <v>0.10234207327661049</v>
      </c>
      <c r="L341" s="59">
        <f t="shared" si="126"/>
        <v>-4.7472854469154724E-2</v>
      </c>
      <c r="M341" s="59">
        <f t="shared" si="126"/>
        <v>6.629543833499163E-2</v>
      </c>
      <c r="N341" s="59">
        <f t="shared" si="126"/>
        <v>-0.18315791088744326</v>
      </c>
      <c r="O341" s="59">
        <f t="shared" si="126"/>
        <v>-9.8382675456272994E-2</v>
      </c>
      <c r="P341" s="60">
        <f t="shared" si="126"/>
        <v>2.4531928407202752E-2</v>
      </c>
    </row>
    <row r="342" spans="1:16" ht="16" customHeight="1">
      <c r="A342" s="19"/>
      <c r="B342" s="99"/>
      <c r="C342" s="10">
        <v>2013</v>
      </c>
      <c r="D342" s="59">
        <f t="shared" ref="D342:P342" si="127">+D81/D80-1</f>
        <v>-0.13203393808932218</v>
      </c>
      <c r="E342" s="59">
        <f t="shared" si="127"/>
        <v>-0.24482690994775669</v>
      </c>
      <c r="F342" s="59">
        <f t="shared" si="127"/>
        <v>-0.38660023951883526</v>
      </c>
      <c r="G342" s="59">
        <f t="shared" si="127"/>
        <v>-0.21240531787575567</v>
      </c>
      <c r="H342" s="59">
        <f t="shared" si="127"/>
        <v>-0.16603012306128595</v>
      </c>
      <c r="I342" s="59">
        <f t="shared" si="127"/>
        <v>-0.23631250900812129</v>
      </c>
      <c r="J342" s="59">
        <f t="shared" si="127"/>
        <v>-9.7511760799827929E-2</v>
      </c>
      <c r="K342" s="59">
        <f t="shared" si="127"/>
        <v>-0.12447569367215738</v>
      </c>
      <c r="L342" s="59">
        <f t="shared" si="127"/>
        <v>-0.10471829480085326</v>
      </c>
      <c r="M342" s="59">
        <f t="shared" si="127"/>
        <v>-0.15356989524944686</v>
      </c>
      <c r="N342" s="59">
        <f t="shared" si="127"/>
        <v>-0.15931810894103215</v>
      </c>
      <c r="O342" s="59">
        <f t="shared" si="127"/>
        <v>-0.20456629299629092</v>
      </c>
      <c r="P342" s="60">
        <f t="shared" si="127"/>
        <v>-0.18689716168256165</v>
      </c>
    </row>
    <row r="343" spans="1:16" ht="16" customHeight="1">
      <c r="A343" s="87"/>
      <c r="B343" s="99"/>
      <c r="C343" s="88">
        <v>2014</v>
      </c>
      <c r="D343" s="59">
        <f t="shared" ref="D343:P343" si="128">+D82/D81-1</f>
        <v>-0.2318430365052091</v>
      </c>
      <c r="E343" s="59">
        <f t="shared" si="128"/>
        <v>-9.5925317004401212E-2</v>
      </c>
      <c r="F343" s="59">
        <f t="shared" si="128"/>
        <v>-0.19456600461276441</v>
      </c>
      <c r="G343" s="59">
        <f t="shared" si="128"/>
        <v>-3.3718156602680516E-2</v>
      </c>
      <c r="H343" s="59">
        <f t="shared" si="128"/>
        <v>-0.23213188964503695</v>
      </c>
      <c r="I343" s="59">
        <f t="shared" si="128"/>
        <v>-0.20335352091193826</v>
      </c>
      <c r="J343" s="59">
        <f t="shared" si="128"/>
        <v>-0.3757153738338338</v>
      </c>
      <c r="K343" s="59">
        <f t="shared" si="128"/>
        <v>-0.29505765208968138</v>
      </c>
      <c r="L343" s="59">
        <f t="shared" si="128"/>
        <v>-0.12266841038307397</v>
      </c>
      <c r="M343" s="59">
        <f t="shared" si="128"/>
        <v>-0.15909471408140563</v>
      </c>
      <c r="N343" s="59">
        <f t="shared" si="128"/>
        <v>-0.10964932579840503</v>
      </c>
      <c r="O343" s="59">
        <f t="shared" si="128"/>
        <v>-6.7144887909028839E-2</v>
      </c>
      <c r="P343" s="60">
        <f t="shared" si="128"/>
        <v>-0.18380339743757279</v>
      </c>
    </row>
    <row r="344" spans="1:16" ht="16" customHeight="1">
      <c r="A344" s="107"/>
      <c r="B344" s="106"/>
      <c r="C344" s="106">
        <v>2015</v>
      </c>
      <c r="D344" s="59">
        <f t="shared" ref="D344:P344" si="129">+D83/D82-1</f>
        <v>5.8767400150052662E-2</v>
      </c>
      <c r="E344" s="59">
        <f t="shared" si="129"/>
        <v>0.12347114863361774</v>
      </c>
      <c r="F344" s="59">
        <f t="shared" si="129"/>
        <v>0.54937902718556986</v>
      </c>
      <c r="G344" s="59">
        <f t="shared" si="129"/>
        <v>0.25966823533352312</v>
      </c>
      <c r="H344" s="59">
        <f t="shared" si="129"/>
        <v>0.3889158183874617</v>
      </c>
      <c r="I344" s="59">
        <f t="shared" si="129"/>
        <v>0.61563780914798594</v>
      </c>
      <c r="J344" s="59">
        <f t="shared" si="129"/>
        <v>0.74558521283626411</v>
      </c>
      <c r="K344" s="59">
        <f t="shared" si="129"/>
        <v>0.72901147162923263</v>
      </c>
      <c r="L344" s="59">
        <f t="shared" si="129"/>
        <v>0.52998298543387135</v>
      </c>
      <c r="M344" s="59">
        <f t="shared" si="129"/>
        <v>0.54113114335054036</v>
      </c>
      <c r="N344" s="59">
        <f t="shared" si="129"/>
        <v>0.58591830790257893</v>
      </c>
      <c r="O344" s="59">
        <f t="shared" si="129"/>
        <v>0.51589879518072279</v>
      </c>
      <c r="P344" s="60">
        <f t="shared" si="129"/>
        <v>0.47224536686460961</v>
      </c>
    </row>
    <row r="345" spans="1:16" ht="16" customHeight="1">
      <c r="A345" s="121"/>
      <c r="B345" s="118"/>
      <c r="C345" s="118">
        <v>2016</v>
      </c>
      <c r="D345" s="59">
        <f t="shared" ref="D345:P345" si="130">+D84/D83-1</f>
        <v>0.40904174164280094</v>
      </c>
      <c r="E345" s="59">
        <f t="shared" si="130"/>
        <v>0.3975656480118881</v>
      </c>
      <c r="F345" s="59">
        <f t="shared" si="130"/>
        <v>0.29683363943318697</v>
      </c>
      <c r="G345" s="59">
        <f t="shared" si="130"/>
        <v>0.19942485679585675</v>
      </c>
      <c r="H345" s="59">
        <f t="shared" si="130"/>
        <v>0.16386717193401013</v>
      </c>
      <c r="I345" s="59">
        <f t="shared" si="130"/>
        <v>4.3456949131848166E-3</v>
      </c>
      <c r="J345" s="59">
        <f t="shared" si="130"/>
        <v>-5.1184989049066765E-2</v>
      </c>
      <c r="K345" s="59">
        <f t="shared" si="130"/>
        <v>0.11409631753469429</v>
      </c>
      <c r="L345" s="59">
        <f t="shared" si="130"/>
        <v>1.189812303352511E-2</v>
      </c>
      <c r="M345" s="59">
        <f t="shared" si="130"/>
        <v>-3.0837976227360731E-2</v>
      </c>
      <c r="N345" s="59">
        <f t="shared" si="130"/>
        <v>1.4308900452550954E-3</v>
      </c>
      <c r="O345" s="59">
        <f t="shared" si="130"/>
        <v>3.0301161345291261E-2</v>
      </c>
      <c r="P345" s="60">
        <f t="shared" si="130"/>
        <v>0.10321569675552578</v>
      </c>
    </row>
    <row r="346" spans="1:16" ht="16" customHeight="1">
      <c r="A346" s="135"/>
      <c r="B346" s="134"/>
      <c r="C346" s="134">
        <v>2017</v>
      </c>
      <c r="D346" s="59">
        <f t="shared" ref="D346:P346" si="131">+D85/D84-1</f>
        <v>4.7694317777934536E-2</v>
      </c>
      <c r="E346" s="59">
        <f t="shared" si="131"/>
        <v>-9.570348769231829E-2</v>
      </c>
      <c r="F346" s="59">
        <f t="shared" si="131"/>
        <v>4.6370257859926767E-3</v>
      </c>
      <c r="G346" s="59">
        <f t="shared" si="131"/>
        <v>-9.8475325884543774E-2</v>
      </c>
      <c r="H346" s="59">
        <f t="shared" si="131"/>
        <v>4.4625871077012658E-2</v>
      </c>
      <c r="I346" s="59">
        <f t="shared" si="131"/>
        <v>7.6627873023818571E-2</v>
      </c>
      <c r="J346" s="59">
        <f t="shared" si="131"/>
        <v>0.19473986867837723</v>
      </c>
      <c r="K346" s="59">
        <f t="shared" si="131"/>
        <v>0.12520357604880417</v>
      </c>
      <c r="L346" s="59">
        <f t="shared" si="131"/>
        <v>0.15400520979363996</v>
      </c>
      <c r="M346" s="59">
        <f t="shared" si="131"/>
        <v>0.2458266755004741</v>
      </c>
      <c r="N346" s="59">
        <f t="shared" si="131"/>
        <v>0.28416927192081531</v>
      </c>
      <c r="O346" s="59">
        <f t="shared" si="131"/>
        <v>0.18003074547596554</v>
      </c>
      <c r="P346" s="60">
        <f t="shared" si="131"/>
        <v>9.9413124214132287E-2</v>
      </c>
    </row>
    <row r="347" spans="1:16" ht="16" customHeight="1">
      <c r="A347" s="135"/>
      <c r="B347" s="134"/>
      <c r="C347" s="134">
        <v>2018</v>
      </c>
      <c r="D347" s="59">
        <f t="shared" ref="D347:P347" si="132">+D86/D85-1</f>
        <v>0.41090780487637391</v>
      </c>
      <c r="E347" s="59">
        <f t="shared" si="132"/>
        <v>0.54820507750110292</v>
      </c>
      <c r="F347" s="59">
        <f t="shared" si="132"/>
        <v>0.33370343483445697</v>
      </c>
      <c r="G347" s="59">
        <f t="shared" si="132"/>
        <v>0.40999693232487355</v>
      </c>
      <c r="H347" s="59">
        <f t="shared" si="132"/>
        <v>0.27782567852390749</v>
      </c>
      <c r="I347" s="59">
        <f t="shared" si="132"/>
        <v>0.43600597774948802</v>
      </c>
      <c r="J347" s="59">
        <f t="shared" si="132"/>
        <v>0.31148932555815501</v>
      </c>
      <c r="K347" s="59">
        <f t="shared" si="132"/>
        <v>0.29435899416522382</v>
      </c>
      <c r="L347" s="59">
        <f t="shared" si="132"/>
        <v>0.15631904428311016</v>
      </c>
      <c r="M347" s="59">
        <f t="shared" si="132"/>
        <v>0.24484109353039862</v>
      </c>
      <c r="N347" s="59">
        <f t="shared" si="132"/>
        <v>9.7390387256248268E-2</v>
      </c>
      <c r="O347" s="59">
        <f t="shared" si="132"/>
        <v>0.13073479059663007</v>
      </c>
      <c r="P347" s="60">
        <f t="shared" si="132"/>
        <v>0.2877850815988563</v>
      </c>
    </row>
    <row r="348" spans="1:16" ht="16" customHeight="1">
      <c r="A348" s="22"/>
      <c r="B348" s="90"/>
      <c r="C348" s="90">
        <v>2019</v>
      </c>
      <c r="D348" s="59">
        <f t="shared" ref="D348:N348" si="133">+D87/D86-1</f>
        <v>1.7545268574315598E-2</v>
      </c>
      <c r="E348" s="59">
        <f t="shared" si="133"/>
        <v>2.0536340194663882E-2</v>
      </c>
      <c r="F348" s="59">
        <f t="shared" si="133"/>
        <v>-9.4943838707917116E-3</v>
      </c>
      <c r="G348" s="59">
        <f t="shared" si="133"/>
        <v>3.2798414340003079E-2</v>
      </c>
      <c r="H348" s="59">
        <f t="shared" si="133"/>
        <v>4.623302264199336E-2</v>
      </c>
      <c r="I348" s="59">
        <f t="shared" si="133"/>
        <v>-0.14656657025506936</v>
      </c>
      <c r="J348" s="59">
        <f t="shared" si="133"/>
        <v>-8.4603609477887809E-2</v>
      </c>
      <c r="K348" s="59">
        <f t="shared" si="133"/>
        <v>-0.16586216997592873</v>
      </c>
      <c r="L348" s="59">
        <f t="shared" si="133"/>
        <v>-0.11227485308929297</v>
      </c>
      <c r="M348" s="59">
        <f t="shared" si="133"/>
        <v>-0.17968340844346131</v>
      </c>
      <c r="N348" s="59">
        <f t="shared" si="133"/>
        <v>-0.18148330422797243</v>
      </c>
      <c r="O348" s="59"/>
      <c r="P348" s="60"/>
    </row>
    <row r="349" spans="1:16" ht="16" customHeight="1">
      <c r="A349" s="23"/>
      <c r="B349" s="100"/>
      <c r="C349" s="15">
        <v>1993</v>
      </c>
      <c r="D349" s="61" t="s">
        <v>43</v>
      </c>
      <c r="E349" s="61" t="s">
        <v>43</v>
      </c>
      <c r="F349" s="61" t="s">
        <v>43</v>
      </c>
      <c r="G349" s="61" t="s">
        <v>43</v>
      </c>
      <c r="H349" s="61" t="s">
        <v>43</v>
      </c>
      <c r="I349" s="61" t="s">
        <v>43</v>
      </c>
      <c r="J349" s="61" t="s">
        <v>43</v>
      </c>
      <c r="K349" s="61" t="s">
        <v>43</v>
      </c>
      <c r="L349" s="61" t="s">
        <v>43</v>
      </c>
      <c r="M349" s="61" t="s">
        <v>43</v>
      </c>
      <c r="N349" s="61" t="s">
        <v>43</v>
      </c>
      <c r="O349" s="61" t="s">
        <v>43</v>
      </c>
      <c r="P349" s="62" t="s">
        <v>43</v>
      </c>
    </row>
    <row r="350" spans="1:16" ht="16" customHeight="1">
      <c r="A350" s="19"/>
      <c r="B350" s="99"/>
      <c r="C350" s="10">
        <v>1994</v>
      </c>
      <c r="D350" s="57">
        <f t="shared" ref="D350:P350" si="134">+D89/D88-1</f>
        <v>0.13654891304347827</v>
      </c>
      <c r="E350" s="57">
        <f t="shared" si="134"/>
        <v>0.10827305605786619</v>
      </c>
      <c r="F350" s="57">
        <f t="shared" si="134"/>
        <v>8.5090640029596765E-2</v>
      </c>
      <c r="G350" s="57">
        <f t="shared" si="134"/>
        <v>6.4413741598207563E-2</v>
      </c>
      <c r="H350" s="57">
        <f t="shared" si="134"/>
        <v>9.3835242771413085E-2</v>
      </c>
      <c r="I350" s="57">
        <f t="shared" si="134"/>
        <v>0.20278184480234263</v>
      </c>
      <c r="J350" s="57">
        <f t="shared" si="134"/>
        <v>0.20905923344947741</v>
      </c>
      <c r="K350" s="57">
        <f t="shared" si="134"/>
        <v>0.32599749507962072</v>
      </c>
      <c r="L350" s="57">
        <f t="shared" si="134"/>
        <v>0.23544789125130716</v>
      </c>
      <c r="M350" s="57">
        <f t="shared" si="134"/>
        <v>0.25022245951236877</v>
      </c>
      <c r="N350" s="57">
        <f t="shared" si="134"/>
        <v>0.19976056097143835</v>
      </c>
      <c r="O350" s="57">
        <f t="shared" si="134"/>
        <v>6.9954044750430322E-2</v>
      </c>
      <c r="P350" s="58">
        <f t="shared" si="134"/>
        <v>0.16738203303136756</v>
      </c>
    </row>
    <row r="351" spans="1:16" ht="16" customHeight="1">
      <c r="A351" s="19"/>
      <c r="B351" s="99"/>
      <c r="C351" s="10">
        <v>1995</v>
      </c>
      <c r="D351" s="59">
        <f t="shared" ref="D351:P351" si="135">+D90/D89-1</f>
        <v>0.44797888025503085</v>
      </c>
      <c r="E351" s="59">
        <f t="shared" si="135"/>
        <v>0.57227248623291871</v>
      </c>
      <c r="F351" s="59">
        <f t="shared" si="135"/>
        <v>0.62683412887828172</v>
      </c>
      <c r="G351" s="59">
        <f t="shared" si="135"/>
        <v>0.61769215927030352</v>
      </c>
      <c r="H351" s="59">
        <f t="shared" si="135"/>
        <v>0.67502410640066501</v>
      </c>
      <c r="I351" s="59">
        <f t="shared" si="135"/>
        <v>0.47574421789409627</v>
      </c>
      <c r="J351" s="59">
        <f>+J90/J89-1</f>
        <v>0.44656988472622472</v>
      </c>
      <c r="K351" s="59">
        <f t="shared" si="135"/>
        <v>0.41706503845634857</v>
      </c>
      <c r="L351" s="59">
        <f t="shared" si="135"/>
        <v>0.47128650021159535</v>
      </c>
      <c r="M351" s="59">
        <f t="shared" si="135"/>
        <v>0.53372398576512459</v>
      </c>
      <c r="N351" s="59">
        <f t="shared" si="135"/>
        <v>0.53461339985744827</v>
      </c>
      <c r="O351" s="59">
        <f t="shared" si="135"/>
        <v>0.67817460591950396</v>
      </c>
      <c r="P351" s="60">
        <f t="shared" si="135"/>
        <v>0.53695195454526323</v>
      </c>
    </row>
    <row r="352" spans="1:16" ht="16" customHeight="1">
      <c r="A352" s="19" t="s">
        <v>25</v>
      </c>
      <c r="B352" s="99" t="s">
        <v>27</v>
      </c>
      <c r="C352" s="10">
        <v>1996</v>
      </c>
      <c r="D352" s="59">
        <f t="shared" ref="D352:P352" si="136">+D91/D90-1</f>
        <v>0.32420274854604236</v>
      </c>
      <c r="E352" s="59">
        <f t="shared" si="136"/>
        <v>0.28420548221706676</v>
      </c>
      <c r="F352" s="59">
        <f t="shared" si="136"/>
        <v>0.20752416769176274</v>
      </c>
      <c r="G352" s="59">
        <f t="shared" si="136"/>
        <v>0.23829393514509078</v>
      </c>
      <c r="H352" s="59">
        <f t="shared" si="136"/>
        <v>0.1895106533125166</v>
      </c>
      <c r="I352" s="59">
        <f t="shared" si="136"/>
        <v>0.13198308908995138</v>
      </c>
      <c r="J352" s="59">
        <f t="shared" si="136"/>
        <v>0.14396403297276317</v>
      </c>
      <c r="K352" s="59">
        <f t="shared" si="136"/>
        <v>9.9396783563002078E-2</v>
      </c>
      <c r="L352" s="59">
        <f t="shared" si="136"/>
        <v>7.2167172421727876E-2</v>
      </c>
      <c r="M352" s="59">
        <f t="shared" si="136"/>
        <v>0.17388551448427214</v>
      </c>
      <c r="N352" s="59">
        <f t="shared" si="136"/>
        <v>0.12556755200708047</v>
      </c>
      <c r="O352" s="59">
        <f t="shared" si="136"/>
        <v>0.11363616320912251</v>
      </c>
      <c r="P352" s="60">
        <f t="shared" si="136"/>
        <v>0.16801765475623265</v>
      </c>
    </row>
    <row r="353" spans="1:16" ht="16" customHeight="1">
      <c r="A353" s="19" t="s">
        <v>26</v>
      </c>
      <c r="B353" s="99" t="s">
        <v>28</v>
      </c>
      <c r="C353" s="10">
        <v>1997</v>
      </c>
      <c r="D353" s="59">
        <f t="shared" ref="D353:P353" si="137">+D92/D91-1</f>
        <v>8.9219754229196147E-2</v>
      </c>
      <c r="E353" s="59">
        <f t="shared" si="137"/>
        <v>5.0819869188615918E-2</v>
      </c>
      <c r="F353" s="59">
        <f t="shared" si="137"/>
        <v>6.8076266287056875E-2</v>
      </c>
      <c r="G353" s="59">
        <f t="shared" si="137"/>
        <v>0.12594701281597742</v>
      </c>
      <c r="H353" s="59">
        <f t="shared" si="137"/>
        <v>6.132832848309766E-2</v>
      </c>
      <c r="I353" s="59">
        <f t="shared" si="137"/>
        <v>7.3489423690965117E-2</v>
      </c>
      <c r="J353" s="59">
        <f t="shared" si="137"/>
        <v>0.10502349344915807</v>
      </c>
      <c r="K353" s="59">
        <f t="shared" si="137"/>
        <v>7.3453879580149151E-2</v>
      </c>
      <c r="L353" s="59">
        <f t="shared" si="137"/>
        <v>0.15758894358671682</v>
      </c>
      <c r="M353" s="59">
        <f t="shared" si="137"/>
        <v>5.5594099427376475E-2</v>
      </c>
      <c r="N353" s="59">
        <f t="shared" si="137"/>
        <v>3.3851205326824729E-2</v>
      </c>
      <c r="O353" s="59">
        <f t="shared" si="137"/>
        <v>8.21250807600995E-2</v>
      </c>
      <c r="P353" s="60">
        <f t="shared" si="137"/>
        <v>8.0942365827254559E-2</v>
      </c>
    </row>
    <row r="354" spans="1:16" ht="16" customHeight="1">
      <c r="A354" s="19"/>
      <c r="B354" s="99" t="s">
        <v>29</v>
      </c>
      <c r="C354" s="10">
        <v>1998</v>
      </c>
      <c r="D354" s="59">
        <f t="shared" ref="D354:P354" si="138">+D93/D92-1</f>
        <v>8.8421653353369933E-2</v>
      </c>
      <c r="E354" s="59">
        <f t="shared" si="138"/>
        <v>6.8593580184822311E-2</v>
      </c>
      <c r="F354" s="59">
        <f t="shared" si="138"/>
        <v>8.4342598261196056E-2</v>
      </c>
      <c r="G354" s="59">
        <f t="shared" si="138"/>
        <v>2.4659270751918871E-3</v>
      </c>
      <c r="H354" s="59">
        <f t="shared" si="138"/>
        <v>1.1747581829955944E-2</v>
      </c>
      <c r="I354" s="59">
        <f t="shared" si="138"/>
        <v>5.6241867624118091E-2</v>
      </c>
      <c r="J354" s="59">
        <f t="shared" si="138"/>
        <v>2.5974936760368994E-2</v>
      </c>
      <c r="K354" s="59">
        <f t="shared" si="138"/>
        <v>7.2859742198497779E-2</v>
      </c>
      <c r="L354" s="59">
        <f t="shared" si="138"/>
        <v>1.1595366581093725E-2</v>
      </c>
      <c r="M354" s="59">
        <f t="shared" si="138"/>
        <v>7.0281232035622754E-3</v>
      </c>
      <c r="N354" s="59">
        <f t="shared" si="138"/>
        <v>1.7643755440632791E-2</v>
      </c>
      <c r="O354" s="59">
        <f t="shared" si="138"/>
        <v>-1.3835593011370606E-2</v>
      </c>
      <c r="P354" s="60">
        <f t="shared" si="138"/>
        <v>3.4319054086433542E-2</v>
      </c>
    </row>
    <row r="355" spans="1:16" ht="16" customHeight="1">
      <c r="A355" s="19"/>
      <c r="B355" s="99"/>
      <c r="C355" s="10">
        <v>1999</v>
      </c>
      <c r="D355" s="59">
        <f t="shared" ref="D355:P355" si="139">+D94/D93-1</f>
        <v>-4.3258754029941726E-2</v>
      </c>
      <c r="E355" s="59">
        <f t="shared" si="139"/>
        <v>-2.5328021432793668E-2</v>
      </c>
      <c r="F355" s="59">
        <f t="shared" si="139"/>
        <v>-9.727959703772604E-3</v>
      </c>
      <c r="G355" s="59">
        <f t="shared" si="139"/>
        <v>-7.9323310078899256E-3</v>
      </c>
      <c r="H355" s="59">
        <f t="shared" si="139"/>
        <v>3.8341172287277514E-2</v>
      </c>
      <c r="I355" s="59">
        <f t="shared" si="139"/>
        <v>4.7449485234559496E-2</v>
      </c>
      <c r="J355" s="59">
        <f t="shared" si="139"/>
        <v>9.4231634155272914E-3</v>
      </c>
      <c r="K355" s="59">
        <f t="shared" si="139"/>
        <v>2.0459421539364975E-2</v>
      </c>
      <c r="L355" s="59">
        <f t="shared" si="139"/>
        <v>5.3036908019869822E-2</v>
      </c>
      <c r="M355" s="59">
        <f t="shared" si="139"/>
        <v>2.0971805831620394E-2</v>
      </c>
      <c r="N355" s="59">
        <f t="shared" si="139"/>
        <v>7.5292903920548326E-2</v>
      </c>
      <c r="O355" s="59">
        <f t="shared" si="139"/>
        <v>6.8933387245641686E-2</v>
      </c>
      <c r="P355" s="60">
        <f t="shared" si="139"/>
        <v>2.1452977002291096E-2</v>
      </c>
    </row>
    <row r="356" spans="1:16" ht="16" customHeight="1">
      <c r="A356" s="19"/>
      <c r="B356" s="99"/>
      <c r="C356" s="10">
        <v>2000</v>
      </c>
      <c r="D356" s="59">
        <f t="shared" ref="D356:P356" si="140">+D95/D94-1</f>
        <v>3.5362307103445012E-2</v>
      </c>
      <c r="E356" s="59">
        <f t="shared" si="140"/>
        <v>8.2411540668800187E-2</v>
      </c>
      <c r="F356" s="59">
        <f t="shared" si="140"/>
        <v>5.7711426222568196E-2</v>
      </c>
      <c r="G356" s="59">
        <f t="shared" si="140"/>
        <v>1.6787029060028491E-2</v>
      </c>
      <c r="H356" s="59">
        <f t="shared" si="140"/>
        <v>-1.6553066238682246E-2</v>
      </c>
      <c r="I356" s="59">
        <f t="shared" si="140"/>
        <v>-2.3150243010253257E-2</v>
      </c>
      <c r="J356" s="59">
        <f t="shared" si="140"/>
        <v>-9.0632634322224126E-3</v>
      </c>
      <c r="K356" s="59">
        <f t="shared" si="140"/>
        <v>6.4200710259003646E-3</v>
      </c>
      <c r="L356" s="59">
        <f t="shared" si="140"/>
        <v>-1.8235861811698895E-2</v>
      </c>
      <c r="M356" s="59">
        <f t="shared" si="140"/>
        <v>-1.0236199477929087E-2</v>
      </c>
      <c r="N356" s="59">
        <f t="shared" si="140"/>
        <v>-5.1902995801986096E-2</v>
      </c>
      <c r="O356" s="59">
        <f t="shared" si="140"/>
        <v>-6.7994884905468345E-2</v>
      </c>
      <c r="P356" s="60">
        <f t="shared" si="140"/>
        <v>-1.9525484091904577E-3</v>
      </c>
    </row>
    <row r="357" spans="1:16" ht="16" customHeight="1">
      <c r="A357" s="19"/>
      <c r="B357" s="99"/>
      <c r="C357" s="10">
        <v>2001</v>
      </c>
      <c r="D357" s="59">
        <f t="shared" ref="D357:P357" si="141">+D96/D95-1</f>
        <v>-3.6335398588019485E-2</v>
      </c>
      <c r="E357" s="59">
        <f t="shared" si="141"/>
        <v>-7.1758057617705151E-2</v>
      </c>
      <c r="F357" s="59">
        <f t="shared" si="141"/>
        <v>-9.2283582269995335E-2</v>
      </c>
      <c r="G357" s="59">
        <f t="shared" si="141"/>
        <v>-5.3052701848402384E-2</v>
      </c>
      <c r="H357" s="59">
        <f t="shared" si="141"/>
        <v>-4.044694550131267E-2</v>
      </c>
      <c r="I357" s="59">
        <f t="shared" si="141"/>
        <v>-5.5546941176017994E-2</v>
      </c>
      <c r="J357" s="59">
        <f t="shared" si="141"/>
        <v>-0.11895310365691203</v>
      </c>
      <c r="K357" s="59">
        <f t="shared" si="141"/>
        <v>-0.11498878951514668</v>
      </c>
      <c r="L357" s="59">
        <f t="shared" si="141"/>
        <v>-0.13290530081544871</v>
      </c>
      <c r="M357" s="59">
        <f t="shared" si="141"/>
        <v>-0.12558852219516325</v>
      </c>
      <c r="N357" s="59">
        <f t="shared" si="141"/>
        <v>-0.11962839669130254</v>
      </c>
      <c r="O357" s="59">
        <f t="shared" si="141"/>
        <v>-0.2679196167959742</v>
      </c>
      <c r="P357" s="60">
        <f t="shared" si="141"/>
        <v>-0.10294104235077717</v>
      </c>
    </row>
    <row r="358" spans="1:16" ht="16" customHeight="1">
      <c r="A358" s="19"/>
      <c r="B358" s="99"/>
      <c r="C358" s="10">
        <v>2002</v>
      </c>
      <c r="D358" s="59">
        <f t="shared" ref="D358:P358" si="142">+D97/D96-1</f>
        <v>-0.21148669761208305</v>
      </c>
      <c r="E358" s="59">
        <f t="shared" si="142"/>
        <v>-0.23326965344539674</v>
      </c>
      <c r="F358" s="59">
        <f t="shared" si="142"/>
        <v>-0.26666161235567831</v>
      </c>
      <c r="G358" s="59">
        <f t="shared" si="142"/>
        <v>-0.24471633406585269</v>
      </c>
      <c r="H358" s="59">
        <f t="shared" si="142"/>
        <v>-0.2375525029651625</v>
      </c>
      <c r="I358" s="59">
        <f t="shared" si="142"/>
        <v>-0.25294461309334293</v>
      </c>
      <c r="J358" s="59">
        <f t="shared" si="142"/>
        <v>-0.17264550718739335</v>
      </c>
      <c r="K358" s="59">
        <f t="shared" si="142"/>
        <v>-0.25525036524621736</v>
      </c>
      <c r="L358" s="59">
        <f t="shared" si="142"/>
        <v>-0.28964219216176257</v>
      </c>
      <c r="M358" s="59">
        <f t="shared" si="142"/>
        <v>-0.26890220343819526</v>
      </c>
      <c r="N358" s="59">
        <f t="shared" si="142"/>
        <v>-0.16827330739005786</v>
      </c>
      <c r="O358" s="59">
        <f t="shared" si="142"/>
        <v>-4.4882664082057655E-3</v>
      </c>
      <c r="P358" s="60">
        <f t="shared" si="142"/>
        <v>-0.22220272282733977</v>
      </c>
    </row>
    <row r="359" spans="1:16" ht="16" customHeight="1">
      <c r="A359" s="19"/>
      <c r="B359" s="99"/>
      <c r="C359" s="10">
        <v>2003</v>
      </c>
      <c r="D359" s="59">
        <f t="shared" ref="D359:P359" si="143">+D98/D97-1</f>
        <v>-0.16522500294613163</v>
      </c>
      <c r="E359" s="59">
        <f t="shared" si="143"/>
        <v>-0.15115716258070766</v>
      </c>
      <c r="F359" s="59">
        <f t="shared" si="143"/>
        <v>-0.10941362754550887</v>
      </c>
      <c r="G359" s="59">
        <f t="shared" si="143"/>
        <v>-1.1224108498998575E-2</v>
      </c>
      <c r="H359" s="59">
        <f t="shared" si="143"/>
        <v>-2.6727214083463124E-2</v>
      </c>
      <c r="I359" s="59">
        <f t="shared" si="143"/>
        <v>1.9997055672820396E-2</v>
      </c>
      <c r="J359" s="59">
        <f t="shared" si="143"/>
        <v>3.0414282683661753E-2</v>
      </c>
      <c r="K359" s="59">
        <f t="shared" si="143"/>
        <v>7.6304482886425218E-2</v>
      </c>
      <c r="L359" s="59">
        <f t="shared" si="143"/>
        <v>0.21553294808723478</v>
      </c>
      <c r="M359" s="59">
        <f t="shared" si="143"/>
        <v>0.20874151876007496</v>
      </c>
      <c r="N359" s="59">
        <f t="shared" si="143"/>
        <v>2.9015957720688323E-2</v>
      </c>
      <c r="O359" s="59">
        <f t="shared" si="143"/>
        <v>7.0343914344687564E-2</v>
      </c>
      <c r="P359" s="60">
        <f t="shared" si="143"/>
        <v>1.492809807673634E-2</v>
      </c>
    </row>
    <row r="360" spans="1:16" ht="16" customHeight="1">
      <c r="A360" s="19"/>
      <c r="B360" s="99"/>
      <c r="C360" s="10">
        <v>2004</v>
      </c>
      <c r="D360" s="59">
        <f t="shared" ref="D360:P360" si="144">+D99/D98-1</f>
        <v>0.14781053131709321</v>
      </c>
      <c r="E360" s="59">
        <f t="shared" si="144"/>
        <v>0.20229966529844678</v>
      </c>
      <c r="F360" s="59">
        <f t="shared" si="144"/>
        <v>0.24984919323357579</v>
      </c>
      <c r="G360" s="59">
        <f t="shared" si="144"/>
        <v>2.2411692130008598E-2</v>
      </c>
      <c r="H360" s="59">
        <f t="shared" si="144"/>
        <v>2.1868227227453962E-2</v>
      </c>
      <c r="I360" s="59">
        <f t="shared" si="144"/>
        <v>-0.17043779718325958</v>
      </c>
      <c r="J360" s="59">
        <f t="shared" si="144"/>
        <v>-8.084760382674594E-2</v>
      </c>
      <c r="K360" s="59">
        <f t="shared" si="144"/>
        <v>-5.3549017765991858E-2</v>
      </c>
      <c r="L360" s="59">
        <f t="shared" si="144"/>
        <v>-2.9522952419551163E-2</v>
      </c>
      <c r="M360" s="59">
        <f t="shared" si="144"/>
        <v>-7.1371134739424136E-2</v>
      </c>
      <c r="N360" s="59">
        <f t="shared" si="144"/>
        <v>1.9409653339089949E-2</v>
      </c>
      <c r="O360" s="59">
        <f t="shared" si="144"/>
        <v>1.4872019057440511E-2</v>
      </c>
      <c r="P360" s="60">
        <f t="shared" si="144"/>
        <v>1.2633228652252138E-2</v>
      </c>
    </row>
    <row r="361" spans="1:16" ht="16" customHeight="1">
      <c r="A361" s="19"/>
      <c r="B361" s="99"/>
      <c r="C361" s="10">
        <v>2005</v>
      </c>
      <c r="D361" s="59">
        <f t="shared" ref="D361:P361" si="145">+D100/D99-1</f>
        <v>-2.2545835936151781E-2</v>
      </c>
      <c r="E361" s="59">
        <f t="shared" si="145"/>
        <v>-2.2004276607146878E-2</v>
      </c>
      <c r="F361" s="59">
        <f t="shared" si="145"/>
        <v>-3.5132398671933962E-2</v>
      </c>
      <c r="G361" s="59">
        <f t="shared" si="145"/>
        <v>0.10315278929802041</v>
      </c>
      <c r="H361" s="59">
        <f t="shared" si="145"/>
        <v>7.0798126072219025E-2</v>
      </c>
      <c r="I361" s="59">
        <f t="shared" si="145"/>
        <v>0.29731395956979889</v>
      </c>
      <c r="J361" s="59">
        <f t="shared" si="145"/>
        <v>7.7504023275497103E-2</v>
      </c>
      <c r="K361" s="59">
        <f t="shared" si="145"/>
        <v>7.0169774872481439E-2</v>
      </c>
      <c r="L361" s="59">
        <f t="shared" si="145"/>
        <v>4.6296105214243655E-2</v>
      </c>
      <c r="M361" s="59">
        <f t="shared" si="145"/>
        <v>4.0006154335344712E-2</v>
      </c>
      <c r="N361" s="59">
        <f t="shared" si="145"/>
        <v>3.486282553110498E-2</v>
      </c>
      <c r="O361" s="59">
        <f t="shared" si="145"/>
        <v>2.9337619892163769E-2</v>
      </c>
      <c r="P361" s="60">
        <f t="shared" si="145"/>
        <v>5.3888798623969336E-2</v>
      </c>
    </row>
    <row r="362" spans="1:16" ht="16" customHeight="1">
      <c r="A362" s="19"/>
      <c r="B362" s="99"/>
      <c r="C362" s="10">
        <v>2006</v>
      </c>
      <c r="D362" s="59">
        <f t="shared" ref="D362:P362" si="146">+D101/D100-1</f>
        <v>7.1552294259660476E-2</v>
      </c>
      <c r="E362" s="59">
        <f t="shared" si="146"/>
        <v>2.664208216235453E-2</v>
      </c>
      <c r="F362" s="59">
        <f t="shared" si="146"/>
        <v>3.5206771124817848E-2</v>
      </c>
      <c r="G362" s="59">
        <f t="shared" si="146"/>
        <v>-5.824753962911744E-2</v>
      </c>
      <c r="H362" s="59">
        <f t="shared" si="146"/>
        <v>-9.5816783729841815E-3</v>
      </c>
      <c r="I362" s="59">
        <f t="shared" si="146"/>
        <v>-2.0784710215679625E-2</v>
      </c>
      <c r="J362" s="59">
        <f t="shared" si="146"/>
        <v>3.6863115951587311E-2</v>
      </c>
      <c r="K362" s="59">
        <f t="shared" si="146"/>
        <v>5.6774080983067465E-2</v>
      </c>
      <c r="L362" s="59">
        <f t="shared" si="146"/>
        <v>-2.2290729526355246E-3</v>
      </c>
      <c r="M362" s="59">
        <f t="shared" si="146"/>
        <v>1.2622329019472245E-2</v>
      </c>
      <c r="N362" s="59">
        <f t="shared" si="146"/>
        <v>3.0749845775974949E-2</v>
      </c>
      <c r="O362" s="59">
        <f t="shared" si="146"/>
        <v>-4.3645473485921071E-2</v>
      </c>
      <c r="P362" s="60">
        <f t="shared" si="146"/>
        <v>9.7266788204954935E-3</v>
      </c>
    </row>
    <row r="363" spans="1:16" ht="16" customHeight="1">
      <c r="A363" s="19"/>
      <c r="B363" s="100" t="s">
        <v>56</v>
      </c>
      <c r="C363" s="10">
        <v>2007</v>
      </c>
      <c r="D363" s="59">
        <f t="shared" ref="D363:P363" si="147">+D102/D101-1</f>
        <v>2.4090926390402334E-2</v>
      </c>
      <c r="E363" s="59">
        <f t="shared" si="147"/>
        <v>-1.6213473997503502E-2</v>
      </c>
      <c r="F363" s="59">
        <f t="shared" si="147"/>
        <v>-5.4766587231762198E-2</v>
      </c>
      <c r="G363" s="59">
        <f t="shared" si="147"/>
        <v>-0.11568762921050135</v>
      </c>
      <c r="H363" s="59">
        <f t="shared" si="147"/>
        <v>-0.17534171333453641</v>
      </c>
      <c r="I363" s="59">
        <f t="shared" si="147"/>
        <v>-0.18694189049057675</v>
      </c>
      <c r="J363" s="59">
        <f t="shared" si="147"/>
        <v>-0.23230961541467121</v>
      </c>
      <c r="K363" s="59">
        <f t="shared" si="147"/>
        <v>-0.26009151626762994</v>
      </c>
      <c r="L363" s="59">
        <f t="shared" si="147"/>
        <v>-0.32829027378783748</v>
      </c>
      <c r="M363" s="59">
        <f t="shared" si="147"/>
        <v>-0.19910336132366702</v>
      </c>
      <c r="N363" s="59">
        <f t="shared" si="147"/>
        <v>-0.12489026541026749</v>
      </c>
      <c r="O363" s="59">
        <f t="shared" si="147"/>
        <v>-1.5396847015454518E-2</v>
      </c>
      <c r="P363" s="60">
        <f t="shared" si="147"/>
        <v>-0.14483795848766501</v>
      </c>
    </row>
    <row r="364" spans="1:16" ht="16" customHeight="1">
      <c r="A364" s="19"/>
      <c r="B364" s="99"/>
      <c r="C364" s="10">
        <v>2008</v>
      </c>
      <c r="D364" s="59">
        <f t="shared" ref="D364:P364" si="148">+D103/D102-1</f>
        <v>4.7502420448127136E-2</v>
      </c>
      <c r="E364" s="59">
        <f t="shared" si="148"/>
        <v>0.12460871554590258</v>
      </c>
      <c r="F364" s="59">
        <f t="shared" si="148"/>
        <v>-2.0542927456895788E-2</v>
      </c>
      <c r="G364" s="59">
        <f t="shared" si="148"/>
        <v>0.22028471176505593</v>
      </c>
      <c r="H364" s="59">
        <f t="shared" si="148"/>
        <v>0.28121290448793879</v>
      </c>
      <c r="I364" s="59">
        <f t="shared" si="148"/>
        <v>0.26639539895371733</v>
      </c>
      <c r="J364" s="59">
        <f t="shared" si="148"/>
        <v>0.37126516671226795</v>
      </c>
      <c r="K364" s="59">
        <f t="shared" si="148"/>
        <v>0.4255354562156819</v>
      </c>
      <c r="L364" s="59">
        <f t="shared" si="148"/>
        <v>0.62437428792156968</v>
      </c>
      <c r="M364" s="59">
        <f t="shared" si="148"/>
        <v>0.40564641054097805</v>
      </c>
      <c r="N364" s="59">
        <f t="shared" si="148"/>
        <v>0.19125729621047771</v>
      </c>
      <c r="O364" s="59">
        <f t="shared" si="148"/>
        <v>0.14506531289636504</v>
      </c>
      <c r="P364" s="60">
        <f t="shared" si="148"/>
        <v>0.24256261790007527</v>
      </c>
    </row>
    <row r="365" spans="1:16" ht="16" customHeight="1">
      <c r="A365" s="19"/>
      <c r="B365" s="99"/>
      <c r="C365" s="10">
        <v>2009</v>
      </c>
      <c r="D365" s="59">
        <f t="shared" ref="D365:P365" si="149">+D104/D103-1</f>
        <v>7.218909834772913E-2</v>
      </c>
      <c r="E365" s="59">
        <f t="shared" si="149"/>
        <v>3.9097972083641075E-2</v>
      </c>
      <c r="F365" s="59">
        <f t="shared" si="149"/>
        <v>0.1597172173136272</v>
      </c>
      <c r="G365" s="59">
        <f t="shared" si="149"/>
        <v>1.9180899197928092E-2</v>
      </c>
      <c r="H365" s="59">
        <f t="shared" si="149"/>
        <v>3.1454855674179827E-2</v>
      </c>
      <c r="I365" s="59">
        <f t="shared" si="149"/>
        <v>0.11722927234562697</v>
      </c>
      <c r="J365" s="59">
        <f t="shared" si="149"/>
        <v>-3.1541358890180504E-2</v>
      </c>
      <c r="K365" s="59">
        <f t="shared" si="149"/>
        <v>3.3841242725391796E-2</v>
      </c>
      <c r="L365" s="59">
        <f t="shared" si="149"/>
        <v>4.5231443774555347E-2</v>
      </c>
      <c r="M365" s="59">
        <f t="shared" si="149"/>
        <v>4.3854795147726167E-2</v>
      </c>
      <c r="N365" s="59">
        <f t="shared" si="149"/>
        <v>3.8890441333189862E-2</v>
      </c>
      <c r="O365" s="59">
        <f t="shared" si="149"/>
        <v>4.3627801133611754E-2</v>
      </c>
      <c r="P365" s="60">
        <f t="shared" si="149"/>
        <v>4.9539122899115107E-2</v>
      </c>
    </row>
    <row r="366" spans="1:16" ht="16" customHeight="1">
      <c r="A366" s="19"/>
      <c r="B366" s="99"/>
      <c r="C366" s="10">
        <v>2010</v>
      </c>
      <c r="D366" s="59">
        <f t="shared" ref="D366:P366" si="150">+D105/D104-1</f>
        <v>-4.9266132855229405E-2</v>
      </c>
      <c r="E366" s="59">
        <f t="shared" si="150"/>
        <v>-2.3112983133290799E-2</v>
      </c>
      <c r="F366" s="59">
        <f t="shared" si="150"/>
        <v>7.0499475867771055E-2</v>
      </c>
      <c r="G366" s="59">
        <f t="shared" si="150"/>
        <v>9.3028724527817186E-2</v>
      </c>
      <c r="H366" s="59">
        <f t="shared" si="150"/>
        <v>3.5000741533465884E-2</v>
      </c>
      <c r="I366" s="59">
        <f t="shared" si="150"/>
        <v>1.622582758172908E-2</v>
      </c>
      <c r="J366" s="59">
        <f t="shared" si="150"/>
        <v>8.2328600434200094E-2</v>
      </c>
      <c r="K366" s="59">
        <f t="shared" si="150"/>
        <v>4.7123034955690146E-2</v>
      </c>
      <c r="L366" s="59">
        <f t="shared" si="150"/>
        <v>4.4577411771818065E-2</v>
      </c>
      <c r="M366" s="59">
        <f t="shared" si="150"/>
        <v>-5.1373819435759249E-2</v>
      </c>
      <c r="N366" s="59">
        <f t="shared" si="150"/>
        <v>-0.12233084482723933</v>
      </c>
      <c r="O366" s="59">
        <f t="shared" si="150"/>
        <v>-0.2223646985508736</v>
      </c>
      <c r="P366" s="60">
        <f t="shared" si="150"/>
        <v>-7.7088664154647546E-3</v>
      </c>
    </row>
    <row r="367" spans="1:16" ht="16" customHeight="1">
      <c r="A367" s="19"/>
      <c r="B367" s="99"/>
      <c r="C367" s="10">
        <v>2011</v>
      </c>
      <c r="D367" s="59">
        <f t="shared" ref="D367:P367" si="151">+D106/D105-1</f>
        <v>-0.27981611901097814</v>
      </c>
      <c r="E367" s="59">
        <f t="shared" si="151"/>
        <v>-0.31912362924572835</v>
      </c>
      <c r="F367" s="59">
        <f t="shared" si="151"/>
        <v>-0.41394177302736257</v>
      </c>
      <c r="G367" s="59">
        <f t="shared" si="151"/>
        <v>-0.36786573259710897</v>
      </c>
      <c r="H367" s="59">
        <f t="shared" si="151"/>
        <v>-0.33561089997220728</v>
      </c>
      <c r="I367" s="59">
        <f t="shared" si="151"/>
        <v>-0.34303575358095906</v>
      </c>
      <c r="J367" s="59">
        <f t="shared" si="151"/>
        <v>-0.38868596824093138</v>
      </c>
      <c r="K367" s="59">
        <f t="shared" si="151"/>
        <v>-0.35011651034826419</v>
      </c>
      <c r="L367" s="59">
        <f t="shared" si="151"/>
        <v>-0.1861279525351397</v>
      </c>
      <c r="M367" s="59">
        <f t="shared" si="151"/>
        <v>-0.21200137589137413</v>
      </c>
      <c r="N367" s="59">
        <f t="shared" si="151"/>
        <v>-0.2118274690568559</v>
      </c>
      <c r="O367" s="59">
        <f t="shared" si="151"/>
        <v>-0.16355123261870974</v>
      </c>
      <c r="P367" s="60">
        <f t="shared" si="151"/>
        <v>-0.30091980902109539</v>
      </c>
    </row>
    <row r="368" spans="1:16" ht="16" customHeight="1">
      <c r="A368" s="19"/>
      <c r="B368" s="99"/>
      <c r="C368" s="10">
        <v>2012</v>
      </c>
      <c r="D368" s="59">
        <f t="shared" ref="D368:P368" si="152">+D107/D106-1</f>
        <v>2.957988175532078E-2</v>
      </c>
      <c r="E368" s="59">
        <f t="shared" si="152"/>
        <v>6.476463893832296E-2</v>
      </c>
      <c r="F368" s="59">
        <f t="shared" si="152"/>
        <v>0.22545803737769243</v>
      </c>
      <c r="G368" s="59">
        <f t="shared" si="152"/>
        <v>-3.1772189522114913E-2</v>
      </c>
      <c r="H368" s="59">
        <f t="shared" si="152"/>
        <v>2.2680893687373693E-2</v>
      </c>
      <c r="I368" s="59">
        <f t="shared" si="152"/>
        <v>8.3681834663043464E-2</v>
      </c>
      <c r="J368" s="59">
        <f t="shared" si="152"/>
        <v>0.17467957515166854</v>
      </c>
      <c r="K368" s="59">
        <f t="shared" si="152"/>
        <v>0.15954110188007053</v>
      </c>
      <c r="L368" s="59">
        <f t="shared" si="152"/>
        <v>-0.13936149191866021</v>
      </c>
      <c r="M368" s="59">
        <f t="shared" si="152"/>
        <v>1.5053644773123098E-2</v>
      </c>
      <c r="N368" s="59">
        <f t="shared" si="152"/>
        <v>0.10503168424505915</v>
      </c>
      <c r="O368" s="59">
        <f t="shared" si="152"/>
        <v>0.12064456609916796</v>
      </c>
      <c r="P368" s="60">
        <f t="shared" si="152"/>
        <v>6.1610166087260332E-2</v>
      </c>
    </row>
    <row r="369" spans="1:16" ht="16" customHeight="1">
      <c r="A369" s="19"/>
      <c r="B369" s="99"/>
      <c r="C369" s="10">
        <v>2013</v>
      </c>
      <c r="D369" s="59">
        <f t="shared" ref="D369:P369" si="153">+D108/D107-1</f>
        <v>5.6181999096887258E-2</v>
      </c>
      <c r="E369" s="59">
        <f t="shared" si="153"/>
        <v>-4.5835031446494923E-2</v>
      </c>
      <c r="F369" s="59">
        <f t="shared" si="153"/>
        <v>-2.9889341676942238E-2</v>
      </c>
      <c r="G369" s="59">
        <f t="shared" si="153"/>
        <v>0.2703155374596129</v>
      </c>
      <c r="H369" s="59">
        <f t="shared" si="153"/>
        <v>0.2646794566072328</v>
      </c>
      <c r="I369" s="59">
        <f t="shared" si="153"/>
        <v>0.10640350624499884</v>
      </c>
      <c r="J369" s="59">
        <f t="shared" si="153"/>
        <v>0.12391914811650917</v>
      </c>
      <c r="K369" s="59">
        <f t="shared" si="153"/>
        <v>5.2439874909995465E-2</v>
      </c>
      <c r="L369" s="59">
        <f t="shared" si="153"/>
        <v>4.4743035421951793E-2</v>
      </c>
      <c r="M369" s="59">
        <f t="shared" si="153"/>
        <v>8.2528297533995154E-2</v>
      </c>
      <c r="N369" s="59">
        <f t="shared" si="153"/>
        <v>6.0775731980577508E-2</v>
      </c>
      <c r="O369" s="59">
        <f t="shared" si="153"/>
        <v>-2.5165282575634662E-2</v>
      </c>
      <c r="P369" s="60">
        <f t="shared" si="153"/>
        <v>7.8158484487697466E-2</v>
      </c>
    </row>
    <row r="370" spans="1:16" ht="16" customHeight="1">
      <c r="A370" s="87"/>
      <c r="B370" s="100" t="s">
        <v>87</v>
      </c>
      <c r="C370" s="88">
        <v>2014</v>
      </c>
      <c r="D370" s="59">
        <f t="shared" ref="D370:O370" si="154">+D109/D108-1</f>
        <v>1.663068203861684E-2</v>
      </c>
      <c r="E370" s="59">
        <f t="shared" si="154"/>
        <v>0.14145272329276226</v>
      </c>
      <c r="F370" s="59">
        <f t="shared" si="154"/>
        <v>1.660917063253442E-2</v>
      </c>
      <c r="G370" s="59">
        <f t="shared" si="154"/>
        <v>-3.4168039861157018E-2</v>
      </c>
      <c r="H370" s="59">
        <f t="shared" si="154"/>
        <v>-2.1038638645011098E-2</v>
      </c>
      <c r="I370" s="59">
        <f t="shared" si="154"/>
        <v>4.4394385736386877E-2</v>
      </c>
      <c r="J370" s="59">
        <f t="shared" si="154"/>
        <v>6.6967506545555944E-2</v>
      </c>
      <c r="K370" s="59">
        <f t="shared" si="154"/>
        <v>4.6764967948118352E-2</v>
      </c>
      <c r="L370" s="59">
        <f t="shared" si="154"/>
        <v>0.25741544956178286</v>
      </c>
      <c r="M370" s="59">
        <f t="shared" si="154"/>
        <v>0.1859947656277865</v>
      </c>
      <c r="N370" s="59">
        <f t="shared" si="154"/>
        <v>0.15596095734673043</v>
      </c>
      <c r="O370" s="59">
        <f t="shared" si="154"/>
        <v>0.31696235619765334</v>
      </c>
      <c r="P370" s="60">
        <f>+P109/P108-1</f>
        <v>9.8049935282636946E-2</v>
      </c>
    </row>
    <row r="371" spans="1:16" ht="16" customHeight="1">
      <c r="A371" s="107"/>
      <c r="B371" s="105" t="s">
        <v>96</v>
      </c>
      <c r="C371" s="106">
        <v>2015</v>
      </c>
      <c r="D371" s="59">
        <f t="shared" ref="D371:O371" si="155">+D110/D109-1</f>
        <v>0.26052063050347773</v>
      </c>
      <c r="E371" s="59">
        <f t="shared" si="155"/>
        <v>0.2122959203989021</v>
      </c>
      <c r="F371" s="59">
        <f t="shared" si="155"/>
        <v>0.26942909272979154</v>
      </c>
      <c r="G371" s="59">
        <f t="shared" si="155"/>
        <v>0.31304405324966278</v>
      </c>
      <c r="H371" s="59">
        <f t="shared" si="155"/>
        <v>0.15051275986151791</v>
      </c>
      <c r="I371" s="59">
        <f t="shared" si="155"/>
        <v>0.18707900708399916</v>
      </c>
      <c r="J371" s="59">
        <f t="shared" si="155"/>
        <v>0.17019832186531492</v>
      </c>
      <c r="K371" s="59">
        <f t="shared" si="155"/>
        <v>0.10602610830692805</v>
      </c>
      <c r="L371" s="59">
        <f t="shared" si="155"/>
        <v>1.0577211699958955E-2</v>
      </c>
      <c r="M371" s="59">
        <f t="shared" si="155"/>
        <v>-3.8708552181276112E-2</v>
      </c>
      <c r="N371" s="59">
        <f t="shared" si="155"/>
        <v>-3.29868136003586E-3</v>
      </c>
      <c r="O371" s="59">
        <f t="shared" si="155"/>
        <v>-2.9637466260484135E-2</v>
      </c>
      <c r="P371" s="60">
        <f>+P110/P109-1</f>
        <v>0.11963044048267713</v>
      </c>
    </row>
    <row r="372" spans="1:16" ht="16" customHeight="1">
      <c r="A372" s="121"/>
      <c r="B372" s="118"/>
      <c r="C372" s="118">
        <v>2016</v>
      </c>
      <c r="D372" s="59">
        <f t="shared" ref="D372:O372" si="156">+D111/D110-1</f>
        <v>-1.7672961088506356E-2</v>
      </c>
      <c r="E372" s="59">
        <f t="shared" si="156"/>
        <v>-3.7149361921545165E-2</v>
      </c>
      <c r="F372" s="59">
        <f t="shared" si="156"/>
        <v>6.2465486769367029E-2</v>
      </c>
      <c r="G372" s="59">
        <f t="shared" si="156"/>
        <v>2.8724724571161708E-2</v>
      </c>
      <c r="H372" s="59">
        <f t="shared" si="156"/>
        <v>6.9782098732923847E-2</v>
      </c>
      <c r="I372" s="59">
        <f t="shared" si="156"/>
        <v>6.0718047542671183E-2</v>
      </c>
      <c r="J372" s="59">
        <f t="shared" si="156"/>
        <v>3.112797201388573E-2</v>
      </c>
      <c r="K372" s="59">
        <f t="shared" si="156"/>
        <v>0.16361964106067495</v>
      </c>
      <c r="L372" s="59">
        <f t="shared" si="156"/>
        <v>0.10227451431285894</v>
      </c>
      <c r="M372" s="59">
        <f t="shared" si="156"/>
        <v>0.11050585579210837</v>
      </c>
      <c r="N372" s="59">
        <f t="shared" si="156"/>
        <v>0.18122628343708191</v>
      </c>
      <c r="O372" s="59">
        <f t="shared" si="156"/>
        <v>0.13637136627377</v>
      </c>
      <c r="P372" s="60">
        <f>+P111/P110-1</f>
        <v>7.6303316880546035E-2</v>
      </c>
    </row>
    <row r="373" spans="1:16" ht="16" customHeight="1">
      <c r="A373" s="135"/>
      <c r="B373" s="134"/>
      <c r="C373" s="134">
        <v>2017</v>
      </c>
      <c r="D373" s="59">
        <f t="shared" ref="D373:O373" si="157">+D112/D111-1</f>
        <v>0.10955169527363684</v>
      </c>
      <c r="E373" s="59">
        <f t="shared" si="157"/>
        <v>2.7598368776549753E-2</v>
      </c>
      <c r="F373" s="59">
        <f t="shared" si="157"/>
        <v>0.11633091698024667</v>
      </c>
      <c r="G373" s="59">
        <f t="shared" si="157"/>
        <v>-2.1046067987651407E-2</v>
      </c>
      <c r="H373" s="59">
        <f t="shared" si="157"/>
        <v>9.5580039073539735E-2</v>
      </c>
      <c r="I373" s="59">
        <f t="shared" si="157"/>
        <v>0.10953176592784453</v>
      </c>
      <c r="J373" s="59">
        <f t="shared" si="157"/>
        <v>0.13228343708397605</v>
      </c>
      <c r="K373" s="59">
        <f t="shared" si="157"/>
        <v>9.7509495209096242E-2</v>
      </c>
      <c r="L373" s="59">
        <f t="shared" si="157"/>
        <v>9.3161304234653963E-2</v>
      </c>
      <c r="M373" s="59">
        <f t="shared" si="157"/>
        <v>0.12504975135083773</v>
      </c>
      <c r="N373" s="59">
        <f t="shared" si="157"/>
        <v>0.12180634225656384</v>
      </c>
      <c r="O373" s="59">
        <f t="shared" si="157"/>
        <v>9.2499555285251889E-2</v>
      </c>
      <c r="P373" s="60">
        <f>+P112/P111-1</f>
        <v>9.2855290386556488E-2</v>
      </c>
    </row>
    <row r="374" spans="1:16" ht="16" customHeight="1">
      <c r="A374" s="135"/>
      <c r="B374" s="134"/>
      <c r="C374" s="134">
        <v>2018</v>
      </c>
      <c r="D374" s="59">
        <f t="shared" ref="D374:O374" si="158">+D113/D112-1</f>
        <v>0.19984073529115043</v>
      </c>
      <c r="E374" s="59">
        <f t="shared" si="158"/>
        <v>0.3108951377411906</v>
      </c>
      <c r="F374" s="59">
        <f t="shared" si="158"/>
        <v>0.19472038754484622</v>
      </c>
      <c r="G374" s="59">
        <f t="shared" si="158"/>
        <v>0.24003255236924148</v>
      </c>
      <c r="H374" s="59">
        <f t="shared" si="158"/>
        <v>0.15324701889796266</v>
      </c>
      <c r="I374" s="59">
        <f t="shared" si="158"/>
        <v>0.11002607146252763</v>
      </c>
      <c r="J374" s="59">
        <f t="shared" si="158"/>
        <v>0.11300223539493914</v>
      </c>
      <c r="K374" s="59">
        <f t="shared" si="158"/>
        <v>0.14813963039369327</v>
      </c>
      <c r="L374" s="59">
        <f t="shared" si="158"/>
        <v>5.4067147814074845E-2</v>
      </c>
      <c r="M374" s="59">
        <f t="shared" si="158"/>
        <v>0.16996203081412764</v>
      </c>
      <c r="N374" s="59">
        <f t="shared" si="158"/>
        <v>1.6652963838401869E-2</v>
      </c>
      <c r="O374" s="59">
        <f t="shared" si="158"/>
        <v>5.5150108072047566E-2</v>
      </c>
      <c r="P374" s="60">
        <f>+P113/P112-1</f>
        <v>0.13984225353101887</v>
      </c>
    </row>
    <row r="375" spans="1:16" ht="16" customHeight="1">
      <c r="A375" s="22"/>
      <c r="B375" s="90"/>
      <c r="C375" s="90">
        <v>2019</v>
      </c>
      <c r="D375" s="59">
        <f t="shared" ref="D375:N375" si="159">+D114/D113-1</f>
        <v>6.089569427103414E-2</v>
      </c>
      <c r="E375" s="59">
        <f t="shared" si="159"/>
        <v>9.4930865683696686E-2</v>
      </c>
      <c r="F375" s="59">
        <f t="shared" si="159"/>
        <v>-3.414939964657604E-2</v>
      </c>
      <c r="G375" s="59">
        <f t="shared" si="159"/>
        <v>1.6483376624238932E-2</v>
      </c>
      <c r="H375" s="59">
        <f t="shared" si="159"/>
        <v>3.7340262570430882E-2</v>
      </c>
      <c r="I375" s="59">
        <f t="shared" si="159"/>
        <v>-4.0578223142641257E-2</v>
      </c>
      <c r="J375" s="59">
        <f t="shared" si="159"/>
        <v>5.7175763527480106E-2</v>
      </c>
      <c r="K375" s="59">
        <f t="shared" si="159"/>
        <v>-1.2375692437732733E-2</v>
      </c>
      <c r="L375" s="59">
        <f t="shared" si="159"/>
        <v>7.7819608636737092E-2</v>
      </c>
      <c r="M375" s="59">
        <f t="shared" si="159"/>
        <v>-3.3997939052805903E-2</v>
      </c>
      <c r="N375" s="59">
        <f t="shared" si="159"/>
        <v>2.357142217393382E-2</v>
      </c>
      <c r="O375" s="59"/>
      <c r="P375" s="60"/>
    </row>
    <row r="376" spans="1:16" ht="16" customHeight="1">
      <c r="A376" s="23"/>
      <c r="B376" s="100"/>
      <c r="C376" s="15">
        <v>1993</v>
      </c>
      <c r="D376" s="61" t="s">
        <v>43</v>
      </c>
      <c r="E376" s="61" t="s">
        <v>43</v>
      </c>
      <c r="F376" s="61" t="s">
        <v>43</v>
      </c>
      <c r="G376" s="61" t="s">
        <v>43</v>
      </c>
      <c r="H376" s="61" t="s">
        <v>43</v>
      </c>
      <c r="I376" s="61" t="s">
        <v>43</v>
      </c>
      <c r="J376" s="61" t="s">
        <v>43</v>
      </c>
      <c r="K376" s="61" t="s">
        <v>43</v>
      </c>
      <c r="L376" s="61" t="s">
        <v>43</v>
      </c>
      <c r="M376" s="61" t="s">
        <v>43</v>
      </c>
      <c r="N376" s="61" t="s">
        <v>43</v>
      </c>
      <c r="O376" s="61" t="s">
        <v>43</v>
      </c>
      <c r="P376" s="62" t="s">
        <v>43</v>
      </c>
    </row>
    <row r="377" spans="1:16" ht="16" customHeight="1">
      <c r="A377" s="19"/>
      <c r="B377" s="99"/>
      <c r="C377" s="10">
        <v>1994</v>
      </c>
      <c r="D377" s="57">
        <f t="shared" ref="D377:P377" si="160">+D116/D115-1</f>
        <v>7.7797725912627236E-2</v>
      </c>
      <c r="E377" s="57">
        <f t="shared" si="160"/>
        <v>5.0373134328358216E-2</v>
      </c>
      <c r="F377" s="57">
        <f t="shared" si="160"/>
        <v>6.9296375266525434E-3</v>
      </c>
      <c r="G377" s="59">
        <f t="shared" si="160"/>
        <v>0.23220918918918909</v>
      </c>
      <c r="H377" s="59">
        <f t="shared" si="160"/>
        <v>0.39617021276595743</v>
      </c>
      <c r="I377" s="59">
        <f t="shared" si="160"/>
        <v>0.39057556456282572</v>
      </c>
      <c r="J377" s="59">
        <f t="shared" si="160"/>
        <v>0.38279956545355787</v>
      </c>
      <c r="K377" s="59">
        <f t="shared" si="160"/>
        <v>0.53931631455399054</v>
      </c>
      <c r="L377" s="59">
        <f t="shared" si="160"/>
        <v>0.52846506428172169</v>
      </c>
      <c r="M377" s="59">
        <f t="shared" si="160"/>
        <v>0.49959638874137013</v>
      </c>
      <c r="N377" s="59">
        <f t="shared" si="160"/>
        <v>0.55238489774514954</v>
      </c>
      <c r="O377" s="59">
        <f t="shared" si="160"/>
        <v>0.51771005025125638</v>
      </c>
      <c r="P377" s="60">
        <f t="shared" si="160"/>
        <v>0.35277572766271503</v>
      </c>
    </row>
    <row r="378" spans="1:16" ht="16" customHeight="1">
      <c r="A378" s="19"/>
      <c r="B378" s="99"/>
      <c r="C378" s="10">
        <v>1995</v>
      </c>
      <c r="D378" s="59">
        <f t="shared" ref="D378:P378" si="161">+D117/D116-1</f>
        <v>0.54134647418101056</v>
      </c>
      <c r="E378" s="59">
        <f t="shared" si="161"/>
        <v>0.55820011841326234</v>
      </c>
      <c r="F378" s="59">
        <f t="shared" si="161"/>
        <v>0.64816516675489666</v>
      </c>
      <c r="G378" s="59">
        <f t="shared" si="161"/>
        <v>0.284017675131504</v>
      </c>
      <c r="H378" s="59">
        <f t="shared" si="161"/>
        <v>0.236343281832462</v>
      </c>
      <c r="I378" s="59">
        <f t="shared" si="161"/>
        <v>0.26487180640293406</v>
      </c>
      <c r="J378" s="59">
        <f>+J117/J116-1</f>
        <v>0.26337354963244386</v>
      </c>
      <c r="K378" s="59">
        <f t="shared" si="161"/>
        <v>0.27436308494678796</v>
      </c>
      <c r="L378" s="59">
        <f t="shared" si="161"/>
        <v>0.22369317998964311</v>
      </c>
      <c r="M378" s="59">
        <f t="shared" si="161"/>
        <v>0.22835246871170867</v>
      </c>
      <c r="N378" s="59">
        <f t="shared" si="161"/>
        <v>0.1929125745930107</v>
      </c>
      <c r="O378" s="59">
        <f t="shared" si="161"/>
        <v>0.1519510185107622</v>
      </c>
      <c r="P378" s="60">
        <f t="shared" si="161"/>
        <v>0.29690128406331073</v>
      </c>
    </row>
    <row r="379" spans="1:16" ht="16" customHeight="1">
      <c r="A379" s="19" t="s">
        <v>30</v>
      </c>
      <c r="B379" s="99" t="s">
        <v>27</v>
      </c>
      <c r="C379" s="10">
        <v>1996</v>
      </c>
      <c r="D379" s="59">
        <f t="shared" ref="D379:P379" si="162">+D118/D117-1</f>
        <v>0.17925766355123351</v>
      </c>
      <c r="E379" s="59">
        <f t="shared" si="162"/>
        <v>0.23664222205334751</v>
      </c>
      <c r="F379" s="59">
        <f t="shared" si="162"/>
        <v>0.18584055163127977</v>
      </c>
      <c r="G379" s="59">
        <f t="shared" si="162"/>
        <v>0.24128416859410384</v>
      </c>
      <c r="H379" s="59">
        <f t="shared" si="162"/>
        <v>0.21487693681307829</v>
      </c>
      <c r="I379" s="59">
        <f t="shared" si="162"/>
        <v>0.1412800152751168</v>
      </c>
      <c r="J379" s="59">
        <f t="shared" si="162"/>
        <v>0.15946829392207551</v>
      </c>
      <c r="K379" s="59">
        <f t="shared" si="162"/>
        <v>0.1060706960469664</v>
      </c>
      <c r="L379" s="59">
        <f t="shared" si="162"/>
        <v>4.7955886501761968E-2</v>
      </c>
      <c r="M379" s="59">
        <f t="shared" si="162"/>
        <v>0.14725873766198427</v>
      </c>
      <c r="N379" s="59">
        <f t="shared" si="162"/>
        <v>7.4948690300088217E-2</v>
      </c>
      <c r="O379" s="59">
        <f t="shared" si="162"/>
        <v>4.6427713260511316E-2</v>
      </c>
      <c r="P379" s="60">
        <f t="shared" si="162"/>
        <v>0.14405977368089928</v>
      </c>
    </row>
    <row r="380" spans="1:16" ht="16" customHeight="1">
      <c r="A380" s="19" t="s">
        <v>31</v>
      </c>
      <c r="B380" s="99" t="s">
        <v>28</v>
      </c>
      <c r="C380" s="10">
        <v>1997</v>
      </c>
      <c r="D380" s="59">
        <f t="shared" ref="D380:P380" si="163">+D119/D118-1</f>
        <v>3.3042133103289517E-2</v>
      </c>
      <c r="E380" s="59">
        <f t="shared" si="163"/>
        <v>9.6168647711927235E-3</v>
      </c>
      <c r="F380" s="59">
        <f t="shared" si="163"/>
        <v>3.6214743482963163E-2</v>
      </c>
      <c r="G380" s="59">
        <f t="shared" si="163"/>
        <v>9.6580056125656233E-2</v>
      </c>
      <c r="H380" s="59">
        <f t="shared" si="163"/>
        <v>3.3317455366306259E-2</v>
      </c>
      <c r="I380" s="59">
        <f t="shared" si="163"/>
        <v>5.6942259015944297E-2</v>
      </c>
      <c r="J380" s="59">
        <f t="shared" si="163"/>
        <v>8.8237447296222182E-2</v>
      </c>
      <c r="K380" s="59">
        <f t="shared" si="163"/>
        <v>6.0774017129155755E-2</v>
      </c>
      <c r="L380" s="59">
        <f t="shared" si="163"/>
        <v>0.17182219274097887</v>
      </c>
      <c r="M380" s="59">
        <f t="shared" si="163"/>
        <v>6.8485535978239476E-2</v>
      </c>
      <c r="N380" s="59">
        <f t="shared" si="163"/>
        <v>7.1804607635523876E-2</v>
      </c>
      <c r="O380" s="59">
        <f t="shared" si="163"/>
        <v>0.12741553689370888</v>
      </c>
      <c r="P380" s="60">
        <f t="shared" si="163"/>
        <v>7.1582518265850936E-2</v>
      </c>
    </row>
    <row r="381" spans="1:16" ht="16" customHeight="1">
      <c r="A381" s="19"/>
      <c r="B381" s="99" t="s">
        <v>32</v>
      </c>
      <c r="C381" s="10">
        <v>1998</v>
      </c>
      <c r="D381" s="59">
        <f t="shared" ref="D381:P381" si="164">+D120/D119-1</f>
        <v>0.12169223927062478</v>
      </c>
      <c r="E381" s="59">
        <f t="shared" si="164"/>
        <v>0.10798735443078811</v>
      </c>
      <c r="F381" s="59">
        <f t="shared" si="164"/>
        <v>0.132025121801844</v>
      </c>
      <c r="G381" s="59">
        <f t="shared" si="164"/>
        <v>5.7240163466591998E-2</v>
      </c>
      <c r="H381" s="59">
        <f t="shared" si="164"/>
        <v>6.2164366800353532E-2</v>
      </c>
      <c r="I381" s="59">
        <f t="shared" si="164"/>
        <v>0.10641477590763126</v>
      </c>
      <c r="J381" s="59">
        <f t="shared" si="164"/>
        <v>7.3375186630929567E-2</v>
      </c>
      <c r="K381" s="59">
        <f t="shared" si="164"/>
        <v>0.12602797777301245</v>
      </c>
      <c r="L381" s="59">
        <f t="shared" si="164"/>
        <v>5.8863498420322236E-2</v>
      </c>
      <c r="M381" s="59">
        <f t="shared" si="164"/>
        <v>5.1800534732191705E-2</v>
      </c>
      <c r="N381" s="59">
        <f t="shared" si="164"/>
        <v>5.9230822166950192E-2</v>
      </c>
      <c r="O381" s="59">
        <f t="shared" si="164"/>
        <v>2.5849635431995033E-2</v>
      </c>
      <c r="P381" s="60">
        <f t="shared" si="164"/>
        <v>8.0157977357270704E-2</v>
      </c>
    </row>
    <row r="382" spans="1:16" ht="16" customHeight="1">
      <c r="A382" s="19"/>
      <c r="B382" s="99"/>
      <c r="C382" s="10">
        <v>1999</v>
      </c>
      <c r="D382" s="59">
        <f t="shared" ref="D382:P382" si="165">+D121/D120-1</f>
        <v>-1.1913712579838642E-2</v>
      </c>
      <c r="E382" s="59">
        <f t="shared" si="165"/>
        <v>6.9906329199453943E-3</v>
      </c>
      <c r="F382" s="59">
        <f t="shared" si="165"/>
        <v>3.3026713281965936E-2</v>
      </c>
      <c r="G382" s="59">
        <f t="shared" si="165"/>
        <v>6.0084520490675253E-3</v>
      </c>
      <c r="H382" s="59">
        <f t="shared" si="165"/>
        <v>2.5259991680266269E-2</v>
      </c>
      <c r="I382" s="59">
        <f t="shared" si="165"/>
        <v>2.4334846861353343E-2</v>
      </c>
      <c r="J382" s="59">
        <f t="shared" si="165"/>
        <v>-9.5777920113138126E-4</v>
      </c>
      <c r="K382" s="59">
        <f t="shared" si="165"/>
        <v>-2.1147972631475942E-2</v>
      </c>
      <c r="L382" s="59">
        <f t="shared" si="165"/>
        <v>1.5484010351786148E-2</v>
      </c>
      <c r="M382" s="59">
        <f t="shared" si="165"/>
        <v>-2.1216673345116011E-2</v>
      </c>
      <c r="N382" s="59">
        <f t="shared" si="165"/>
        <v>1.6716723638182662E-2</v>
      </c>
      <c r="O382" s="59">
        <f t="shared" si="165"/>
        <v>1.9098788178458337E-2</v>
      </c>
      <c r="P382" s="60">
        <f t="shared" si="165"/>
        <v>7.5688640350397574E-3</v>
      </c>
    </row>
    <row r="383" spans="1:16" ht="16" customHeight="1">
      <c r="A383" s="19"/>
      <c r="B383" s="99"/>
      <c r="C383" s="10">
        <v>2000</v>
      </c>
      <c r="D383" s="59">
        <f t="shared" ref="D383:P383" si="166">+D122/D121-1</f>
        <v>-4.8678204650696166E-3</v>
      </c>
      <c r="E383" s="59">
        <f t="shared" si="166"/>
        <v>2.8193378393859492E-2</v>
      </c>
      <c r="F383" s="59">
        <f t="shared" si="166"/>
        <v>-6.6538542866709793E-3</v>
      </c>
      <c r="G383" s="59">
        <f t="shared" si="166"/>
        <v>-1.9980686917085433E-2</v>
      </c>
      <c r="H383" s="59">
        <f t="shared" si="166"/>
        <v>-3.9138550542902495E-2</v>
      </c>
      <c r="I383" s="59">
        <f t="shared" si="166"/>
        <v>-4.3307824194030009E-2</v>
      </c>
      <c r="J383" s="59">
        <f t="shared" si="166"/>
        <v>-4.0992587329476193E-2</v>
      </c>
      <c r="K383" s="59">
        <f t="shared" si="166"/>
        <v>1.6057740687405619E-2</v>
      </c>
      <c r="L383" s="59">
        <f t="shared" si="166"/>
        <v>-2.3181035282721196E-2</v>
      </c>
      <c r="M383" s="59">
        <f t="shared" si="166"/>
        <v>-4.2920004121344002E-3</v>
      </c>
      <c r="N383" s="59">
        <f t="shared" si="166"/>
        <v>-5.4608824088542618E-2</v>
      </c>
      <c r="O383" s="59">
        <f t="shared" si="166"/>
        <v>-7.1554296620567448E-2</v>
      </c>
      <c r="P383" s="60">
        <f t="shared" si="166"/>
        <v>-2.2759561398599581E-2</v>
      </c>
    </row>
    <row r="384" spans="1:16" ht="16" customHeight="1">
      <c r="A384" s="19"/>
      <c r="B384" s="99"/>
      <c r="C384" s="10">
        <v>2001</v>
      </c>
      <c r="D384" s="59">
        <f t="shared" ref="D384:P384" si="167">+D123/D122-1</f>
        <v>-2.1595838319026672E-2</v>
      </c>
      <c r="E384" s="59">
        <f t="shared" si="167"/>
        <v>-5.6259089300503828E-2</v>
      </c>
      <c r="F384" s="59">
        <f t="shared" si="167"/>
        <v>-7.9338798342945438E-2</v>
      </c>
      <c r="G384" s="59">
        <f t="shared" si="167"/>
        <v>-4.8120662490762411E-2</v>
      </c>
      <c r="H384" s="59">
        <f t="shared" si="167"/>
        <v>-3.2602675256643066E-2</v>
      </c>
      <c r="I384" s="59">
        <f t="shared" si="167"/>
        <v>-2.6734539618662678E-2</v>
      </c>
      <c r="J384" s="59">
        <f t="shared" si="167"/>
        <v>-0.11010509784827482</v>
      </c>
      <c r="K384" s="59">
        <f t="shared" si="167"/>
        <v>-9.9458607086352568E-2</v>
      </c>
      <c r="L384" s="59">
        <f t="shared" si="167"/>
        <v>-0.13131941067066366</v>
      </c>
      <c r="M384" s="59">
        <f t="shared" si="167"/>
        <v>-0.1187238236923146</v>
      </c>
      <c r="N384" s="59">
        <f t="shared" si="167"/>
        <v>-9.0211359473324926E-2</v>
      </c>
      <c r="O384" s="59">
        <f t="shared" si="167"/>
        <v>-0.24417892510601003</v>
      </c>
      <c r="P384" s="60">
        <f t="shared" si="167"/>
        <v>-8.9003469243878364E-2</v>
      </c>
    </row>
    <row r="385" spans="1:16" ht="16" customHeight="1">
      <c r="A385" s="19"/>
      <c r="B385" s="99"/>
      <c r="C385" s="10">
        <v>2002</v>
      </c>
      <c r="D385" s="59">
        <f t="shared" ref="D385:P385" si="168">+D124/D123-1</f>
        <v>-0.20826215510414359</v>
      </c>
      <c r="E385" s="59">
        <f t="shared" si="168"/>
        <v>-0.21278514990002728</v>
      </c>
      <c r="F385" s="59">
        <f t="shared" si="168"/>
        <v>-0.24563198438889333</v>
      </c>
      <c r="G385" s="59">
        <f t="shared" si="168"/>
        <v>-0.23296055637264945</v>
      </c>
      <c r="H385" s="59">
        <f t="shared" si="168"/>
        <v>-0.19172300070137738</v>
      </c>
      <c r="I385" s="59">
        <f t="shared" si="168"/>
        <v>-0.24889550492551915</v>
      </c>
      <c r="J385" s="59">
        <f t="shared" si="168"/>
        <v>-0.18334059445716866</v>
      </c>
      <c r="K385" s="59">
        <f t="shared" si="168"/>
        <v>-0.28909618066476073</v>
      </c>
      <c r="L385" s="59">
        <f t="shared" si="168"/>
        <v>-0.35889375905710363</v>
      </c>
      <c r="M385" s="59">
        <f t="shared" si="168"/>
        <v>-0.33963806604413405</v>
      </c>
      <c r="N385" s="59">
        <f t="shared" si="168"/>
        <v>-0.26132518081284983</v>
      </c>
      <c r="O385" s="59">
        <f t="shared" si="168"/>
        <v>-8.9901319558254311E-2</v>
      </c>
      <c r="P385" s="60">
        <f t="shared" si="168"/>
        <v>-0.24140515908813476</v>
      </c>
    </row>
    <row r="386" spans="1:16" ht="16" customHeight="1">
      <c r="A386" s="19"/>
      <c r="B386" s="99"/>
      <c r="C386" s="10">
        <v>2003</v>
      </c>
      <c r="D386" s="59">
        <f t="shared" ref="D386:P386" si="169">+D125/D124-1</f>
        <v>-0.16828304342845157</v>
      </c>
      <c r="E386" s="59">
        <f t="shared" si="169"/>
        <v>-0.14866698518190002</v>
      </c>
      <c r="F386" s="59">
        <f t="shared" si="169"/>
        <v>-0.12570598770888031</v>
      </c>
      <c r="G386" s="59">
        <f t="shared" si="169"/>
        <v>-7.0946096361867994E-2</v>
      </c>
      <c r="H386" s="59">
        <f t="shared" si="169"/>
        <v>-0.33053101307246857</v>
      </c>
      <c r="I386" s="59">
        <f t="shared" si="169"/>
        <v>-0.2526850750354217</v>
      </c>
      <c r="J386" s="59">
        <f t="shared" si="169"/>
        <v>-0.21710984442838377</v>
      </c>
      <c r="K386" s="59">
        <f t="shared" si="169"/>
        <v>-0.13544393201397498</v>
      </c>
      <c r="L386" s="59">
        <f t="shared" si="169"/>
        <v>8.4749478904472042E-2</v>
      </c>
      <c r="M386" s="59">
        <f t="shared" si="169"/>
        <v>7.2430399359731279E-2</v>
      </c>
      <c r="N386" s="59">
        <f t="shared" si="169"/>
        <v>-8.6212358940317424E-2</v>
      </c>
      <c r="O386" s="59">
        <f t="shared" si="169"/>
        <v>-7.1454296464066536E-2</v>
      </c>
      <c r="P386" s="60">
        <f t="shared" si="169"/>
        <v>-0.12842767671431832</v>
      </c>
    </row>
    <row r="387" spans="1:16" ht="16" customHeight="1">
      <c r="A387" s="19"/>
      <c r="B387" s="99"/>
      <c r="C387" s="10">
        <v>2004</v>
      </c>
      <c r="D387" s="59">
        <f t="shared" ref="D387:P387" si="170">+D126/D125-1</f>
        <v>-6.0051667371322615E-2</v>
      </c>
      <c r="E387" s="59">
        <f t="shared" si="170"/>
        <v>-0.10015254893456926</v>
      </c>
      <c r="F387" s="59">
        <f t="shared" si="170"/>
        <v>-9.2464248259198745E-2</v>
      </c>
      <c r="G387" s="59">
        <f t="shared" si="170"/>
        <v>-0.19194927964529829</v>
      </c>
      <c r="H387" s="59">
        <f t="shared" si="170"/>
        <v>0.18305927667427357</v>
      </c>
      <c r="I387" s="59">
        <f t="shared" si="170"/>
        <v>0.22672400725572839</v>
      </c>
      <c r="J387" s="59">
        <f t="shared" si="170"/>
        <v>0.19982547625525271</v>
      </c>
      <c r="K387" s="59">
        <f t="shared" si="170"/>
        <v>0.15728370919050061</v>
      </c>
      <c r="L387" s="59">
        <f t="shared" si="170"/>
        <v>0.1354408576251307</v>
      </c>
      <c r="M387" s="59">
        <f t="shared" si="170"/>
        <v>4.2191055640314001E-2</v>
      </c>
      <c r="N387" s="59">
        <f t="shared" si="170"/>
        <v>0.14508323574767901</v>
      </c>
      <c r="O387" s="59">
        <f t="shared" si="170"/>
        <v>0.1393642234307475</v>
      </c>
      <c r="P387" s="60">
        <f t="shared" si="170"/>
        <v>5.9105304349997834E-2</v>
      </c>
    </row>
    <row r="388" spans="1:16" ht="16" customHeight="1">
      <c r="A388" s="19"/>
      <c r="B388" s="100" t="s">
        <v>57</v>
      </c>
      <c r="C388" s="10">
        <v>2005</v>
      </c>
      <c r="D388" s="59">
        <f t="shared" ref="D388:P388" si="171">+D127/D126-1</f>
        <v>8.7650016203608683E-3</v>
      </c>
      <c r="E388" s="59">
        <f t="shared" si="171"/>
        <v>0.10618288466253434</v>
      </c>
      <c r="F388" s="59">
        <f t="shared" si="171"/>
        <v>0.11451400963185154</v>
      </c>
      <c r="G388" s="59">
        <f t="shared" si="171"/>
        <v>0.27182245152311379</v>
      </c>
      <c r="H388" s="59">
        <f t="shared" si="171"/>
        <v>0.1792668528161554</v>
      </c>
      <c r="I388" s="59">
        <f t="shared" si="171"/>
        <v>9.6287337887932756E-2</v>
      </c>
      <c r="J388" s="59">
        <f t="shared" si="171"/>
        <v>6.6111606422037728E-2</v>
      </c>
      <c r="K388" s="59">
        <f t="shared" si="171"/>
        <v>3.4967890946871361E-2</v>
      </c>
      <c r="L388" s="59">
        <f t="shared" si="171"/>
        <v>7.8586636319692982E-3</v>
      </c>
      <c r="M388" s="59">
        <f t="shared" si="171"/>
        <v>0.10686313104162526</v>
      </c>
      <c r="N388" s="59">
        <f t="shared" si="171"/>
        <v>0.11622111782393341</v>
      </c>
      <c r="O388" s="59">
        <f t="shared" si="171"/>
        <v>0.15882551160799063</v>
      </c>
      <c r="P388" s="60">
        <f t="shared" si="171"/>
        <v>0.10357095984398446</v>
      </c>
    </row>
    <row r="389" spans="1:16" ht="16" customHeight="1">
      <c r="A389" s="19"/>
      <c r="B389" s="99"/>
      <c r="C389" s="10">
        <v>2006</v>
      </c>
      <c r="D389" s="59">
        <f t="shared" ref="D389:P389" si="172">+D128/D127-1</f>
        <v>0.29351553660786611</v>
      </c>
      <c r="E389" s="59">
        <f t="shared" si="172"/>
        <v>0.21461577228153317</v>
      </c>
      <c r="F389" s="59">
        <f t="shared" si="172"/>
        <v>0.23971183389157602</v>
      </c>
      <c r="G389" s="59">
        <f t="shared" si="172"/>
        <v>0.16734219032703535</v>
      </c>
      <c r="H389" s="59">
        <f t="shared" si="172"/>
        <v>0.15610171529666417</v>
      </c>
      <c r="I389" s="59">
        <f t="shared" si="172"/>
        <v>0.12974343548681078</v>
      </c>
      <c r="J389" s="59">
        <f t="shared" si="172"/>
        <v>0.1648905207540412</v>
      </c>
      <c r="K389" s="59">
        <f t="shared" si="172"/>
        <v>0.23275415307379488</v>
      </c>
      <c r="L389" s="59">
        <f t="shared" si="172"/>
        <v>0.2220312954554291</v>
      </c>
      <c r="M389" s="59">
        <f t="shared" si="172"/>
        <v>0.17171872330986937</v>
      </c>
      <c r="N389" s="59">
        <f t="shared" si="172"/>
        <v>0.15995966232730163</v>
      </c>
      <c r="O389" s="59">
        <f t="shared" si="172"/>
        <v>6.6382862456054292E-2</v>
      </c>
      <c r="P389" s="60">
        <f t="shared" si="172"/>
        <v>0.18023325206984731</v>
      </c>
    </row>
    <row r="390" spans="1:16" ht="16" customHeight="1">
      <c r="A390" s="19"/>
      <c r="B390" s="99"/>
      <c r="C390" s="10">
        <v>2007</v>
      </c>
      <c r="D390" s="59">
        <f t="shared" ref="D390:P390" si="173">+D129/D128-1</f>
        <v>0.13424760250326995</v>
      </c>
      <c r="E390" s="59">
        <f t="shared" si="173"/>
        <v>0.11293160062265462</v>
      </c>
      <c r="F390" s="59">
        <f t="shared" si="173"/>
        <v>0.1168935950257517</v>
      </c>
      <c r="G390" s="59">
        <f t="shared" si="173"/>
        <v>8.410238200917286E-2</v>
      </c>
      <c r="H390" s="59">
        <f t="shared" si="173"/>
        <v>0.12713142419430778</v>
      </c>
      <c r="I390" s="59">
        <f t="shared" si="173"/>
        <v>0.18735855161707926</v>
      </c>
      <c r="J390" s="59">
        <f t="shared" si="173"/>
        <v>0.12880810874060367</v>
      </c>
      <c r="K390" s="59">
        <f t="shared" si="173"/>
        <v>0.14173907495870575</v>
      </c>
      <c r="L390" s="59">
        <f t="shared" si="173"/>
        <v>0.10319801764319503</v>
      </c>
      <c r="M390" s="59">
        <f t="shared" si="173"/>
        <v>0.1336437027394719</v>
      </c>
      <c r="N390" s="59">
        <f t="shared" si="173"/>
        <v>0.14780436666217711</v>
      </c>
      <c r="O390" s="59">
        <f t="shared" si="173"/>
        <v>0.16423262625447865</v>
      </c>
      <c r="P390" s="60">
        <f t="shared" si="173"/>
        <v>0.13209525693496293</v>
      </c>
    </row>
    <row r="391" spans="1:16" ht="16" customHeight="1">
      <c r="A391" s="19"/>
      <c r="B391" s="99"/>
      <c r="C391" s="10">
        <v>2008</v>
      </c>
      <c r="D391" s="59">
        <f t="shared" ref="D391:P391" si="174">+D130/D129-1</f>
        <v>0.13736475921913693</v>
      </c>
      <c r="E391" s="59">
        <f t="shared" si="174"/>
        <v>0.23283724363486291</v>
      </c>
      <c r="F391" s="59">
        <f t="shared" si="174"/>
        <v>6.1788274543050914E-2</v>
      </c>
      <c r="G391" s="59">
        <f t="shared" si="174"/>
        <v>0.15960181498387982</v>
      </c>
      <c r="H391" s="59">
        <f t="shared" si="174"/>
        <v>8.6571620719645637E-2</v>
      </c>
      <c r="I391" s="59">
        <f t="shared" si="174"/>
        <v>1.3901733432326813E-2</v>
      </c>
      <c r="J391" s="59">
        <f t="shared" si="174"/>
        <v>8.8250295141649282E-2</v>
      </c>
      <c r="K391" s="59">
        <f t="shared" si="174"/>
        <v>6.9645041435948407E-2</v>
      </c>
      <c r="L391" s="59">
        <f t="shared" si="174"/>
        <v>4.9914952160901249E-2</v>
      </c>
      <c r="M391" s="59">
        <f t="shared" si="174"/>
        <v>2.2492952958222068E-2</v>
      </c>
      <c r="N391" s="59">
        <f t="shared" si="174"/>
        <v>-6.9987159103534924E-2</v>
      </c>
      <c r="O391" s="59">
        <f t="shared" si="174"/>
        <v>-3.204767067038794E-2</v>
      </c>
      <c r="P391" s="60">
        <f t="shared" si="174"/>
        <v>6.2532632922591924E-2</v>
      </c>
    </row>
    <row r="392" spans="1:16" ht="16" customHeight="1">
      <c r="A392" s="19"/>
      <c r="B392" s="99"/>
      <c r="C392" s="10">
        <v>2009</v>
      </c>
      <c r="D392" s="59">
        <f t="shared" ref="D392:P392" si="175">+D131/D130-1</f>
        <v>-3.0117836049983304E-2</v>
      </c>
      <c r="E392" s="59">
        <f t="shared" si="175"/>
        <v>-0.10436364987943014</v>
      </c>
      <c r="F392" s="59">
        <f t="shared" si="175"/>
        <v>1.4603362419275179E-2</v>
      </c>
      <c r="G392" s="59">
        <f t="shared" si="175"/>
        <v>-7.8618351445382206E-2</v>
      </c>
      <c r="H392" s="59">
        <f t="shared" si="175"/>
        <v>-6.9728773214478901E-2</v>
      </c>
      <c r="I392" s="59">
        <f t="shared" si="175"/>
        <v>1.9727485375992337E-2</v>
      </c>
      <c r="J392" s="59">
        <f t="shared" si="175"/>
        <v>-0.11703739937137381</v>
      </c>
      <c r="K392" s="59">
        <f t="shared" si="175"/>
        <v>-6.0938354020689478E-2</v>
      </c>
      <c r="L392" s="59">
        <f t="shared" si="175"/>
        <v>-8.9410407504031397E-4</v>
      </c>
      <c r="M392" s="59">
        <f t="shared" si="175"/>
        <v>1.8464207603665406E-2</v>
      </c>
      <c r="N392" s="59">
        <f t="shared" si="175"/>
        <v>4.476407131075244E-2</v>
      </c>
      <c r="O392" s="59">
        <f t="shared" si="175"/>
        <v>3.9556856216282688E-2</v>
      </c>
      <c r="P392" s="60">
        <f t="shared" si="175"/>
        <v>-2.7943145318123475E-2</v>
      </c>
    </row>
    <row r="393" spans="1:16" ht="16" customHeight="1">
      <c r="A393" s="19"/>
      <c r="B393" s="99"/>
      <c r="C393" s="10">
        <v>2010</v>
      </c>
      <c r="D393" s="59">
        <f t="shared" ref="D393:P393" si="176">+D132/D131-1</f>
        <v>-1.0684388200070671E-2</v>
      </c>
      <c r="E393" s="59">
        <f t="shared" si="176"/>
        <v>2.2519813879116279E-2</v>
      </c>
      <c r="F393" s="59">
        <f t="shared" si="176"/>
        <v>7.9852774478944788E-2</v>
      </c>
      <c r="G393" s="59">
        <f t="shared" si="176"/>
        <v>8.9407105052198954E-2</v>
      </c>
      <c r="H393" s="59">
        <f t="shared" si="176"/>
        <v>4.4794400831211112E-2</v>
      </c>
      <c r="I393" s="59">
        <f t="shared" si="176"/>
        <v>3.1363161063170164E-2</v>
      </c>
      <c r="J393" s="59">
        <f t="shared" si="176"/>
        <v>9.1660905722109831E-2</v>
      </c>
      <c r="K393" s="59">
        <f t="shared" si="176"/>
        <v>5.2983790764189909E-2</v>
      </c>
      <c r="L393" s="59">
        <f t="shared" si="176"/>
        <v>2.576238681570997E-2</v>
      </c>
      <c r="M393" s="59">
        <f t="shared" si="176"/>
        <v>-2.7516620189729113E-2</v>
      </c>
      <c r="N393" s="59">
        <f t="shared" si="176"/>
        <v>3.4825669578117058E-2</v>
      </c>
      <c r="O393" s="59">
        <f t="shared" si="176"/>
        <v>-1.5680478095432826E-2</v>
      </c>
      <c r="P393" s="60">
        <f t="shared" si="176"/>
        <v>3.4481690779007756E-2</v>
      </c>
    </row>
    <row r="394" spans="1:16" ht="16" customHeight="1">
      <c r="A394" s="19"/>
      <c r="B394" s="99"/>
      <c r="C394" s="10">
        <v>2011</v>
      </c>
      <c r="D394" s="59">
        <f t="shared" ref="D394:P394" si="177">+D133/D132-1</f>
        <v>-3.9338697634744291E-3</v>
      </c>
      <c r="E394" s="59">
        <f t="shared" si="177"/>
        <v>-3.8807736312474028E-2</v>
      </c>
      <c r="F394" s="59">
        <f t="shared" si="177"/>
        <v>-9.9254619109682696E-2</v>
      </c>
      <c r="G394" s="59">
        <f t="shared" si="177"/>
        <v>-3.213017249182426E-2</v>
      </c>
      <c r="H394" s="59">
        <f t="shared" si="177"/>
        <v>3.7813215880545092E-2</v>
      </c>
      <c r="I394" s="59">
        <f t="shared" si="177"/>
        <v>-1.601774320259064E-2</v>
      </c>
      <c r="J394" s="59">
        <f t="shared" si="177"/>
        <v>-2.4234117529956078E-2</v>
      </c>
      <c r="K394" s="59">
        <f t="shared" si="177"/>
        <v>-4.7247160787071252E-2</v>
      </c>
      <c r="L394" s="59">
        <f t="shared" si="177"/>
        <v>-1.7645418399412804E-2</v>
      </c>
      <c r="M394" s="59">
        <f t="shared" si="177"/>
        <v>-1.3055463688336655E-2</v>
      </c>
      <c r="N394" s="59">
        <f t="shared" si="177"/>
        <v>-3.250682882787681E-2</v>
      </c>
      <c r="O394" s="59">
        <f t="shared" si="177"/>
        <v>-2.559430522291517E-2</v>
      </c>
      <c r="P394" s="60">
        <f t="shared" si="177"/>
        <v>-2.6529703395609894E-2</v>
      </c>
    </row>
    <row r="395" spans="1:16" ht="16" customHeight="1">
      <c r="A395" s="19"/>
      <c r="B395" s="99"/>
      <c r="C395" s="10">
        <v>2012</v>
      </c>
      <c r="D395" s="59">
        <f t="shared" ref="D395:P395" si="178">+D134/D133-1</f>
        <v>-1.557060003896571E-2</v>
      </c>
      <c r="E395" s="59">
        <f t="shared" si="178"/>
        <v>6.5231946821753262E-4</v>
      </c>
      <c r="F395" s="59">
        <f t="shared" si="178"/>
        <v>0.10253971797297301</v>
      </c>
      <c r="G395" s="59">
        <f t="shared" si="178"/>
        <v>-4.5281346663058275E-2</v>
      </c>
      <c r="H395" s="59">
        <f t="shared" si="178"/>
        <v>-2.2455508699877558E-2</v>
      </c>
      <c r="I395" s="59">
        <f t="shared" si="178"/>
        <v>3.2420177574652431E-3</v>
      </c>
      <c r="J395" s="59">
        <f t="shared" si="178"/>
        <v>3.4209611539738338E-2</v>
      </c>
      <c r="K395" s="59">
        <f t="shared" si="178"/>
        <v>1.3532688338468324E-2</v>
      </c>
      <c r="L395" s="59">
        <f t="shared" si="178"/>
        <v>-3.2068238762286927E-2</v>
      </c>
      <c r="M395" s="59">
        <f t="shared" si="178"/>
        <v>4.2429596059491592E-2</v>
      </c>
      <c r="N395" s="59">
        <f t="shared" si="178"/>
        <v>4.3776707448308638E-3</v>
      </c>
      <c r="O395" s="59">
        <f t="shared" si="178"/>
        <v>1.7160726341994392E-2</v>
      </c>
      <c r="P395" s="60">
        <f t="shared" si="178"/>
        <v>8.3368620389627779E-3</v>
      </c>
    </row>
    <row r="396" spans="1:16" ht="16" customHeight="1">
      <c r="A396" s="19"/>
      <c r="B396" s="99"/>
      <c r="C396" s="10">
        <v>2013</v>
      </c>
      <c r="D396" s="59">
        <f t="shared" ref="D396:P396" si="179">+D135/D134-1</f>
        <v>6.0903772899783437E-2</v>
      </c>
      <c r="E396" s="59">
        <f t="shared" si="179"/>
        <v>-3.093383058328314E-2</v>
      </c>
      <c r="F396" s="59">
        <f t="shared" si="179"/>
        <v>-4.6627797571658802E-2</v>
      </c>
      <c r="G396" s="59">
        <f t="shared" si="179"/>
        <v>6.5590548663349679E-2</v>
      </c>
      <c r="H396" s="59">
        <f t="shared" si="179"/>
        <v>1.4206240863295472E-2</v>
      </c>
      <c r="I396" s="59">
        <f t="shared" si="179"/>
        <v>-5.914431005907228E-2</v>
      </c>
      <c r="J396" s="59">
        <f t="shared" si="179"/>
        <v>-0.15434842719482766</v>
      </c>
      <c r="K396" s="59">
        <f t="shared" si="179"/>
        <v>-0.11536239709107587</v>
      </c>
      <c r="L396" s="59">
        <f t="shared" si="179"/>
        <v>-0.1962475367094082</v>
      </c>
      <c r="M396" s="59">
        <f t="shared" si="179"/>
        <v>-0.15180186611156143</v>
      </c>
      <c r="N396" s="59">
        <f t="shared" si="179"/>
        <v>-0.17230096496105729</v>
      </c>
      <c r="O396" s="59">
        <f t="shared" si="179"/>
        <v>-0.22369309524873582</v>
      </c>
      <c r="P396" s="60">
        <f t="shared" si="179"/>
        <v>-8.7190790289005671E-2</v>
      </c>
    </row>
    <row r="397" spans="1:16" ht="16" customHeight="1">
      <c r="A397" s="87"/>
      <c r="B397" s="100" t="s">
        <v>86</v>
      </c>
      <c r="C397" s="88">
        <v>2014</v>
      </c>
      <c r="D397" s="59">
        <f t="shared" ref="D397:P397" si="180">+D136/D135-1</f>
        <v>-0.25477563179515905</v>
      </c>
      <c r="E397" s="59">
        <f t="shared" si="180"/>
        <v>-0.13732719576531505</v>
      </c>
      <c r="F397" s="59">
        <f t="shared" si="180"/>
        <v>-0.24137482864971893</v>
      </c>
      <c r="G397" s="59">
        <f t="shared" si="180"/>
        <v>-0.31596889056230992</v>
      </c>
      <c r="H397" s="59">
        <f t="shared" si="180"/>
        <v>-0.29576746130741938</v>
      </c>
      <c r="I397" s="59">
        <f t="shared" si="180"/>
        <v>-0.19920723008636865</v>
      </c>
      <c r="J397" s="59">
        <f t="shared" si="180"/>
        <v>-6.9032116586605019E-2</v>
      </c>
      <c r="K397" s="59">
        <f t="shared" si="180"/>
        <v>-6.3801442289385224E-2</v>
      </c>
      <c r="L397" s="59">
        <f t="shared" si="180"/>
        <v>0.13885325748000099</v>
      </c>
      <c r="M397" s="59">
        <f t="shared" si="180"/>
        <v>4.5785420173873215E-2</v>
      </c>
      <c r="N397" s="59">
        <f t="shared" si="180"/>
        <v>1.6962828990964907E-2</v>
      </c>
      <c r="O397" s="59">
        <f t="shared" si="180"/>
        <v>5.7675743930682088E-2</v>
      </c>
      <c r="P397" s="60">
        <f t="shared" si="180"/>
        <v>-0.12132463801101245</v>
      </c>
    </row>
    <row r="398" spans="1:16" ht="16" customHeight="1">
      <c r="A398" s="107"/>
      <c r="B398" s="105" t="s">
        <v>96</v>
      </c>
      <c r="C398" s="106">
        <v>2015</v>
      </c>
      <c r="D398" s="59">
        <f t="shared" ref="D398:P398" si="181">+D137/D136-1</f>
        <v>9.8261228051442551E-2</v>
      </c>
      <c r="E398" s="59">
        <f t="shared" si="181"/>
        <v>6.9639940350022966E-2</v>
      </c>
      <c r="F398" s="59">
        <f t="shared" si="181"/>
        <v>0.1550884999890747</v>
      </c>
      <c r="G398" s="59">
        <f t="shared" si="181"/>
        <v>0.40715540337054601</v>
      </c>
      <c r="H398" s="59">
        <f t="shared" si="181"/>
        <v>0.26207795666152256</v>
      </c>
      <c r="I398" s="59">
        <f t="shared" si="181"/>
        <v>0.26595532621370288</v>
      </c>
      <c r="J398" s="59">
        <f t="shared" si="181"/>
        <v>0.27872637613528095</v>
      </c>
      <c r="K398" s="59">
        <f t="shared" si="181"/>
        <v>0.17105879943403002</v>
      </c>
      <c r="L398" s="59">
        <f t="shared" si="181"/>
        <v>0.16808385477998367</v>
      </c>
      <c r="M398" s="59">
        <f t="shared" si="181"/>
        <v>0.1816412552305382</v>
      </c>
      <c r="N398" s="59">
        <f t="shared" si="181"/>
        <v>0.22384005145496499</v>
      </c>
      <c r="O398" s="59">
        <f t="shared" si="181"/>
        <v>0.14818269342017332</v>
      </c>
      <c r="P398" s="60">
        <f t="shared" si="181"/>
        <v>0.20152634423824356</v>
      </c>
    </row>
    <row r="399" spans="1:16" ht="16" customHeight="1">
      <c r="A399" s="121"/>
      <c r="B399" s="118"/>
      <c r="C399" s="118">
        <v>2016</v>
      </c>
      <c r="D399" s="59">
        <f t="shared" ref="D399:P399" si="182">+D138/D137-1</f>
        <v>0.15752332729815421</v>
      </c>
      <c r="E399" s="59">
        <f t="shared" si="182"/>
        <v>9.2199797312285225E-2</v>
      </c>
      <c r="F399" s="59">
        <f t="shared" si="182"/>
        <v>0.15629431931427673</v>
      </c>
      <c r="G399" s="59">
        <f t="shared" si="182"/>
        <v>7.3291039050335849E-2</v>
      </c>
      <c r="H399" s="59">
        <f t="shared" si="182"/>
        <v>0.15465056951973222</v>
      </c>
      <c r="I399" s="59">
        <f t="shared" si="182"/>
        <v>6.02637627076823E-2</v>
      </c>
      <c r="J399" s="59">
        <f t="shared" si="182"/>
        <v>1.1256882240699984E-3</v>
      </c>
      <c r="K399" s="59">
        <f t="shared" si="182"/>
        <v>0.14395717815258124</v>
      </c>
      <c r="L399" s="59">
        <f t="shared" si="182"/>
        <v>4.3216211732461929E-2</v>
      </c>
      <c r="M399" s="59">
        <f t="shared" si="182"/>
        <v>-1.9580855582924217E-2</v>
      </c>
      <c r="N399" s="59">
        <f t="shared" si="182"/>
        <v>8.0080939028593923E-2</v>
      </c>
      <c r="O399" s="59">
        <f t="shared" si="182"/>
        <v>0.11352181536676964</v>
      </c>
      <c r="P399" s="60">
        <f t="shared" si="182"/>
        <v>8.3735729963780647E-2</v>
      </c>
    </row>
    <row r="400" spans="1:16" ht="16" customHeight="1">
      <c r="A400" s="135"/>
      <c r="B400" s="134"/>
      <c r="C400" s="134">
        <v>2017</v>
      </c>
      <c r="D400" s="59">
        <f t="shared" ref="D400:P400" si="183">+D139/D138-1</f>
        <v>8.2629961151828191E-2</v>
      </c>
      <c r="E400" s="59">
        <f t="shared" si="183"/>
        <v>2.9165118717875194E-2</v>
      </c>
      <c r="F400" s="59">
        <f t="shared" si="183"/>
        <v>0.11497587267143783</v>
      </c>
      <c r="G400" s="59">
        <f t="shared" si="183"/>
        <v>-2.8290878074644366E-2</v>
      </c>
      <c r="H400" s="59">
        <f t="shared" si="183"/>
        <v>5.1292596651713707E-2</v>
      </c>
      <c r="I400" s="59">
        <f t="shared" si="183"/>
        <v>0.12173624724784204</v>
      </c>
      <c r="J400" s="59">
        <f t="shared" si="183"/>
        <v>7.9148687094183545E-2</v>
      </c>
      <c r="K400" s="59">
        <f t="shared" si="183"/>
        <v>-2.5257643162604815E-2</v>
      </c>
      <c r="L400" s="59">
        <f t="shared" si="183"/>
        <v>-3.6449502693972402E-2</v>
      </c>
      <c r="M400" s="59">
        <f t="shared" si="183"/>
        <v>-2.0819613172698648E-2</v>
      </c>
      <c r="N400" s="59">
        <f t="shared" si="183"/>
        <v>2.6416746081578069E-2</v>
      </c>
      <c r="O400" s="59">
        <f t="shared" si="183"/>
        <v>-0.12872909553505363</v>
      </c>
      <c r="P400" s="60">
        <f t="shared" si="183"/>
        <v>2.0018546157909656E-2</v>
      </c>
    </row>
    <row r="401" spans="1:16" ht="16" customHeight="1">
      <c r="A401" s="135"/>
      <c r="B401" s="134"/>
      <c r="C401" s="134">
        <v>2018</v>
      </c>
      <c r="D401" s="59">
        <f t="shared" ref="D401:P401" si="184">+D140/D139-1</f>
        <v>-0.29859388306378587</v>
      </c>
      <c r="E401" s="59">
        <f t="shared" si="184"/>
        <v>-0.40434923414616597</v>
      </c>
      <c r="F401" s="59">
        <f t="shared" si="184"/>
        <v>-0.29765665387006068</v>
      </c>
      <c r="G401" s="59">
        <f t="shared" si="184"/>
        <v>-0.245825738753082</v>
      </c>
      <c r="H401" s="59">
        <f t="shared" si="184"/>
        <v>-0.3249374807525256</v>
      </c>
      <c r="I401" s="59">
        <f t="shared" si="184"/>
        <v>-0.50722521500904394</v>
      </c>
      <c r="J401" s="59">
        <f t="shared" si="184"/>
        <v>-0.50092723182100407</v>
      </c>
      <c r="K401" s="59">
        <f t="shared" si="184"/>
        <v>-0.43760596793751239</v>
      </c>
      <c r="L401" s="59">
        <f t="shared" si="184"/>
        <v>-0.46121736857788431</v>
      </c>
      <c r="M401" s="59">
        <f t="shared" si="184"/>
        <v>-0.3922801554211941</v>
      </c>
      <c r="N401" s="59">
        <f t="shared" si="184"/>
        <v>-0.51943497936082739</v>
      </c>
      <c r="O401" s="59">
        <f t="shared" si="184"/>
        <v>-0.42000587402878276</v>
      </c>
      <c r="P401" s="60">
        <f t="shared" si="184"/>
        <v>-0.40318180617237354</v>
      </c>
    </row>
    <row r="402" spans="1:16" ht="16" customHeight="1">
      <c r="A402" s="22"/>
      <c r="B402" s="90"/>
      <c r="C402" s="90">
        <v>2019</v>
      </c>
      <c r="D402" s="59">
        <f t="shared" ref="D402:N402" si="185">+D141/D140-1</f>
        <v>-0.25064919177912615</v>
      </c>
      <c r="E402" s="59">
        <f t="shared" si="185"/>
        <v>-2.9291084134016043E-2</v>
      </c>
      <c r="F402" s="59">
        <f t="shared" si="185"/>
        <v>-0.28546047540211283</v>
      </c>
      <c r="G402" s="59">
        <f t="shared" si="185"/>
        <v>-0.2700065870226217</v>
      </c>
      <c r="H402" s="59">
        <f t="shared" si="185"/>
        <v>-0.22683872130177629</v>
      </c>
      <c r="I402" s="59">
        <f t="shared" si="185"/>
        <v>-6.0881461512720003E-2</v>
      </c>
      <c r="J402" s="59">
        <f t="shared" si="185"/>
        <v>0.19474076863007594</v>
      </c>
      <c r="K402" s="59">
        <f t="shared" si="185"/>
        <v>0.32492511200792529</v>
      </c>
      <c r="L402" s="59">
        <f t="shared" si="185"/>
        <v>0.40008778492860331</v>
      </c>
      <c r="M402" s="59">
        <f t="shared" si="185"/>
        <v>0.27109981262351179</v>
      </c>
      <c r="N402" s="59">
        <f t="shared" si="185"/>
        <v>0.36945594240094559</v>
      </c>
      <c r="O402" s="59"/>
      <c r="P402" s="60"/>
    </row>
    <row r="403" spans="1:16" ht="16" customHeight="1">
      <c r="A403" s="23"/>
      <c r="B403" s="100"/>
      <c r="C403" s="15">
        <v>1993</v>
      </c>
      <c r="D403" s="61" t="s">
        <v>43</v>
      </c>
      <c r="E403" s="61" t="s">
        <v>43</v>
      </c>
      <c r="F403" s="61" t="s">
        <v>43</v>
      </c>
      <c r="G403" s="61" t="s">
        <v>43</v>
      </c>
      <c r="H403" s="61" t="s">
        <v>43</v>
      </c>
      <c r="I403" s="61" t="s">
        <v>43</v>
      </c>
      <c r="J403" s="61" t="s">
        <v>43</v>
      </c>
      <c r="K403" s="61" t="s">
        <v>43</v>
      </c>
      <c r="L403" s="61" t="s">
        <v>43</v>
      </c>
      <c r="M403" s="61" t="s">
        <v>43</v>
      </c>
      <c r="N403" s="61" t="s">
        <v>43</v>
      </c>
      <c r="O403" s="61" t="s">
        <v>43</v>
      </c>
      <c r="P403" s="62" t="s">
        <v>43</v>
      </c>
    </row>
    <row r="404" spans="1:16" ht="16" customHeight="1">
      <c r="A404" s="19"/>
      <c r="B404" s="99"/>
      <c r="C404" s="10">
        <v>1994</v>
      </c>
      <c r="D404" s="57">
        <f t="shared" ref="D404:P404" si="186">+D143/D142-1</f>
        <v>-0.2483285577841452</v>
      </c>
      <c r="E404" s="57">
        <f t="shared" si="186"/>
        <v>-0.19532908704883223</v>
      </c>
      <c r="F404" s="57">
        <f t="shared" si="186"/>
        <v>-0.30166666666666664</v>
      </c>
      <c r="G404" s="59">
        <f t="shared" si="186"/>
        <v>-5.2043071161048671E-2</v>
      </c>
      <c r="H404" s="59">
        <f t="shared" si="186"/>
        <v>0.19594423791821569</v>
      </c>
      <c r="I404" s="59">
        <f t="shared" si="186"/>
        <v>0.28787713675213666</v>
      </c>
      <c r="J404" s="59">
        <f t="shared" si="186"/>
        <v>0.37656605800214815</v>
      </c>
      <c r="K404" s="59">
        <f t="shared" si="186"/>
        <v>0.49412127659574478</v>
      </c>
      <c r="L404" s="59">
        <f t="shared" si="186"/>
        <v>0.67531543624161072</v>
      </c>
      <c r="M404" s="59">
        <f t="shared" si="186"/>
        <v>0.6751870824053452</v>
      </c>
      <c r="N404" s="59">
        <f t="shared" si="186"/>
        <v>0.71844963655244021</v>
      </c>
      <c r="O404" s="59">
        <f t="shared" si="186"/>
        <v>0.87422283205268925</v>
      </c>
      <c r="P404" s="60">
        <f t="shared" si="186"/>
        <v>0.26529713704895808</v>
      </c>
    </row>
    <row r="405" spans="1:16" ht="16" customHeight="1">
      <c r="A405" s="19"/>
      <c r="B405" s="99"/>
      <c r="C405" s="10">
        <v>1995</v>
      </c>
      <c r="D405" s="59">
        <f t="shared" ref="D405:P405" si="187">+D144/D143-1</f>
        <v>1.0229237611181703</v>
      </c>
      <c r="E405" s="59">
        <f t="shared" si="187"/>
        <v>1.2488812664907654</v>
      </c>
      <c r="F405" s="59">
        <f t="shared" si="187"/>
        <v>1.4939212410501193</v>
      </c>
      <c r="G405" s="59">
        <f t="shared" si="187"/>
        <v>0.91606925202831246</v>
      </c>
      <c r="H405" s="59">
        <f t="shared" si="187"/>
        <v>0.68002060868673242</v>
      </c>
      <c r="I405" s="59">
        <f t="shared" si="187"/>
        <v>0.71586034461733483</v>
      </c>
      <c r="J405" s="59">
        <f>+J144/J143-1</f>
        <v>0.72341939616864459</v>
      </c>
      <c r="K405" s="59">
        <f t="shared" si="187"/>
        <v>0.58687451672298674</v>
      </c>
      <c r="L405" s="59">
        <f t="shared" si="187"/>
        <v>0.50266202498177237</v>
      </c>
      <c r="M405" s="59">
        <f t="shared" si="187"/>
        <v>0.57167168112061417</v>
      </c>
      <c r="N405" s="59">
        <f t="shared" si="187"/>
        <v>0.44728307471234841</v>
      </c>
      <c r="O405" s="59">
        <f t="shared" si="187"/>
        <v>0.3877154789954651</v>
      </c>
      <c r="P405" s="60">
        <f t="shared" si="187"/>
        <v>0.69857902927133031</v>
      </c>
    </row>
    <row r="406" spans="1:16" ht="16" customHeight="1">
      <c r="A406" s="19"/>
      <c r="B406" s="99"/>
      <c r="C406" s="10">
        <v>1996</v>
      </c>
      <c r="D406" s="59">
        <f t="shared" ref="D406:P406" si="188">+D145/D144-1</f>
        <v>0.38909676321150011</v>
      </c>
      <c r="E406" s="59">
        <f t="shared" si="188"/>
        <v>0.25648284811210731</v>
      </c>
      <c r="F406" s="59">
        <f t="shared" si="188"/>
        <v>0.17221253013293425</v>
      </c>
      <c r="G406" s="59">
        <f t="shared" si="188"/>
        <v>0.2438919655666405</v>
      </c>
      <c r="H406" s="59">
        <f t="shared" si="188"/>
        <v>0.18590913316968183</v>
      </c>
      <c r="I406" s="59">
        <f t="shared" si="188"/>
        <v>9.9651951349576828E-2</v>
      </c>
      <c r="J406" s="59">
        <f t="shared" si="188"/>
        <v>6.8181128760970822E-2</v>
      </c>
      <c r="K406" s="59">
        <f t="shared" si="188"/>
        <v>6.3349252756285557E-2</v>
      </c>
      <c r="L406" s="59">
        <f t="shared" si="188"/>
        <v>1.1018912860434105E-2</v>
      </c>
      <c r="M406" s="59">
        <f t="shared" si="188"/>
        <v>0.11768079604313164</v>
      </c>
      <c r="N406" s="59">
        <f t="shared" si="188"/>
        <v>7.3212749069856642E-2</v>
      </c>
      <c r="O406" s="59">
        <f t="shared" si="188"/>
        <v>6.2206229485918252E-2</v>
      </c>
      <c r="P406" s="60">
        <f t="shared" si="188"/>
        <v>0.13460033562522211</v>
      </c>
    </row>
    <row r="407" spans="1:16" ht="16" customHeight="1">
      <c r="A407" s="19" t="s">
        <v>33</v>
      </c>
      <c r="B407" s="99" t="s">
        <v>35</v>
      </c>
      <c r="C407" s="10">
        <v>1997</v>
      </c>
      <c r="D407" s="59">
        <f t="shared" ref="D407:P407" si="189">+D146/D145-1</f>
        <v>5.4564799712774059E-2</v>
      </c>
      <c r="E407" s="59">
        <f t="shared" si="189"/>
        <v>4.8394717503335904E-2</v>
      </c>
      <c r="F407" s="59">
        <f t="shared" si="189"/>
        <v>6.9621203895479322E-2</v>
      </c>
      <c r="G407" s="59">
        <f t="shared" si="189"/>
        <v>0.11270213594808087</v>
      </c>
      <c r="H407" s="59">
        <f t="shared" si="189"/>
        <v>5.6878966234110706E-2</v>
      </c>
      <c r="I407" s="59">
        <f t="shared" si="189"/>
        <v>9.8278836565973915E-2</v>
      </c>
      <c r="J407" s="59">
        <f t="shared" si="189"/>
        <v>0.17760036146360547</v>
      </c>
      <c r="K407" s="59">
        <f t="shared" si="189"/>
        <v>0.15639525855812364</v>
      </c>
      <c r="L407" s="59">
        <f t="shared" si="189"/>
        <v>0.27391420525063026</v>
      </c>
      <c r="M407" s="59">
        <f t="shared" si="189"/>
        <v>0.14224798545028516</v>
      </c>
      <c r="N407" s="59">
        <f t="shared" si="189"/>
        <v>0.10812166152481506</v>
      </c>
      <c r="O407" s="59">
        <f t="shared" si="189"/>
        <v>0.1564529734373119</v>
      </c>
      <c r="P407" s="60">
        <f t="shared" si="189"/>
        <v>0.12145972463553312</v>
      </c>
    </row>
    <row r="408" spans="1:16" ht="16" customHeight="1">
      <c r="A408" s="19" t="s">
        <v>34</v>
      </c>
      <c r="B408" s="99"/>
      <c r="C408" s="10">
        <v>1998</v>
      </c>
      <c r="D408" s="59">
        <f t="shared" ref="D408:P408" si="190">+D147/D146-1</f>
        <v>0.19549569520905208</v>
      </c>
      <c r="E408" s="59">
        <f t="shared" si="190"/>
        <v>0.19096681794559034</v>
      </c>
      <c r="F408" s="59">
        <f t="shared" si="190"/>
        <v>0.19172575812680104</v>
      </c>
      <c r="G408" s="59">
        <f t="shared" si="190"/>
        <v>0.10878131555110593</v>
      </c>
      <c r="H408" s="59">
        <f t="shared" si="190"/>
        <v>0.10578604384759993</v>
      </c>
      <c r="I408" s="59">
        <f t="shared" si="190"/>
        <v>0.1639450706232557</v>
      </c>
      <c r="J408" s="59">
        <f t="shared" si="190"/>
        <v>0.110910269520057</v>
      </c>
      <c r="K408" s="59">
        <f t="shared" si="190"/>
        <v>0.13471906237970055</v>
      </c>
      <c r="L408" s="59">
        <f t="shared" si="190"/>
        <v>5.4549989581335279E-2</v>
      </c>
      <c r="M408" s="59">
        <f t="shared" si="190"/>
        <v>4.5392622630382684E-2</v>
      </c>
      <c r="N408" s="59">
        <f t="shared" si="190"/>
        <v>6.0137055892810043E-2</v>
      </c>
      <c r="O408" s="59">
        <f t="shared" si="190"/>
        <v>4.367541388913887E-2</v>
      </c>
      <c r="P408" s="60">
        <f t="shared" si="190"/>
        <v>0.11293893142775202</v>
      </c>
    </row>
    <row r="409" spans="1:16" ht="16" customHeight="1">
      <c r="A409" s="19"/>
      <c r="B409" s="99"/>
      <c r="C409" s="10">
        <v>1999</v>
      </c>
      <c r="D409" s="59">
        <f t="shared" ref="D409:P409" si="191">+D148/D147-1</f>
        <v>-7.5556885016236919E-3</v>
      </c>
      <c r="E409" s="59">
        <f t="shared" si="191"/>
        <v>-1.2497284377721463E-2</v>
      </c>
      <c r="F409" s="59">
        <f t="shared" si="191"/>
        <v>1.5201267081811354E-2</v>
      </c>
      <c r="G409" s="59">
        <f t="shared" si="191"/>
        <v>1.0401081895251574E-2</v>
      </c>
      <c r="H409" s="59">
        <f t="shared" si="191"/>
        <v>2.6259035304184941E-2</v>
      </c>
      <c r="I409" s="59">
        <f t="shared" si="191"/>
        <v>1.7997404032073394E-2</v>
      </c>
      <c r="J409" s="59">
        <f t="shared" si="191"/>
        <v>-3.6446379208230351E-3</v>
      </c>
      <c r="K409" s="59">
        <f t="shared" si="191"/>
        <v>-1.9519191191603169E-2</v>
      </c>
      <c r="L409" s="59">
        <f t="shared" si="191"/>
        <v>2.0333260816582266E-2</v>
      </c>
      <c r="M409" s="59">
        <f t="shared" si="191"/>
        <v>2.4171001516748447E-3</v>
      </c>
      <c r="N409" s="59">
        <f t="shared" si="191"/>
        <v>5.1422746659592899E-2</v>
      </c>
      <c r="O409" s="59">
        <f t="shared" si="191"/>
        <v>2.8024987474001506E-2</v>
      </c>
      <c r="P409" s="60">
        <f t="shared" si="191"/>
        <v>1.0942813581762856E-2</v>
      </c>
    </row>
    <row r="410" spans="1:16" ht="16" customHeight="1">
      <c r="A410" s="19"/>
      <c r="B410" s="99"/>
      <c r="C410" s="10">
        <v>2000</v>
      </c>
      <c r="D410" s="59">
        <f t="shared" ref="D410:P410" si="192">+D149/D148-1</f>
        <v>-8.4603286120288335E-4</v>
      </c>
      <c r="E410" s="59">
        <f t="shared" si="192"/>
        <v>4.8672450764298381E-2</v>
      </c>
      <c r="F410" s="59">
        <f t="shared" si="192"/>
        <v>2.6032762229688977E-2</v>
      </c>
      <c r="G410" s="59">
        <f t="shared" si="192"/>
        <v>-1.0831253852275902E-3</v>
      </c>
      <c r="H410" s="59">
        <f t="shared" si="192"/>
        <v>-1.2788367541663681E-2</v>
      </c>
      <c r="I410" s="59">
        <f t="shared" si="192"/>
        <v>7.6424491919531157E-3</v>
      </c>
      <c r="J410" s="59">
        <f t="shared" si="192"/>
        <v>-5.2006322834622365E-3</v>
      </c>
      <c r="K410" s="59">
        <f t="shared" si="192"/>
        <v>4.6463500226299193E-2</v>
      </c>
      <c r="L410" s="59">
        <f t="shared" si="192"/>
        <v>7.6795838558167961E-3</v>
      </c>
      <c r="M410" s="59">
        <f t="shared" si="192"/>
        <v>7.1516167408722797E-3</v>
      </c>
      <c r="N410" s="59">
        <f t="shared" si="192"/>
        <v>-4.5120561505360479E-2</v>
      </c>
      <c r="O410" s="59">
        <f t="shared" si="192"/>
        <v>3.1221850299714138E-3</v>
      </c>
      <c r="P410" s="60">
        <f t="shared" si="192"/>
        <v>6.2633179643021286E-3</v>
      </c>
    </row>
    <row r="411" spans="1:16" ht="16" customHeight="1">
      <c r="A411" s="19"/>
      <c r="B411" s="99"/>
      <c r="C411" s="10">
        <v>2001</v>
      </c>
      <c r="D411" s="59">
        <f t="shared" ref="D411:P411" si="193">+D150/D149-1</f>
        <v>1.0403332596662596E-2</v>
      </c>
      <c r="E411" s="59">
        <f t="shared" si="193"/>
        <v>-3.1092715219831701E-2</v>
      </c>
      <c r="F411" s="59">
        <f t="shared" si="193"/>
        <v>-5.8838846692322755E-2</v>
      </c>
      <c r="G411" s="59">
        <f t="shared" si="193"/>
        <v>-3.105463965834887E-3</v>
      </c>
      <c r="H411" s="59">
        <f t="shared" si="193"/>
        <v>-1.594053085031355E-3</v>
      </c>
      <c r="I411" s="59">
        <f t="shared" si="193"/>
        <v>-4.8353481735006754E-2</v>
      </c>
      <c r="J411" s="59">
        <f t="shared" si="193"/>
        <v>-9.9921221491823031E-2</v>
      </c>
      <c r="K411" s="59">
        <f t="shared" si="193"/>
        <v>-0.10324784610418303</v>
      </c>
      <c r="L411" s="59">
        <f t="shared" si="193"/>
        <v>-9.5539396939931631E-2</v>
      </c>
      <c r="M411" s="59">
        <f t="shared" si="193"/>
        <v>-8.6714242036712963E-2</v>
      </c>
      <c r="N411" s="59">
        <f t="shared" si="193"/>
        <v>-4.2149449753450363E-2</v>
      </c>
      <c r="O411" s="59">
        <f t="shared" si="193"/>
        <v>-0.22462564998692769</v>
      </c>
      <c r="P411" s="60">
        <f t="shared" si="193"/>
        <v>-6.7031974903174252E-2</v>
      </c>
    </row>
    <row r="412" spans="1:16" ht="16" customHeight="1">
      <c r="A412" s="19"/>
      <c r="B412" s="99"/>
      <c r="C412" s="10">
        <v>2002</v>
      </c>
      <c r="D412" s="59">
        <f t="shared" ref="D412:P412" si="194">+D151/D150-1</f>
        <v>-0.19882883298913567</v>
      </c>
      <c r="E412" s="59">
        <f t="shared" si="194"/>
        <v>-0.23830370182931848</v>
      </c>
      <c r="F412" s="59">
        <f t="shared" si="194"/>
        <v>-0.26351246514231996</v>
      </c>
      <c r="G412" s="59">
        <f t="shared" si="194"/>
        <v>-0.24219721550538109</v>
      </c>
      <c r="H412" s="59">
        <f t="shared" si="194"/>
        <v>-0.19799334767269172</v>
      </c>
      <c r="I412" s="59">
        <f t="shared" si="194"/>
        <v>-0.19002931311480031</v>
      </c>
      <c r="J412" s="59">
        <f t="shared" si="194"/>
        <v>-0.10546643762733654</v>
      </c>
      <c r="K412" s="59">
        <f t="shared" si="194"/>
        <v>-0.10487702417158107</v>
      </c>
      <c r="L412" s="59">
        <f t="shared" si="194"/>
        <v>-9.5263390631755485E-2</v>
      </c>
      <c r="M412" s="59">
        <f t="shared" si="194"/>
        <v>-5.6606464891157726E-2</v>
      </c>
      <c r="N412" s="59">
        <f t="shared" si="194"/>
        <v>-6.0428898235072692E-2</v>
      </c>
      <c r="O412" s="59">
        <f t="shared" si="194"/>
        <v>0.11883401148416839</v>
      </c>
      <c r="P412" s="60">
        <f t="shared" si="194"/>
        <v>-0.14014637242904615</v>
      </c>
    </row>
    <row r="413" spans="1:16" ht="16" customHeight="1">
      <c r="A413" s="19"/>
      <c r="B413" s="99"/>
      <c r="C413" s="10">
        <v>2003</v>
      </c>
      <c r="D413" s="59">
        <f t="shared" ref="D413:P413" si="195">+D152/D151-1</f>
        <v>0.11506929742801053</v>
      </c>
      <c r="E413" s="59">
        <f t="shared" si="195"/>
        <v>0.15233204021533364</v>
      </c>
      <c r="F413" s="59">
        <f t="shared" si="195"/>
        <v>0.21406407867063226</v>
      </c>
      <c r="G413" s="59">
        <f t="shared" si="195"/>
        <v>0.25859926992442839</v>
      </c>
      <c r="H413" s="59">
        <f t="shared" si="195"/>
        <v>0.20997499935204833</v>
      </c>
      <c r="I413" s="59">
        <f t="shared" si="195"/>
        <v>0.23205924776289755</v>
      </c>
      <c r="J413" s="59">
        <f t="shared" si="195"/>
        <v>0.22611682314133463</v>
      </c>
      <c r="K413" s="59">
        <f t="shared" si="195"/>
        <v>0.17422390198382787</v>
      </c>
      <c r="L413" s="59">
        <f t="shared" si="195"/>
        <v>0.19290483306095685</v>
      </c>
      <c r="M413" s="59">
        <f t="shared" si="195"/>
        <v>0.17865666938094438</v>
      </c>
      <c r="N413" s="59">
        <f t="shared" si="195"/>
        <v>0.13823724097285495</v>
      </c>
      <c r="O413" s="59">
        <f t="shared" si="195"/>
        <v>0.15745161259459817</v>
      </c>
      <c r="P413" s="60">
        <f t="shared" si="195"/>
        <v>0.18678544802720953</v>
      </c>
    </row>
    <row r="414" spans="1:16" ht="16" customHeight="1">
      <c r="A414" s="19"/>
      <c r="B414" s="99"/>
      <c r="C414" s="10">
        <v>2004</v>
      </c>
      <c r="D414" s="59">
        <f t="shared" ref="D414:P414" si="196">+D153/D152-1</f>
        <v>0.12714125029101653</v>
      </c>
      <c r="E414" s="59">
        <f t="shared" si="196"/>
        <v>0.20507606842251858</v>
      </c>
      <c r="F414" s="59">
        <f t="shared" si="196"/>
        <v>0.22020312650124629</v>
      </c>
      <c r="G414" s="59">
        <f t="shared" si="196"/>
        <v>8.2195822950564823E-2</v>
      </c>
      <c r="H414" s="59">
        <f t="shared" si="196"/>
        <v>9.0435958139912787E-2</v>
      </c>
      <c r="I414" s="59">
        <f t="shared" si="196"/>
        <v>0.13140355522604108</v>
      </c>
      <c r="J414" s="59">
        <f t="shared" si="196"/>
        <v>8.6168606847701668E-2</v>
      </c>
      <c r="K414" s="59">
        <f t="shared" si="196"/>
        <v>8.4517232963383426E-2</v>
      </c>
      <c r="L414" s="59">
        <f t="shared" si="196"/>
        <v>0.1013021521740618</v>
      </c>
      <c r="M414" s="59">
        <f t="shared" si="196"/>
        <v>5.2226012576998881E-2</v>
      </c>
      <c r="N414" s="59">
        <f t="shared" si="196"/>
        <v>8.8737697010445205E-2</v>
      </c>
      <c r="O414" s="59">
        <f t="shared" si="196"/>
        <v>0.10268713828451959</v>
      </c>
      <c r="P414" s="60">
        <f t="shared" si="196"/>
        <v>0.11117189315277609</v>
      </c>
    </row>
    <row r="415" spans="1:16" ht="16" customHeight="1">
      <c r="A415" s="19"/>
      <c r="B415" s="99"/>
      <c r="C415" s="10">
        <v>2005</v>
      </c>
      <c r="D415" s="59">
        <f t="shared" ref="D415:P415" si="197">+D154/D153-1</f>
        <v>4.9845494892728048E-2</v>
      </c>
      <c r="E415" s="59">
        <f t="shared" si="197"/>
        <v>3.6733511776434247E-2</v>
      </c>
      <c r="F415" s="59">
        <f t="shared" si="197"/>
        <v>2.2413581978597552E-2</v>
      </c>
      <c r="G415" s="59">
        <f t="shared" si="197"/>
        <v>0.11651176916941441</v>
      </c>
      <c r="H415" s="59">
        <f t="shared" si="197"/>
        <v>9.1419235044580605E-2</v>
      </c>
      <c r="I415" s="59">
        <f t="shared" si="197"/>
        <v>-2.0346097725675638E-2</v>
      </c>
      <c r="J415" s="59">
        <f t="shared" si="197"/>
        <v>3.2199651557853537E-2</v>
      </c>
      <c r="K415" s="59">
        <f t="shared" si="197"/>
        <v>2.1096303854472032E-2</v>
      </c>
      <c r="L415" s="59">
        <f t="shared" si="197"/>
        <v>4.6658071665263812E-2</v>
      </c>
      <c r="M415" s="59">
        <f t="shared" si="197"/>
        <v>5.6989737869590718E-2</v>
      </c>
      <c r="N415" s="59">
        <f t="shared" si="197"/>
        <v>7.6031794151354859E-2</v>
      </c>
      <c r="O415" s="59">
        <f t="shared" si="197"/>
        <v>5.5966933675621444E-2</v>
      </c>
      <c r="P415" s="60">
        <f t="shared" si="197"/>
        <v>4.8742151091756725E-2</v>
      </c>
    </row>
    <row r="416" spans="1:16" ht="16" customHeight="1">
      <c r="A416" s="19"/>
      <c r="B416" s="99"/>
      <c r="C416" s="10">
        <v>2006</v>
      </c>
      <c r="D416" s="59">
        <f t="shared" ref="D416:P416" si="198">+D155/D154-1</f>
        <v>9.1150874008655514E-2</v>
      </c>
      <c r="E416" s="59">
        <f t="shared" si="198"/>
        <v>7.4719831219040023E-2</v>
      </c>
      <c r="F416" s="59">
        <f t="shared" si="198"/>
        <v>8.8621280164547844E-2</v>
      </c>
      <c r="G416" s="59">
        <f t="shared" si="198"/>
        <v>6.2641224770737969E-2</v>
      </c>
      <c r="H416" s="59">
        <f t="shared" si="198"/>
        <v>7.3433273138613364E-2</v>
      </c>
      <c r="I416" s="59">
        <f t="shared" si="198"/>
        <v>0.14203766146977714</v>
      </c>
      <c r="J416" s="59">
        <f t="shared" si="198"/>
        <v>0.10724909478608602</v>
      </c>
      <c r="K416" s="59">
        <f t="shared" si="198"/>
        <v>0.15164024258787623</v>
      </c>
      <c r="L416" s="59">
        <f t="shared" si="198"/>
        <v>8.8467720407923167E-2</v>
      </c>
      <c r="M416" s="59">
        <f t="shared" si="198"/>
        <v>6.8368673615214481E-2</v>
      </c>
      <c r="N416" s="59">
        <f t="shared" si="198"/>
        <v>8.5618759616711282E-2</v>
      </c>
      <c r="O416" s="59">
        <f t="shared" si="198"/>
        <v>3.0691268900817414E-2</v>
      </c>
      <c r="P416" s="60">
        <f t="shared" si="198"/>
        <v>8.7828812938216538E-2</v>
      </c>
    </row>
    <row r="417" spans="1:16" ht="16" customHeight="1">
      <c r="A417" s="19"/>
      <c r="B417" s="99"/>
      <c r="C417" s="10">
        <v>2007</v>
      </c>
      <c r="D417" s="59">
        <f t="shared" ref="D417:P417" si="199">+D156/D155-1</f>
        <v>6.2966562949804405E-2</v>
      </c>
      <c r="E417" s="59">
        <f t="shared" si="199"/>
        <v>4.8235250963199805E-2</v>
      </c>
      <c r="F417" s="59">
        <f t="shared" si="199"/>
        <v>5.2442292980472205E-2</v>
      </c>
      <c r="G417" s="59">
        <f t="shared" si="199"/>
        <v>-1.7766040797365878E-2</v>
      </c>
      <c r="H417" s="59">
        <f t="shared" si="199"/>
        <v>2.6234208933646253E-2</v>
      </c>
      <c r="I417" s="59">
        <f t="shared" si="199"/>
        <v>5.2724397905817622E-2</v>
      </c>
      <c r="J417" s="59">
        <f t="shared" si="199"/>
        <v>2.0481296873178678E-2</v>
      </c>
      <c r="K417" s="59">
        <f t="shared" si="199"/>
        <v>2.1472589381996476E-2</v>
      </c>
      <c r="L417" s="59">
        <f t="shared" si="199"/>
        <v>2.4772907652359288E-2</v>
      </c>
      <c r="M417" s="59">
        <f t="shared" si="199"/>
        <v>6.1460262987502068E-2</v>
      </c>
      <c r="N417" s="59">
        <f t="shared" si="199"/>
        <v>2.9247061039634481E-2</v>
      </c>
      <c r="O417" s="59">
        <f t="shared" si="199"/>
        <v>4.1376993802298756E-2</v>
      </c>
      <c r="P417" s="60">
        <f t="shared" si="199"/>
        <v>3.4801733195658269E-2</v>
      </c>
    </row>
    <row r="418" spans="1:16" ht="16" customHeight="1">
      <c r="A418" s="19"/>
      <c r="B418" s="99"/>
      <c r="C418" s="10">
        <v>2008</v>
      </c>
      <c r="D418" s="59">
        <f t="shared" ref="D418:P418" si="200">+D157/D156-1</f>
        <v>1.5706570880437365E-2</v>
      </c>
      <c r="E418" s="59">
        <f t="shared" si="200"/>
        <v>6.975143246551796E-2</v>
      </c>
      <c r="F418" s="59">
        <f t="shared" si="200"/>
        <v>-5.8162876706376654E-2</v>
      </c>
      <c r="G418" s="59">
        <f t="shared" si="200"/>
        <v>0.11518511333166259</v>
      </c>
      <c r="H418" s="59">
        <f t="shared" si="200"/>
        <v>6.413753200600536E-2</v>
      </c>
      <c r="I418" s="59">
        <f t="shared" si="200"/>
        <v>-4.7626150614257234E-3</v>
      </c>
      <c r="J418" s="59">
        <f t="shared" si="200"/>
        <v>4.4140867490096936E-2</v>
      </c>
      <c r="K418" s="59">
        <f t="shared" si="200"/>
        <v>-4.6020667184809572E-4</v>
      </c>
      <c r="L418" s="59">
        <f t="shared" si="200"/>
        <v>-2.3074811113327987E-2</v>
      </c>
      <c r="M418" s="59">
        <f t="shared" si="200"/>
        <v>-4.5493267926666525E-2</v>
      </c>
      <c r="N418" s="59">
        <f t="shared" si="200"/>
        <v>-4.6198563273314286E-2</v>
      </c>
      <c r="O418" s="59">
        <f t="shared" si="200"/>
        <v>-5.7240080750031064E-2</v>
      </c>
      <c r="P418" s="60">
        <f t="shared" si="200"/>
        <v>3.9298325549605995E-3</v>
      </c>
    </row>
    <row r="419" spans="1:16" ht="16" customHeight="1">
      <c r="A419" s="19"/>
      <c r="B419" s="99"/>
      <c r="C419" s="10">
        <v>2009</v>
      </c>
      <c r="D419" s="59">
        <f t="shared" ref="D419:P419" si="201">+D158/D157-1</f>
        <v>-9.3856606238020834E-3</v>
      </c>
      <c r="E419" s="59">
        <f t="shared" si="201"/>
        <v>-5.9352805054744162E-2</v>
      </c>
      <c r="F419" s="59">
        <f t="shared" si="201"/>
        <v>1.5162148036101275E-2</v>
      </c>
      <c r="G419" s="59">
        <f t="shared" si="201"/>
        <v>-6.9470500659279621E-2</v>
      </c>
      <c r="H419" s="59">
        <f t="shared" si="201"/>
        <v>-6.9010578505790288E-2</v>
      </c>
      <c r="I419" s="59">
        <f t="shared" si="201"/>
        <v>-3.6644454921320069E-2</v>
      </c>
      <c r="J419" s="59">
        <f t="shared" si="201"/>
        <v>-0.15866055930520673</v>
      </c>
      <c r="K419" s="59">
        <f t="shared" si="201"/>
        <v>-6.1263247567289292E-2</v>
      </c>
      <c r="L419" s="59">
        <f t="shared" si="201"/>
        <v>-3.0289803585844766E-2</v>
      </c>
      <c r="M419" s="59">
        <f t="shared" si="201"/>
        <v>-1.368298537676027E-2</v>
      </c>
      <c r="N419" s="59">
        <f t="shared" si="201"/>
        <v>-5.5862347146520164E-2</v>
      </c>
      <c r="O419" s="59">
        <f t="shared" si="201"/>
        <v>-3.6310162231441012E-3</v>
      </c>
      <c r="P419" s="60">
        <f t="shared" si="201"/>
        <v>-4.7152139855379249E-2</v>
      </c>
    </row>
    <row r="420" spans="1:16" ht="16" customHeight="1">
      <c r="A420" s="19"/>
      <c r="B420" s="99"/>
      <c r="C420" s="10">
        <v>2010</v>
      </c>
      <c r="D420" s="59">
        <f t="shared" ref="D420:P420" si="202">+D159/D158-1</f>
        <v>-7.7931167359976183E-2</v>
      </c>
      <c r="E420" s="59">
        <f t="shared" si="202"/>
        <v>-5.7096329633017251E-2</v>
      </c>
      <c r="F420" s="59">
        <f t="shared" si="202"/>
        <v>1.0193972580475386E-2</v>
      </c>
      <c r="G420" s="59">
        <f t="shared" si="202"/>
        <v>-2.4953943525454214E-3</v>
      </c>
      <c r="H420" s="59">
        <f t="shared" si="202"/>
        <v>-5.3108589917435833E-2</v>
      </c>
      <c r="I420" s="59">
        <f t="shared" si="202"/>
        <v>6.8783058548362863E-3</v>
      </c>
      <c r="J420" s="59">
        <f t="shared" si="202"/>
        <v>6.2554932646698758E-2</v>
      </c>
      <c r="K420" s="59">
        <f t="shared" si="202"/>
        <v>1.4209371629405609E-2</v>
      </c>
      <c r="L420" s="59">
        <f t="shared" si="202"/>
        <v>6.3447028996328481E-3</v>
      </c>
      <c r="M420" s="59">
        <f t="shared" si="202"/>
        <v>-6.2110428489613123E-2</v>
      </c>
      <c r="N420" s="59">
        <f t="shared" si="202"/>
        <v>-1.7231182758983277E-3</v>
      </c>
      <c r="O420" s="59">
        <f t="shared" si="202"/>
        <v>-0.11541627896144468</v>
      </c>
      <c r="P420" s="60">
        <f t="shared" si="202"/>
        <v>-2.2741768066872226E-2</v>
      </c>
    </row>
    <row r="421" spans="1:16" ht="16" customHeight="1">
      <c r="A421" s="19"/>
      <c r="B421" s="99"/>
      <c r="C421" s="10">
        <v>2011</v>
      </c>
      <c r="D421" s="59">
        <f t="shared" ref="D421:P421" si="203">+D160/D159-1</f>
        <v>-0.15430751801617526</v>
      </c>
      <c r="E421" s="59">
        <f t="shared" si="203"/>
        <v>-0.16566572565812043</v>
      </c>
      <c r="F421" s="59">
        <f t="shared" si="203"/>
        <v>-0.25507995296075225</v>
      </c>
      <c r="G421" s="59">
        <f t="shared" si="203"/>
        <v>-0.28454605076526496</v>
      </c>
      <c r="H421" s="59">
        <f t="shared" si="203"/>
        <v>-0.23386851974824596</v>
      </c>
      <c r="I421" s="59">
        <f t="shared" si="203"/>
        <v>-0.24848394197043633</v>
      </c>
      <c r="J421" s="59">
        <f t="shared" si="203"/>
        <v>-0.24879388504126232</v>
      </c>
      <c r="K421" s="59">
        <f t="shared" si="203"/>
        <v>-0.27157869609181595</v>
      </c>
      <c r="L421" s="59">
        <f t="shared" si="203"/>
        <v>-0.28034129259010776</v>
      </c>
      <c r="M421" s="59">
        <f t="shared" si="203"/>
        <v>-0.26749766640418626</v>
      </c>
      <c r="N421" s="59">
        <f t="shared" si="203"/>
        <v>-0.29388476717862955</v>
      </c>
      <c r="O421" s="59">
        <f t="shared" si="203"/>
        <v>-0.25401304281007597</v>
      </c>
      <c r="P421" s="60">
        <f t="shared" si="203"/>
        <v>-0.24863164020192763</v>
      </c>
    </row>
    <row r="422" spans="1:16" ht="16" customHeight="1">
      <c r="A422" s="19"/>
      <c r="B422" s="99"/>
      <c r="C422" s="10">
        <v>2012</v>
      </c>
      <c r="D422" s="59">
        <f t="shared" ref="D422:P422" si="204">+D161/D160-1</f>
        <v>-0.19041608539542754</v>
      </c>
      <c r="E422" s="59">
        <f t="shared" si="204"/>
        <v>-0.20260739270637318</v>
      </c>
      <c r="F422" s="59">
        <f t="shared" si="204"/>
        <v>-6.8881277370914429E-2</v>
      </c>
      <c r="G422" s="59">
        <f t="shared" si="204"/>
        <v>-5.8019875375094565E-2</v>
      </c>
      <c r="H422" s="59">
        <f t="shared" si="204"/>
        <v>6.4703957113736443E-3</v>
      </c>
      <c r="I422" s="59">
        <f t="shared" si="204"/>
        <v>-1.2545516894067021E-2</v>
      </c>
      <c r="J422" s="59">
        <f t="shared" si="204"/>
        <v>2.3094729543853276E-2</v>
      </c>
      <c r="K422" s="59">
        <f t="shared" si="204"/>
        <v>-5.5262271268634033E-2</v>
      </c>
      <c r="L422" s="59">
        <f t="shared" si="204"/>
        <v>-4.4558318823957221E-2</v>
      </c>
      <c r="M422" s="59">
        <f t="shared" si="204"/>
        <v>4.2079281078988284E-3</v>
      </c>
      <c r="N422" s="59">
        <f t="shared" si="204"/>
        <v>2.5206006907199319E-2</v>
      </c>
      <c r="O422" s="59">
        <f t="shared" si="204"/>
        <v>-2.5822130898283668E-2</v>
      </c>
      <c r="P422" s="60">
        <f t="shared" si="204"/>
        <v>-5.0023161989911524E-2</v>
      </c>
    </row>
    <row r="423" spans="1:16" ht="16" customHeight="1">
      <c r="A423" s="19"/>
      <c r="B423" s="99"/>
      <c r="C423" s="10">
        <v>2013</v>
      </c>
      <c r="D423" s="59">
        <f t="shared" ref="D423:P423" si="205">+D162/D161-1</f>
        <v>5.7286565200784567E-2</v>
      </c>
      <c r="E423" s="59">
        <f t="shared" si="205"/>
        <v>1.188063356369673E-3</v>
      </c>
      <c r="F423" s="59">
        <f t="shared" si="205"/>
        <v>3.4313076540681609E-2</v>
      </c>
      <c r="G423" s="59">
        <f t="shared" si="205"/>
        <v>7.6648162669668007E-2</v>
      </c>
      <c r="H423" s="59">
        <f t="shared" si="205"/>
        <v>-2.6518302232063418E-2</v>
      </c>
      <c r="I423" s="59">
        <f t="shared" si="205"/>
        <v>2.8289340349330283E-2</v>
      </c>
      <c r="J423" s="59">
        <f t="shared" si="205"/>
        <v>9.7719341583577535E-2</v>
      </c>
      <c r="K423" s="59">
        <f t="shared" si="205"/>
        <v>0.2169863827379046</v>
      </c>
      <c r="L423" s="59">
        <f t="shared" si="205"/>
        <v>0.17213970022910563</v>
      </c>
      <c r="M423" s="59">
        <f t="shared" si="205"/>
        <v>0.22327653574052397</v>
      </c>
      <c r="N423" s="59">
        <f t="shared" si="205"/>
        <v>0.13824814593617929</v>
      </c>
      <c r="O423" s="59">
        <f t="shared" si="205"/>
        <v>0.138052299558729</v>
      </c>
      <c r="P423" s="60">
        <f t="shared" si="205"/>
        <v>9.7416603608823538E-2</v>
      </c>
    </row>
    <row r="424" spans="1:16" ht="16" customHeight="1">
      <c r="A424" s="87"/>
      <c r="B424" s="99"/>
      <c r="C424" s="88">
        <v>2014</v>
      </c>
      <c r="D424" s="59">
        <f t="shared" ref="D424:O424" si="206">+D163/D162-1</f>
        <v>4.9845757639518151E-2</v>
      </c>
      <c r="E424" s="59">
        <f t="shared" si="206"/>
        <v>0.13850576166593553</v>
      </c>
      <c r="F424" s="59">
        <f t="shared" si="206"/>
        <v>3.6249182978811412E-2</v>
      </c>
      <c r="G424" s="59">
        <f t="shared" si="206"/>
        <v>1.289646943445355E-4</v>
      </c>
      <c r="H424" s="59">
        <f t="shared" si="206"/>
        <v>2.3331211945769148E-2</v>
      </c>
      <c r="I424" s="59">
        <f t="shared" si="206"/>
        <v>-0.13453493156400065</v>
      </c>
      <c r="J424" s="59">
        <f t="shared" si="206"/>
        <v>-0.1983178059585422</v>
      </c>
      <c r="K424" s="59">
        <f t="shared" si="206"/>
        <v>-0.24031085955562304</v>
      </c>
      <c r="L424" s="59">
        <f t="shared" si="206"/>
        <v>-0.16734398812727025</v>
      </c>
      <c r="M424" s="59">
        <f t="shared" si="206"/>
        <v>-0.21260023467777456</v>
      </c>
      <c r="N424" s="59">
        <f t="shared" si="206"/>
        <v>-0.23779082722602107</v>
      </c>
      <c r="O424" s="59">
        <f t="shared" si="206"/>
        <v>-0.17941194216477507</v>
      </c>
      <c r="P424" s="60">
        <f>+P163/P162-1</f>
        <v>-0.10626379850178147</v>
      </c>
    </row>
    <row r="425" spans="1:16" ht="16" customHeight="1">
      <c r="A425" s="107"/>
      <c r="B425" s="106"/>
      <c r="C425" s="106">
        <v>2015</v>
      </c>
      <c r="D425" s="59">
        <f t="shared" ref="D425:O425" si="207">+D164/D163-1</f>
        <v>-0.16059562679740857</v>
      </c>
      <c r="E425" s="59">
        <f t="shared" si="207"/>
        <v>-0.15839374927676964</v>
      </c>
      <c r="F425" s="59">
        <f t="shared" si="207"/>
        <v>-0.21137547511125376</v>
      </c>
      <c r="G425" s="59">
        <f t="shared" si="207"/>
        <v>-0.13720147968827823</v>
      </c>
      <c r="H425" s="59">
        <f t="shared" si="207"/>
        <v>-0.20161933207680405</v>
      </c>
      <c r="I425" s="59">
        <f t="shared" si="207"/>
        <v>-6.7587537286824095E-2</v>
      </c>
      <c r="J425" s="59">
        <f t="shared" si="207"/>
        <v>-4.8547021569139703E-2</v>
      </c>
      <c r="K425" s="59">
        <f t="shared" si="207"/>
        <v>-9.6345279655054239E-2</v>
      </c>
      <c r="L425" s="59">
        <f t="shared" si="207"/>
        <v>-7.881724013452085E-2</v>
      </c>
      <c r="M425" s="59">
        <f t="shared" si="207"/>
        <v>-4.5205305043944266E-2</v>
      </c>
      <c r="N425" s="59">
        <f t="shared" si="207"/>
        <v>-1.7343390149815341E-2</v>
      </c>
      <c r="O425" s="59">
        <f t="shared" si="207"/>
        <v>-4.260732237513698E-2</v>
      </c>
      <c r="P425" s="60">
        <f>+P164/P163-1</f>
        <v>-0.10871337215231747</v>
      </c>
    </row>
    <row r="426" spans="1:16" ht="16" customHeight="1">
      <c r="A426" s="121"/>
      <c r="B426" s="118"/>
      <c r="C426" s="118">
        <v>2016</v>
      </c>
      <c r="D426" s="59">
        <f t="shared" ref="D426:O426" si="208">+D165/D164-1</f>
        <v>-2.9623991234799196E-2</v>
      </c>
      <c r="E426" s="59">
        <f t="shared" si="208"/>
        <v>-0.10339543535680518</v>
      </c>
      <c r="F426" s="59">
        <f t="shared" si="208"/>
        <v>2.0152415960886794E-2</v>
      </c>
      <c r="G426" s="59">
        <f t="shared" si="208"/>
        <v>-0.10759822163449639</v>
      </c>
      <c r="H426" s="59">
        <f t="shared" si="208"/>
        <v>-0.10193419142125448</v>
      </c>
      <c r="I426" s="59">
        <f t="shared" si="208"/>
        <v>-0.16046747636834935</v>
      </c>
      <c r="J426" s="59">
        <f t="shared" si="208"/>
        <v>-0.16331946820208598</v>
      </c>
      <c r="K426" s="59">
        <f t="shared" si="208"/>
        <v>7.9419876615549612E-3</v>
      </c>
      <c r="L426" s="59">
        <f t="shared" si="208"/>
        <v>4.3960170652956654E-2</v>
      </c>
      <c r="M426" s="59">
        <f t="shared" si="208"/>
        <v>-3.8949300262465236E-3</v>
      </c>
      <c r="N426" s="59">
        <f t="shared" si="208"/>
        <v>0.13343329997663411</v>
      </c>
      <c r="O426" s="59">
        <f t="shared" si="208"/>
        <v>1.302349468407149E-2</v>
      </c>
      <c r="P426" s="60">
        <f>+P165/P164-1</f>
        <v>-3.7455511700920763E-2</v>
      </c>
    </row>
    <row r="427" spans="1:16" ht="16" customHeight="1">
      <c r="A427" s="135"/>
      <c r="B427" s="134"/>
      <c r="C427" s="134">
        <v>2017</v>
      </c>
      <c r="D427" s="59">
        <f t="shared" ref="D427:O427" si="209">+D166/D165-1</f>
        <v>9.6946909493178524E-4</v>
      </c>
      <c r="E427" s="59">
        <f t="shared" si="209"/>
        <v>-8.645443473468406E-4</v>
      </c>
      <c r="F427" s="59">
        <f t="shared" si="209"/>
        <v>-1.4064466118387853E-2</v>
      </c>
      <c r="G427" s="59">
        <f t="shared" si="209"/>
        <v>-7.5180537420636018E-3</v>
      </c>
      <c r="H427" s="59">
        <f t="shared" si="209"/>
        <v>0.14017642647541595</v>
      </c>
      <c r="I427" s="59">
        <f t="shared" si="209"/>
        <v>0.1588323826158049</v>
      </c>
      <c r="J427" s="59">
        <f t="shared" si="209"/>
        <v>0.13992171702462275</v>
      </c>
      <c r="K427" s="59">
        <f t="shared" si="209"/>
        <v>0.18506198370058247</v>
      </c>
      <c r="L427" s="59">
        <f t="shared" si="209"/>
        <v>-6.6982211558469507E-3</v>
      </c>
      <c r="M427" s="59">
        <f t="shared" si="209"/>
        <v>-2.8201919615384985E-2</v>
      </c>
      <c r="N427" s="59">
        <f t="shared" si="209"/>
        <v>-0.12811618988979279</v>
      </c>
      <c r="O427" s="59">
        <f t="shared" si="209"/>
        <v>-8.5312059891090142E-2</v>
      </c>
      <c r="P427" s="60">
        <f>+P166/P165-1</f>
        <v>2.3586878856670213E-2</v>
      </c>
    </row>
    <row r="428" spans="1:16" ht="16" customHeight="1">
      <c r="A428" s="135"/>
      <c r="B428" s="134"/>
      <c r="C428" s="134">
        <v>2018</v>
      </c>
      <c r="D428" s="59">
        <f t="shared" ref="D428:O428" si="210">+D167/D166-1</f>
        <v>6.8762084406867929E-2</v>
      </c>
      <c r="E428" s="59">
        <f t="shared" si="210"/>
        <v>0.18791971687809617</v>
      </c>
      <c r="F428" s="59">
        <f t="shared" si="210"/>
        <v>0.23020127662477075</v>
      </c>
      <c r="G428" s="59">
        <f t="shared" si="210"/>
        <v>0.29105378943551319</v>
      </c>
      <c r="H428" s="59">
        <f t="shared" si="210"/>
        <v>-7.1310335111909429E-2</v>
      </c>
      <c r="I428" s="59">
        <f t="shared" si="210"/>
        <v>-0.79104309408058815</v>
      </c>
      <c r="J428" s="59">
        <f t="shared" si="210"/>
        <v>-0.571968765469556</v>
      </c>
      <c r="K428" s="59">
        <f t="shared" si="210"/>
        <v>-4.0840382017390153E-2</v>
      </c>
      <c r="L428" s="59">
        <f t="shared" si="210"/>
        <v>-5.2950710117615207E-2</v>
      </c>
      <c r="M428" s="59">
        <f t="shared" si="210"/>
        <v>0.10444240053235898</v>
      </c>
      <c r="N428" s="59">
        <f t="shared" si="210"/>
        <v>6.4363540921235307E-2</v>
      </c>
      <c r="O428" s="59">
        <f t="shared" si="210"/>
        <v>0.11173022436555868</v>
      </c>
      <c r="P428" s="60">
        <f>+P167/P166-1</f>
        <v>-4.4851228681660693E-2</v>
      </c>
    </row>
    <row r="429" spans="1:16" ht="16" customHeight="1">
      <c r="A429" s="22"/>
      <c r="B429" s="90"/>
      <c r="C429" s="90">
        <v>2019</v>
      </c>
      <c r="D429" s="59">
        <f t="shared" ref="D429:N429" si="211">+D168/D167-1</f>
        <v>2.8258091679485231E-2</v>
      </c>
      <c r="E429" s="59">
        <f t="shared" si="211"/>
        <v>4.1619541607370136E-2</v>
      </c>
      <c r="F429" s="59">
        <f t="shared" si="211"/>
        <v>-0.10867524808023488</v>
      </c>
      <c r="G429" s="59">
        <f t="shared" si="211"/>
        <v>-1.5230943344785031E-3</v>
      </c>
      <c r="H429" s="59">
        <f t="shared" si="211"/>
        <v>0.18115335387532583</v>
      </c>
      <c r="I429" s="59">
        <f t="shared" si="211"/>
        <v>3.7572250406689438</v>
      </c>
      <c r="J429" s="59">
        <f t="shared" si="211"/>
        <v>1.4977077495227364</v>
      </c>
      <c r="K429" s="59">
        <f t="shared" si="211"/>
        <v>-1.1628205269156533E-2</v>
      </c>
      <c r="L429" s="59">
        <f t="shared" si="211"/>
        <v>4.2203038005511173E-2</v>
      </c>
      <c r="M429" s="59">
        <f t="shared" si="211"/>
        <v>-8.4337469614947369E-2</v>
      </c>
      <c r="N429" s="59">
        <f t="shared" si="211"/>
        <v>-3.6754018864297744E-2</v>
      </c>
      <c r="O429" s="59"/>
      <c r="P429" s="60"/>
    </row>
    <row r="430" spans="1:16" ht="16" customHeight="1">
      <c r="A430" s="23"/>
      <c r="B430" s="100"/>
      <c r="C430" s="15">
        <v>1993</v>
      </c>
      <c r="D430" s="61" t="s">
        <v>43</v>
      </c>
      <c r="E430" s="61" t="s">
        <v>43</v>
      </c>
      <c r="F430" s="61" t="s">
        <v>43</v>
      </c>
      <c r="G430" s="61" t="s">
        <v>43</v>
      </c>
      <c r="H430" s="61" t="s">
        <v>43</v>
      </c>
      <c r="I430" s="61" t="s">
        <v>43</v>
      </c>
      <c r="J430" s="61" t="s">
        <v>43</v>
      </c>
      <c r="K430" s="61" t="s">
        <v>43</v>
      </c>
      <c r="L430" s="61" t="s">
        <v>43</v>
      </c>
      <c r="M430" s="61" t="s">
        <v>43</v>
      </c>
      <c r="N430" s="61" t="s">
        <v>43</v>
      </c>
      <c r="O430" s="61" t="s">
        <v>43</v>
      </c>
      <c r="P430" s="62" t="s">
        <v>43</v>
      </c>
    </row>
    <row r="431" spans="1:16" ht="16" customHeight="1">
      <c r="A431" s="19"/>
      <c r="B431" s="99"/>
      <c r="C431" s="10">
        <v>1994</v>
      </c>
      <c r="D431" s="57">
        <f t="shared" ref="D431:P431" si="212">+D170/D169-1</f>
        <v>-0.3208333333333333</v>
      </c>
      <c r="E431" s="57">
        <f t="shared" si="212"/>
        <v>-0.13978494623655913</v>
      </c>
      <c r="F431" s="57">
        <f t="shared" si="212"/>
        <v>-4.5918367346938771E-2</v>
      </c>
      <c r="G431" s="57">
        <f t="shared" si="212"/>
        <v>-0.13068181818181823</v>
      </c>
      <c r="H431" s="59">
        <f t="shared" si="212"/>
        <v>0.99669032258064516</v>
      </c>
      <c r="I431" s="59">
        <f t="shared" si="212"/>
        <v>2.1750776699029126</v>
      </c>
      <c r="J431" s="59">
        <f t="shared" si="212"/>
        <v>1.847728</v>
      </c>
      <c r="K431" s="59">
        <f t="shared" si="212"/>
        <v>1.6094379084967319</v>
      </c>
      <c r="L431" s="59">
        <f t="shared" si="212"/>
        <v>1.8882893081761005</v>
      </c>
      <c r="M431" s="59">
        <f t="shared" si="212"/>
        <v>1.8998786127167628</v>
      </c>
      <c r="N431" s="59">
        <f t="shared" si="212"/>
        <v>2.038598870056497</v>
      </c>
      <c r="O431" s="59">
        <f t="shared" si="212"/>
        <v>2.0319385474860336</v>
      </c>
      <c r="P431" s="60">
        <f t="shared" si="212"/>
        <v>1.0258140454995055</v>
      </c>
    </row>
    <row r="432" spans="1:16" ht="16" customHeight="1">
      <c r="A432" s="19"/>
      <c r="B432" s="99"/>
      <c r="C432" s="10">
        <v>1995</v>
      </c>
      <c r="D432" s="59">
        <f t="shared" ref="D432:P432" si="213">+D171/D170-1</f>
        <v>2.2150797546012271</v>
      </c>
      <c r="E432" s="59">
        <f t="shared" si="213"/>
        <v>2.23523125</v>
      </c>
      <c r="F432" s="59">
        <f t="shared" si="213"/>
        <v>2.3106310160427808</v>
      </c>
      <c r="G432" s="59">
        <f t="shared" si="213"/>
        <v>2.8126405228758169</v>
      </c>
      <c r="H432" s="59">
        <f t="shared" si="213"/>
        <v>1.2357805012811522</v>
      </c>
      <c r="I432" s="59">
        <f t="shared" si="213"/>
        <v>0.97909691070931681</v>
      </c>
      <c r="J432" s="59">
        <f>+J171/J170-1</f>
        <v>0.9858947202822741</v>
      </c>
      <c r="K432" s="59">
        <f t="shared" si="213"/>
        <v>0.87681217501077025</v>
      </c>
      <c r="L432" s="59">
        <f t="shared" si="213"/>
        <v>0.67070233735013218</v>
      </c>
      <c r="M432" s="59">
        <f t="shared" si="213"/>
        <v>0.62488962065384435</v>
      </c>
      <c r="N432" s="59">
        <f t="shared" si="213"/>
        <v>0.5560156331345103</v>
      </c>
      <c r="O432" s="59">
        <f t="shared" si="213"/>
        <v>0.58991702858027306</v>
      </c>
      <c r="P432" s="60">
        <f t="shared" si="213"/>
        <v>1.0315634310467567</v>
      </c>
    </row>
    <row r="433" spans="1:16" ht="16" customHeight="1">
      <c r="A433" s="19" t="s">
        <v>36</v>
      </c>
      <c r="B433" s="99" t="s">
        <v>27</v>
      </c>
      <c r="C433" s="10">
        <v>1996</v>
      </c>
      <c r="D433" s="59">
        <f t="shared" ref="D433:P433" si="214">+D172/D171-1</f>
        <v>0.74628190009502759</v>
      </c>
      <c r="E433" s="59">
        <f t="shared" si="214"/>
        <v>0.66443086564523024</v>
      </c>
      <c r="F433" s="59">
        <f t="shared" si="214"/>
        <v>0.59245050784379605</v>
      </c>
      <c r="G433" s="59">
        <f t="shared" si="214"/>
        <v>0.62673699801485938</v>
      </c>
      <c r="H433" s="59">
        <f t="shared" si="214"/>
        <v>0.42606421030573238</v>
      </c>
      <c r="I433" s="59">
        <f t="shared" si="214"/>
        <v>0.34122182222702913</v>
      </c>
      <c r="J433" s="59">
        <f t="shared" si="214"/>
        <v>0.27778178582593838</v>
      </c>
      <c r="K433" s="59">
        <f t="shared" si="214"/>
        <v>0.21170256210413374</v>
      </c>
      <c r="L433" s="59">
        <f t="shared" si="214"/>
        <v>0.13118409905506678</v>
      </c>
      <c r="M433" s="59">
        <f t="shared" si="214"/>
        <v>0.28494932977417053</v>
      </c>
      <c r="N433" s="59">
        <f t="shared" si="214"/>
        <v>0.23009887976101573</v>
      </c>
      <c r="O433" s="59">
        <f t="shared" si="214"/>
        <v>0.18933333333333335</v>
      </c>
      <c r="P433" s="60">
        <f t="shared" si="214"/>
        <v>0.3637405274558676</v>
      </c>
    </row>
    <row r="434" spans="1:16" ht="16" customHeight="1">
      <c r="A434" s="19" t="s">
        <v>37</v>
      </c>
      <c r="B434" s="99" t="s">
        <v>28</v>
      </c>
      <c r="C434" s="10">
        <v>1997</v>
      </c>
      <c r="D434" s="59">
        <f t="shared" ref="D434:P434" si="215">+D173/D172-1</f>
        <v>8.7642175679913725E-2</v>
      </c>
      <c r="E434" s="59">
        <f t="shared" si="215"/>
        <v>9.6198688210257677E-2</v>
      </c>
      <c r="F434" s="59">
        <f t="shared" si="215"/>
        <v>0.10123373639649169</v>
      </c>
      <c r="G434" s="59">
        <f t="shared" si="215"/>
        <v>0.15280563075713616</v>
      </c>
      <c r="H434" s="59">
        <f t="shared" si="215"/>
        <v>0.10328266910427897</v>
      </c>
      <c r="I434" s="59">
        <f t="shared" si="215"/>
        <v>0.15994512020219354</v>
      </c>
      <c r="J434" s="59">
        <f t="shared" si="215"/>
        <v>0.23774740445355702</v>
      </c>
      <c r="K434" s="59">
        <f t="shared" si="215"/>
        <v>0.2124764300567441</v>
      </c>
      <c r="L434" s="59">
        <f t="shared" si="215"/>
        <v>0.34203901136189496</v>
      </c>
      <c r="M434" s="59">
        <f t="shared" si="215"/>
        <v>0.15534590474444743</v>
      </c>
      <c r="N434" s="59">
        <f t="shared" si="215"/>
        <v>0.10772080715807353</v>
      </c>
      <c r="O434" s="59">
        <f t="shared" si="215"/>
        <v>0.13053790221837658</v>
      </c>
      <c r="P434" s="60">
        <f t="shared" si="215"/>
        <v>0.15515109112433545</v>
      </c>
    </row>
    <row r="435" spans="1:16" ht="16" customHeight="1">
      <c r="A435" s="19"/>
      <c r="B435" s="99" t="s">
        <v>38</v>
      </c>
      <c r="C435" s="10">
        <v>1998</v>
      </c>
      <c r="D435" s="59">
        <f t="shared" ref="D435:P435" si="216">+D174/D173-1</f>
        <v>0.25972940416472845</v>
      </c>
      <c r="E435" s="59">
        <f t="shared" si="216"/>
        <v>0.25060431805500105</v>
      </c>
      <c r="F435" s="59">
        <f t="shared" si="216"/>
        <v>0.28734698389013236</v>
      </c>
      <c r="G435" s="59">
        <f t="shared" si="216"/>
        <v>0.20542574362415245</v>
      </c>
      <c r="H435" s="59">
        <f t="shared" si="216"/>
        <v>0.24233355654085287</v>
      </c>
      <c r="I435" s="59">
        <f t="shared" si="216"/>
        <v>0.28244336216040145</v>
      </c>
      <c r="J435" s="59">
        <f t="shared" si="216"/>
        <v>0.23113959374972048</v>
      </c>
      <c r="K435" s="59">
        <f t="shared" si="216"/>
        <v>0.28709879902003088</v>
      </c>
      <c r="L435" s="59">
        <f t="shared" si="216"/>
        <v>0.21300322728260057</v>
      </c>
      <c r="M435" s="59">
        <f t="shared" si="216"/>
        <v>0.19814836544166381</v>
      </c>
      <c r="N435" s="59">
        <f t="shared" si="216"/>
        <v>0.2238920103022719</v>
      </c>
      <c r="O435" s="59">
        <f t="shared" si="216"/>
        <v>0.18328578447005284</v>
      </c>
      <c r="P435" s="60">
        <f t="shared" si="216"/>
        <v>0.23726862437654295</v>
      </c>
    </row>
    <row r="436" spans="1:16" ht="16" customHeight="1">
      <c r="A436" s="19"/>
      <c r="B436" s="99"/>
      <c r="C436" s="10">
        <v>1999</v>
      </c>
      <c r="D436" s="59">
        <f t="shared" ref="D436:P436" si="217">+D175/D174-1</f>
        <v>1.8546387501864103E-2</v>
      </c>
      <c r="E436" s="59">
        <f t="shared" si="217"/>
        <v>-1.4118599281878419E-2</v>
      </c>
      <c r="F436" s="59">
        <f t="shared" si="217"/>
        <v>-1.6626670501719287E-2</v>
      </c>
      <c r="G436" s="59">
        <f t="shared" si="217"/>
        <v>-2.2983267041038036E-2</v>
      </c>
      <c r="H436" s="59">
        <f t="shared" si="217"/>
        <v>2.1870690834346895E-3</v>
      </c>
      <c r="I436" s="59">
        <f t="shared" si="217"/>
        <v>-1.5399710219673901E-2</v>
      </c>
      <c r="J436" s="59">
        <f t="shared" si="217"/>
        <v>-5.9748585311064417E-2</v>
      </c>
      <c r="K436" s="59">
        <f t="shared" si="217"/>
        <v>-6.3237876384003466E-2</v>
      </c>
      <c r="L436" s="59">
        <f t="shared" si="217"/>
        <v>-3.1773983723725197E-2</v>
      </c>
      <c r="M436" s="59">
        <f t="shared" si="217"/>
        <v>5.8828884499519951E-3</v>
      </c>
      <c r="N436" s="59">
        <f t="shared" si="217"/>
        <v>2.5421992172777852E-2</v>
      </c>
      <c r="O436" s="59">
        <f t="shared" si="217"/>
        <v>5.8010285098262004E-2</v>
      </c>
      <c r="P436" s="60">
        <f t="shared" si="217"/>
        <v>-9.678229197069288E-3</v>
      </c>
    </row>
    <row r="437" spans="1:16" ht="16" customHeight="1">
      <c r="A437" s="19"/>
      <c r="B437" s="99"/>
      <c r="C437" s="10">
        <v>2000</v>
      </c>
      <c r="D437" s="59">
        <f t="shared" ref="D437:P437" si="218">+D176/D175-1</f>
        <v>4.2415150124732737E-3</v>
      </c>
      <c r="E437" s="59">
        <f t="shared" si="218"/>
        <v>9.042638611340359E-2</v>
      </c>
      <c r="F437" s="59">
        <f t="shared" si="218"/>
        <v>6.0342870613709687E-2</v>
      </c>
      <c r="G437" s="59">
        <f t="shared" si="218"/>
        <v>3.596000459503168E-2</v>
      </c>
      <c r="H437" s="59">
        <f t="shared" si="218"/>
        <v>-9.7804940488530612E-3</v>
      </c>
      <c r="I437" s="59">
        <f t="shared" si="218"/>
        <v>2.4569050609664522E-2</v>
      </c>
      <c r="J437" s="59">
        <f t="shared" si="218"/>
        <v>7.0939028442061236E-2</v>
      </c>
      <c r="K437" s="59">
        <f t="shared" si="218"/>
        <v>6.3734553251633796E-2</v>
      </c>
      <c r="L437" s="59">
        <f t="shared" si="218"/>
        <v>1.8685460561038925E-2</v>
      </c>
      <c r="M437" s="59">
        <f t="shared" si="218"/>
        <v>-1.9524195439417857E-2</v>
      </c>
      <c r="N437" s="59">
        <f t="shared" si="218"/>
        <v>-5.3312016725338585E-2</v>
      </c>
      <c r="O437" s="59">
        <f t="shared" si="218"/>
        <v>-5.1381067125645385E-2</v>
      </c>
      <c r="P437" s="60">
        <f t="shared" si="218"/>
        <v>1.7464111392098136E-2</v>
      </c>
    </row>
    <row r="438" spans="1:16" ht="16" customHeight="1">
      <c r="A438" s="19"/>
      <c r="B438" s="99"/>
      <c r="C438" s="10">
        <v>2001</v>
      </c>
      <c r="D438" s="59">
        <f t="shared" ref="D438:P438" si="219">+D177/D176-1</f>
        <v>-1.3308591054574603E-2</v>
      </c>
      <c r="E438" s="59">
        <f t="shared" si="219"/>
        <v>-3.5254721565273428E-2</v>
      </c>
      <c r="F438" s="59">
        <f t="shared" si="219"/>
        <v>-7.657079963302782E-2</v>
      </c>
      <c r="G438" s="59">
        <f t="shared" si="219"/>
        <v>-4.321495013400245E-2</v>
      </c>
      <c r="H438" s="59">
        <f t="shared" si="219"/>
        <v>-0.16787190544451036</v>
      </c>
      <c r="I438" s="59">
        <f t="shared" si="219"/>
        <v>-5.1082580075613615E-2</v>
      </c>
      <c r="J438" s="59">
        <f t="shared" si="219"/>
        <v>-0.10747103216403808</v>
      </c>
      <c r="K438" s="59">
        <f t="shared" si="219"/>
        <v>-0.11275397567952905</v>
      </c>
      <c r="L438" s="59">
        <f t="shared" si="219"/>
        <v>-0.14411746343619736</v>
      </c>
      <c r="M438" s="59">
        <f t="shared" si="219"/>
        <v>-0.1802776460781722</v>
      </c>
      <c r="N438" s="59">
        <f t="shared" si="219"/>
        <v>-0.15184680542003182</v>
      </c>
      <c r="O438" s="59">
        <f t="shared" si="219"/>
        <v>-0.32909659771719957</v>
      </c>
      <c r="P438" s="60">
        <f t="shared" si="219"/>
        <v>-0.11924886880596697</v>
      </c>
    </row>
    <row r="439" spans="1:16" ht="16" customHeight="1">
      <c r="A439" s="19"/>
      <c r="B439" s="99"/>
      <c r="C439" s="10">
        <v>2002</v>
      </c>
      <c r="D439" s="59">
        <f t="shared" ref="D439:P439" si="220">+D178/D177-1</f>
        <v>-0.30225936912775009</v>
      </c>
      <c r="E439" s="59">
        <f t="shared" si="220"/>
        <v>-0.36570628101035596</v>
      </c>
      <c r="F439" s="59">
        <f t="shared" si="220"/>
        <v>-0.39276696424723312</v>
      </c>
      <c r="G439" s="59">
        <f t="shared" si="220"/>
        <v>-0.39693688092159818</v>
      </c>
      <c r="H439" s="59">
        <f t="shared" si="220"/>
        <v>-0.28925962436396424</v>
      </c>
      <c r="I439" s="59">
        <f t="shared" si="220"/>
        <v>-0.4053486240535995</v>
      </c>
      <c r="J439" s="59">
        <f t="shared" si="220"/>
        <v>-0.38413969215795796</v>
      </c>
      <c r="K439" s="59">
        <f t="shared" si="220"/>
        <v>-0.41240839786062111</v>
      </c>
      <c r="L439" s="59">
        <f t="shared" si="220"/>
        <v>-0.42612426343096121</v>
      </c>
      <c r="M439" s="59">
        <f t="shared" si="220"/>
        <v>-0.39178789665088753</v>
      </c>
      <c r="N439" s="59">
        <f t="shared" si="220"/>
        <v>-0.36205552171264466</v>
      </c>
      <c r="O439" s="59">
        <f t="shared" si="220"/>
        <v>8.6627571756037192E-3</v>
      </c>
      <c r="P439" s="60">
        <f t="shared" si="220"/>
        <v>-0.35134660476862434</v>
      </c>
    </row>
    <row r="440" spans="1:16" ht="16" customHeight="1">
      <c r="A440" s="19"/>
      <c r="B440" s="99"/>
      <c r="C440" s="10">
        <v>2003</v>
      </c>
      <c r="D440" s="59">
        <f t="shared" ref="D440:P440" si="221">+D179/D178-1</f>
        <v>7.6083177327710416E-3</v>
      </c>
      <c r="E440" s="59">
        <f t="shared" si="221"/>
        <v>5.581681479936984E-3</v>
      </c>
      <c r="F440" s="59">
        <f t="shared" si="221"/>
        <v>5.2722842853279328E-2</v>
      </c>
      <c r="G440" s="59">
        <f t="shared" si="221"/>
        <v>8.2168674385900253E-2</v>
      </c>
      <c r="H440" s="59">
        <f t="shared" si="221"/>
        <v>8.8677279604339132E-2</v>
      </c>
      <c r="I440" s="59">
        <f t="shared" si="221"/>
        <v>0.11465077333086637</v>
      </c>
      <c r="J440" s="59">
        <f t="shared" si="221"/>
        <v>0.16302644324795423</v>
      </c>
      <c r="K440" s="59">
        <f t="shared" si="221"/>
        <v>7.1124449105798959E-2</v>
      </c>
      <c r="L440" s="59">
        <f t="shared" si="221"/>
        <v>0.25047300268680139</v>
      </c>
      <c r="M440" s="59">
        <f t="shared" si="221"/>
        <v>0.35848905757554084</v>
      </c>
      <c r="N440" s="59">
        <f t="shared" si="221"/>
        <v>0.26081832096057367</v>
      </c>
      <c r="O440" s="59">
        <f t="shared" si="221"/>
        <v>1.3729790599780189E-2</v>
      </c>
      <c r="P440" s="60">
        <f t="shared" si="221"/>
        <v>0.11563327889752939</v>
      </c>
    </row>
    <row r="441" spans="1:16" ht="16" customHeight="1">
      <c r="A441" s="19"/>
      <c r="B441" s="99"/>
      <c r="C441" s="10">
        <v>2004</v>
      </c>
      <c r="D441" s="59">
        <f t="shared" ref="D441:P441" si="222">+D180/D179-1</f>
        <v>1.8489399223782232E-3</v>
      </c>
      <c r="E441" s="59">
        <f t="shared" si="222"/>
        <v>0.14558650938192308</v>
      </c>
      <c r="F441" s="59">
        <f t="shared" si="222"/>
        <v>0.14866965102532603</v>
      </c>
      <c r="G441" s="59">
        <f t="shared" si="222"/>
        <v>1.2723934772435497E-2</v>
      </c>
      <c r="H441" s="59">
        <f t="shared" si="222"/>
        <v>6.6564144576974904E-2</v>
      </c>
      <c r="I441" s="59">
        <f t="shared" si="222"/>
        <v>0.1409165636369627</v>
      </c>
      <c r="J441" s="59">
        <f t="shared" si="222"/>
        <v>0.13538796990274937</v>
      </c>
      <c r="K441" s="59">
        <f t="shared" si="222"/>
        <v>0.22174729747383726</v>
      </c>
      <c r="L441" s="59">
        <f t="shared" si="222"/>
        <v>0.22311498489884851</v>
      </c>
      <c r="M441" s="59">
        <f t="shared" si="222"/>
        <v>6.6625574184835612E-2</v>
      </c>
      <c r="N441" s="59">
        <f t="shared" si="222"/>
        <v>9.7689173369340576E-2</v>
      </c>
      <c r="O441" s="59">
        <f t="shared" si="222"/>
        <v>0.13192386590734295</v>
      </c>
      <c r="P441" s="60">
        <f t="shared" si="222"/>
        <v>0.1144470602330363</v>
      </c>
    </row>
    <row r="442" spans="1:16" ht="16" customHeight="1">
      <c r="A442" s="19"/>
      <c r="B442" s="99"/>
      <c r="C442" s="10">
        <v>2005</v>
      </c>
      <c r="D442" s="59">
        <f t="shared" ref="D442:P442" si="223">+D181/D180-1</f>
        <v>5.7096923297851321E-2</v>
      </c>
      <c r="E442" s="59">
        <f t="shared" si="223"/>
        <v>3.8148980667995325E-2</v>
      </c>
      <c r="F442" s="59">
        <f t="shared" si="223"/>
        <v>4.1688677316785494E-2</v>
      </c>
      <c r="G442" s="59">
        <f t="shared" si="223"/>
        <v>0.19589712723076236</v>
      </c>
      <c r="H442" s="59">
        <f t="shared" si="223"/>
        <v>0.10758368240556604</v>
      </c>
      <c r="I442" s="59">
        <f t="shared" si="223"/>
        <v>2.3165333407502375E-2</v>
      </c>
      <c r="J442" s="59">
        <f t="shared" si="223"/>
        <v>-1.7521468197049139E-2</v>
      </c>
      <c r="K442" s="59">
        <f t="shared" si="223"/>
        <v>-7.3344607536274253E-3</v>
      </c>
      <c r="L442" s="59">
        <f t="shared" si="223"/>
        <v>-3.9859274132690414E-2</v>
      </c>
      <c r="M442" s="59">
        <f t="shared" si="223"/>
        <v>9.3419948367836625E-3</v>
      </c>
      <c r="N442" s="59">
        <f t="shared" si="223"/>
        <v>1.1840740901366997E-2</v>
      </c>
      <c r="O442" s="59">
        <f t="shared" si="223"/>
        <v>-2.7786994415496258E-3</v>
      </c>
      <c r="P442" s="60">
        <f t="shared" si="223"/>
        <v>3.1412422370414195E-2</v>
      </c>
    </row>
    <row r="443" spans="1:16" ht="16" customHeight="1">
      <c r="A443" s="19"/>
      <c r="B443" s="99"/>
      <c r="C443" s="10">
        <v>2006</v>
      </c>
      <c r="D443" s="59">
        <f t="shared" ref="D443:P443" si="224">+D182/D181-1</f>
        <v>1.9325286525576857E-2</v>
      </c>
      <c r="E443" s="59">
        <f t="shared" si="224"/>
        <v>-4.6554023005821454E-3</v>
      </c>
      <c r="F443" s="59">
        <f t="shared" si="224"/>
        <v>-1.3240355835170359E-2</v>
      </c>
      <c r="G443" s="59">
        <f t="shared" si="224"/>
        <v>-7.4742651065559107E-3</v>
      </c>
      <c r="H443" s="59">
        <f t="shared" si="224"/>
        <v>-1.5400257813754981E-2</v>
      </c>
      <c r="I443" s="59">
        <f t="shared" si="224"/>
        <v>-3.3894884976533257E-2</v>
      </c>
      <c r="J443" s="59">
        <f t="shared" si="224"/>
        <v>4.2654968251591985E-3</v>
      </c>
      <c r="K443" s="59">
        <f t="shared" si="224"/>
        <v>8.4195081343155564E-2</v>
      </c>
      <c r="L443" s="59">
        <f t="shared" si="224"/>
        <v>2.6904950697968832E-2</v>
      </c>
      <c r="M443" s="59">
        <f t="shared" si="224"/>
        <v>8.5458528014976665E-3</v>
      </c>
      <c r="N443" s="59">
        <f t="shared" si="224"/>
        <v>5.0232767463404437E-2</v>
      </c>
      <c r="O443" s="59">
        <f t="shared" si="224"/>
        <v>-1.3887222667936294E-2</v>
      </c>
      <c r="P443" s="60">
        <f t="shared" si="224"/>
        <v>8.5184953809569475E-3</v>
      </c>
    </row>
    <row r="444" spans="1:16" ht="16" customHeight="1">
      <c r="A444" s="19"/>
      <c r="B444" s="100" t="s">
        <v>58</v>
      </c>
      <c r="C444" s="10">
        <v>2007</v>
      </c>
      <c r="D444" s="59">
        <f t="shared" ref="D444:P444" si="225">+D183/D182-1</f>
        <v>6.6988669847133586E-2</v>
      </c>
      <c r="E444" s="59">
        <f t="shared" si="225"/>
        <v>-1.0276597792018061E-2</v>
      </c>
      <c r="F444" s="59">
        <f t="shared" si="225"/>
        <v>-1.7716426903371385E-2</v>
      </c>
      <c r="G444" s="59">
        <f t="shared" si="225"/>
        <v>-0.19685042514069873</v>
      </c>
      <c r="H444" s="59">
        <f t="shared" si="225"/>
        <v>-0.17262851060019702</v>
      </c>
      <c r="I444" s="59">
        <f t="shared" si="225"/>
        <v>-0.11402669587181491</v>
      </c>
      <c r="J444" s="59">
        <f t="shared" si="225"/>
        <v>-0.29827767546634532</v>
      </c>
      <c r="K444" s="59">
        <f t="shared" si="225"/>
        <v>-0.18262125218119363</v>
      </c>
      <c r="L444" s="59">
        <f t="shared" si="225"/>
        <v>-0.18095495526916971</v>
      </c>
      <c r="M444" s="59">
        <f t="shared" si="225"/>
        <v>-0.14552046852579636</v>
      </c>
      <c r="N444" s="59">
        <f t="shared" si="225"/>
        <v>-0.15865092085540866</v>
      </c>
      <c r="O444" s="59">
        <f t="shared" si="225"/>
        <v>-0.11539298664144815</v>
      </c>
      <c r="P444" s="60">
        <f t="shared" si="225"/>
        <v>-0.12893193740170161</v>
      </c>
    </row>
    <row r="445" spans="1:16" ht="16" customHeight="1">
      <c r="A445" s="19"/>
      <c r="B445" s="99"/>
      <c r="C445" s="10">
        <v>2008</v>
      </c>
      <c r="D445" s="59">
        <f t="shared" ref="D445:P445" si="226">+D184/D183-1</f>
        <v>-0.17849207394721822</v>
      </c>
      <c r="E445" s="59">
        <f t="shared" si="226"/>
        <v>-0.14314210432024055</v>
      </c>
      <c r="F445" s="59">
        <f t="shared" si="226"/>
        <v>-0.15897403002218036</v>
      </c>
      <c r="G445" s="59">
        <f t="shared" si="226"/>
        <v>7.627171308402847E-2</v>
      </c>
      <c r="H445" s="59">
        <f t="shared" si="226"/>
        <v>0.15268340369554934</v>
      </c>
      <c r="I445" s="59">
        <f t="shared" si="226"/>
        <v>0.13078726182492906</v>
      </c>
      <c r="J445" s="59">
        <f t="shared" si="226"/>
        <v>0.44451989697618788</v>
      </c>
      <c r="K445" s="59">
        <f t="shared" si="226"/>
        <v>0.21572519498359055</v>
      </c>
      <c r="L445" s="59">
        <f t="shared" si="226"/>
        <v>0.19877879859994763</v>
      </c>
      <c r="M445" s="59">
        <f t="shared" si="226"/>
        <v>0.18778460812549236</v>
      </c>
      <c r="N445" s="59">
        <f t="shared" si="226"/>
        <v>9.6930597233767068E-2</v>
      </c>
      <c r="O445" s="59">
        <f t="shared" si="226"/>
        <v>8.9717059585742831E-2</v>
      </c>
      <c r="P445" s="60">
        <f t="shared" si="226"/>
        <v>7.8290008953698864E-2</v>
      </c>
    </row>
    <row r="446" spans="1:16" ht="16" customHeight="1">
      <c r="A446" s="19"/>
      <c r="B446" s="99"/>
      <c r="C446" s="10">
        <v>2009</v>
      </c>
      <c r="D446" s="59">
        <f t="shared" ref="D446:P446" si="227">+D185/D184-1</f>
        <v>0.11211839371683707</v>
      </c>
      <c r="E446" s="59">
        <f t="shared" si="227"/>
        <v>9.1160129427393377E-2</v>
      </c>
      <c r="F446" s="59">
        <f t="shared" si="227"/>
        <v>0.11313334509173933</v>
      </c>
      <c r="G446" s="59">
        <f t="shared" si="227"/>
        <v>7.840166475932242E-2</v>
      </c>
      <c r="H446" s="59">
        <f t="shared" si="227"/>
        <v>-9.4155397088339088E-3</v>
      </c>
      <c r="I446" s="59">
        <f t="shared" si="227"/>
        <v>3.1152207141275312E-2</v>
      </c>
      <c r="J446" s="59">
        <f t="shared" si="227"/>
        <v>-3.0828006992902779E-2</v>
      </c>
      <c r="K446" s="59">
        <f t="shared" si="227"/>
        <v>1.1586324719951913E-2</v>
      </c>
      <c r="L446" s="59">
        <f t="shared" si="227"/>
        <v>2.0334621350563076E-2</v>
      </c>
      <c r="M446" s="59">
        <f t="shared" si="227"/>
        <v>3.1527674198105871E-2</v>
      </c>
      <c r="N446" s="59">
        <f t="shared" si="227"/>
        <v>4.0595735101094821E-2</v>
      </c>
      <c r="O446" s="59">
        <f t="shared" si="227"/>
        <v>9.8812101420982179E-2</v>
      </c>
      <c r="P446" s="60">
        <f t="shared" si="227"/>
        <v>4.6227773870980648E-2</v>
      </c>
    </row>
    <row r="447" spans="1:16" ht="16" customHeight="1">
      <c r="A447" s="19"/>
      <c r="B447" s="99"/>
      <c r="C447" s="10">
        <v>2010</v>
      </c>
      <c r="D447" s="59">
        <f t="shared" ref="D447:P447" si="228">+D186/D185-1</f>
        <v>6.4350852008741244E-2</v>
      </c>
      <c r="E447" s="59">
        <f t="shared" si="228"/>
        <v>0.10450973381844686</v>
      </c>
      <c r="F447" s="59">
        <f t="shared" si="228"/>
        <v>0.21792349001336109</v>
      </c>
      <c r="G447" s="59">
        <f t="shared" si="228"/>
        <v>0.13375802999005182</v>
      </c>
      <c r="H447" s="59">
        <f t="shared" si="228"/>
        <v>8.1435169681614017E-2</v>
      </c>
      <c r="I447" s="59">
        <f t="shared" si="228"/>
        <v>7.1535873218071977E-2</v>
      </c>
      <c r="J447" s="59">
        <f t="shared" si="228"/>
        <v>4.5068169349173681E-2</v>
      </c>
      <c r="K447" s="59">
        <f t="shared" si="228"/>
        <v>2.8794299291057701E-2</v>
      </c>
      <c r="L447" s="59">
        <f t="shared" si="228"/>
        <v>5.6232181747146281E-2</v>
      </c>
      <c r="M447" s="59">
        <f t="shared" si="228"/>
        <v>1.2386023965507587E-2</v>
      </c>
      <c r="N447" s="59">
        <f t="shared" si="228"/>
        <v>0.11827517700905643</v>
      </c>
      <c r="O447" s="59">
        <f t="shared" si="228"/>
        <v>-1.2809952209438591E-2</v>
      </c>
      <c r="P447" s="60">
        <f t="shared" si="228"/>
        <v>7.3965307346625098E-2</v>
      </c>
    </row>
    <row r="448" spans="1:16" ht="16" customHeight="1">
      <c r="A448" s="19"/>
      <c r="B448" s="99"/>
      <c r="C448" s="10">
        <v>2011</v>
      </c>
      <c r="D448" s="59">
        <f t="shared" ref="D448:P448" si="229">+D187/D186-1</f>
        <v>1.4990361332133162E-2</v>
      </c>
      <c r="E448" s="59">
        <f t="shared" si="229"/>
        <v>2.0529338960997734E-2</v>
      </c>
      <c r="F448" s="59">
        <f t="shared" si="229"/>
        <v>-5.2370826626957356E-2</v>
      </c>
      <c r="G448" s="59">
        <f t="shared" si="229"/>
        <v>4.0587408571601369E-2</v>
      </c>
      <c r="H448" s="59">
        <f t="shared" si="229"/>
        <v>0.12873965487524508</v>
      </c>
      <c r="I448" s="59">
        <f t="shared" si="229"/>
        <v>7.812715386397695E-2</v>
      </c>
      <c r="J448" s="59">
        <f t="shared" si="229"/>
        <v>0.12170920612740943</v>
      </c>
      <c r="K448" s="59">
        <f t="shared" si="229"/>
        <v>6.117768203834828E-2</v>
      </c>
      <c r="L448" s="59">
        <f t="shared" si="229"/>
        <v>7.3579997784286588E-2</v>
      </c>
      <c r="M448" s="59">
        <f t="shared" si="229"/>
        <v>5.2499650109991025E-2</v>
      </c>
      <c r="N448" s="59">
        <f t="shared" si="229"/>
        <v>7.6235403040607608E-3</v>
      </c>
      <c r="O448" s="59">
        <f t="shared" si="229"/>
        <v>2.6820400483561713E-2</v>
      </c>
      <c r="P448" s="60">
        <f t="shared" si="229"/>
        <v>4.6821762020528235E-2</v>
      </c>
    </row>
    <row r="449" spans="1:16" ht="16" customHeight="1">
      <c r="A449" s="19"/>
      <c r="B449" s="99"/>
      <c r="C449" s="10">
        <v>2012</v>
      </c>
      <c r="D449" s="59">
        <f t="shared" ref="D449:P449" si="230">+D188/D187-1</f>
        <v>1.3248372378132256E-2</v>
      </c>
      <c r="E449" s="59">
        <f t="shared" si="230"/>
        <v>-2.7260279226359097E-2</v>
      </c>
      <c r="F449" s="59">
        <f t="shared" si="230"/>
        <v>3.2828643571281457E-2</v>
      </c>
      <c r="G449" s="59">
        <f t="shared" si="230"/>
        <v>-0.12271312960414771</v>
      </c>
      <c r="H449" s="59">
        <f t="shared" si="230"/>
        <v>9.0325586210471265E-4</v>
      </c>
      <c r="I449" s="59">
        <f t="shared" si="230"/>
        <v>-3.0314159151602071E-3</v>
      </c>
      <c r="J449" s="59">
        <f t="shared" si="230"/>
        <v>1.5214420807505125E-2</v>
      </c>
      <c r="K449" s="59">
        <f t="shared" si="230"/>
        <v>-0.17213919503424857</v>
      </c>
      <c r="L449" s="59">
        <f t="shared" si="230"/>
        <v>-0.16536851324832869</v>
      </c>
      <c r="M449" s="59">
        <f t="shared" si="230"/>
        <v>-0.16288228143960637</v>
      </c>
      <c r="N449" s="59">
        <f t="shared" si="230"/>
        <v>-0.24210157299980806</v>
      </c>
      <c r="O449" s="59">
        <f t="shared" si="230"/>
        <v>-0.1877988132891083</v>
      </c>
      <c r="P449" s="60">
        <f t="shared" si="230"/>
        <v>-8.7929980674284702E-2</v>
      </c>
    </row>
    <row r="450" spans="1:16" ht="16" customHeight="1">
      <c r="A450" s="19"/>
      <c r="B450" s="99"/>
      <c r="C450" s="10">
        <v>2013</v>
      </c>
      <c r="D450" s="59">
        <f t="shared" ref="D450:P450" si="231">+D189/D188-1</f>
        <v>-0.1253008991603608</v>
      </c>
      <c r="E450" s="59">
        <f t="shared" si="231"/>
        <v>-0.13884774486966645</v>
      </c>
      <c r="F450" s="59">
        <f t="shared" si="231"/>
        <v>-0.14166543920848707</v>
      </c>
      <c r="G450" s="59">
        <f t="shared" si="231"/>
        <v>-3.6170705866772623E-3</v>
      </c>
      <c r="H450" s="59">
        <f t="shared" si="231"/>
        <v>-0.15853220213637975</v>
      </c>
      <c r="I450" s="59">
        <f t="shared" si="231"/>
        <v>-0.18993907818693478</v>
      </c>
      <c r="J450" s="59">
        <f t="shared" si="231"/>
        <v>-0.31650780082687213</v>
      </c>
      <c r="K450" s="59">
        <f t="shared" si="231"/>
        <v>-0.1374215919852888</v>
      </c>
      <c r="L450" s="59">
        <f t="shared" si="231"/>
        <v>-0.22752074779953768</v>
      </c>
      <c r="M450" s="59">
        <f t="shared" si="231"/>
        <v>-9.2113784381529618E-2</v>
      </c>
      <c r="N450" s="59">
        <f t="shared" si="231"/>
        <v>-1.2002519703561587E-2</v>
      </c>
      <c r="O450" s="59">
        <f t="shared" si="231"/>
        <v>-0.15804582981390158</v>
      </c>
      <c r="P450" s="60">
        <f t="shared" si="231"/>
        <v>-0.14614019717744986</v>
      </c>
    </row>
    <row r="451" spans="1:16" ht="16" customHeight="1">
      <c r="A451" s="87"/>
      <c r="B451" s="100" t="s">
        <v>87</v>
      </c>
      <c r="C451" s="88">
        <v>2014</v>
      </c>
      <c r="D451" s="59">
        <f t="shared" ref="D451:O451" si="232">+D190/D189-1</f>
        <v>-0.19825284935483045</v>
      </c>
      <c r="E451" s="59">
        <f t="shared" si="232"/>
        <v>-3.3491804617528209E-2</v>
      </c>
      <c r="F451" s="59">
        <f t="shared" si="232"/>
        <v>-5.9645488029465898E-2</v>
      </c>
      <c r="G451" s="59">
        <f t="shared" si="232"/>
        <v>-6.009665307071832E-2</v>
      </c>
      <c r="H451" s="59">
        <f t="shared" si="232"/>
        <v>-7.5812795771618258E-2</v>
      </c>
      <c r="I451" s="59">
        <f t="shared" si="232"/>
        <v>0.1046456661969537</v>
      </c>
      <c r="J451" s="59">
        <f t="shared" si="232"/>
        <v>0.17661386400741286</v>
      </c>
      <c r="K451" s="59">
        <f t="shared" si="232"/>
        <v>0.1861908952716218</v>
      </c>
      <c r="L451" s="59">
        <f t="shared" si="232"/>
        <v>0.36520840801435983</v>
      </c>
      <c r="M451" s="59">
        <f t="shared" si="232"/>
        <v>0.14315403889161815</v>
      </c>
      <c r="N451" s="59">
        <f t="shared" si="232"/>
        <v>-1.4214450709577831E-2</v>
      </c>
      <c r="O451" s="59">
        <f t="shared" si="232"/>
        <v>0.26243019543982382</v>
      </c>
      <c r="P451" s="60">
        <f>+P190/P189-1</f>
        <v>5.6299675625271384E-2</v>
      </c>
    </row>
    <row r="452" spans="1:16" ht="16" customHeight="1">
      <c r="A452" s="107"/>
      <c r="B452" s="105" t="s">
        <v>96</v>
      </c>
      <c r="C452" s="106">
        <v>2015</v>
      </c>
      <c r="D452" s="59">
        <f t="shared" ref="D452:O452" si="233">+D191/D190-1</f>
        <v>0.29772189377927982</v>
      </c>
      <c r="E452" s="59">
        <f t="shared" si="233"/>
        <v>0.23133078640637472</v>
      </c>
      <c r="F452" s="59">
        <f t="shared" si="233"/>
        <v>0.16521601730541979</v>
      </c>
      <c r="G452" s="59">
        <f t="shared" si="233"/>
        <v>0.2133464139370298</v>
      </c>
      <c r="H452" s="59">
        <f t="shared" si="233"/>
        <v>0.13930996722626943</v>
      </c>
      <c r="I452" s="59">
        <f t="shared" si="233"/>
        <v>5.5660927776998603E-2</v>
      </c>
      <c r="J452" s="59">
        <f t="shared" si="233"/>
        <v>0.15020636539747301</v>
      </c>
      <c r="K452" s="59">
        <f t="shared" si="233"/>
        <v>8.4004096697841479E-2</v>
      </c>
      <c r="L452" s="59">
        <f t="shared" si="233"/>
        <v>2.383033229724596E-2</v>
      </c>
      <c r="M452" s="59">
        <f t="shared" si="233"/>
        <v>-0.13370020691827167</v>
      </c>
      <c r="N452" s="59">
        <f t="shared" si="233"/>
        <v>-8.8167673014398762E-3</v>
      </c>
      <c r="O452" s="59">
        <f t="shared" si="233"/>
        <v>-0.16016590702849032</v>
      </c>
      <c r="P452" s="60">
        <f>+P191/P190-1</f>
        <v>7.8579945754021052E-2</v>
      </c>
    </row>
    <row r="453" spans="1:16" ht="16" customHeight="1">
      <c r="A453" s="121"/>
      <c r="B453" s="118"/>
      <c r="C453" s="118">
        <v>2016</v>
      </c>
      <c r="D453" s="59">
        <f t="shared" ref="D453:O453" si="234">+D192/D191-1</f>
        <v>-0.18544163261630109</v>
      </c>
      <c r="E453" s="59">
        <f t="shared" si="234"/>
        <v>-0.2817756649801717</v>
      </c>
      <c r="F453" s="59">
        <f t="shared" si="234"/>
        <v>-0.17354467442229127</v>
      </c>
      <c r="G453" s="59">
        <f t="shared" si="234"/>
        <v>-0.270084105078082</v>
      </c>
      <c r="H453" s="59">
        <f t="shared" si="234"/>
        <v>-0.14892128813091055</v>
      </c>
      <c r="I453" s="59">
        <f t="shared" si="234"/>
        <v>-0.24555400000385141</v>
      </c>
      <c r="J453" s="59">
        <f t="shared" si="234"/>
        <v>-0.2598792901238306</v>
      </c>
      <c r="K453" s="59">
        <f t="shared" si="234"/>
        <v>-0.15445820546054312</v>
      </c>
      <c r="L453" s="59">
        <f t="shared" si="234"/>
        <v>-0.15698747874244212</v>
      </c>
      <c r="M453" s="59">
        <f t="shared" si="234"/>
        <v>-8.603803073717109E-2</v>
      </c>
      <c r="N453" s="59">
        <f t="shared" si="234"/>
        <v>6.2877881741832065E-2</v>
      </c>
      <c r="O453" s="59">
        <f t="shared" si="234"/>
        <v>5.0250047616489546E-2</v>
      </c>
      <c r="P453" s="60">
        <f>+P192/P191-1</f>
        <v>-0.16201784160720112</v>
      </c>
    </row>
    <row r="454" spans="1:16" ht="16" customHeight="1">
      <c r="A454" s="135"/>
      <c r="B454" s="134"/>
      <c r="C454" s="134">
        <v>2017</v>
      </c>
      <c r="D454" s="59">
        <f t="shared" ref="D454:O454" si="235">+D193/D192-1</f>
        <v>8.1019786028683871E-2</v>
      </c>
      <c r="E454" s="59">
        <f t="shared" si="235"/>
        <v>9.294716818335802E-2</v>
      </c>
      <c r="F454" s="59">
        <f t="shared" si="235"/>
        <v>0.13756693235470152</v>
      </c>
      <c r="G454" s="59">
        <f t="shared" si="235"/>
        <v>0.51754269975200962</v>
      </c>
      <c r="H454" s="59">
        <f t="shared" si="235"/>
        <v>0.30503842342234222</v>
      </c>
      <c r="I454" s="59">
        <f t="shared" si="235"/>
        <v>0.40236973357088535</v>
      </c>
      <c r="J454" s="59">
        <f t="shared" si="235"/>
        <v>0.51975124196514311</v>
      </c>
      <c r="K454" s="59">
        <f t="shared" si="235"/>
        <v>0.39805072330867586</v>
      </c>
      <c r="L454" s="59">
        <f t="shared" si="235"/>
        <v>0.33885947078851864</v>
      </c>
      <c r="M454" s="59">
        <f t="shared" si="235"/>
        <v>0.61877742406762826</v>
      </c>
      <c r="N454" s="59">
        <f t="shared" si="235"/>
        <v>0.47530530817388228</v>
      </c>
      <c r="O454" s="59">
        <f t="shared" si="235"/>
        <v>0.38002862121759917</v>
      </c>
      <c r="P454" s="60">
        <f>+P193/P192-1</f>
        <v>0.35948274879980935</v>
      </c>
    </row>
    <row r="455" spans="1:16" ht="16" customHeight="1">
      <c r="A455" s="135"/>
      <c r="B455" s="134"/>
      <c r="C455" s="134">
        <v>2018</v>
      </c>
      <c r="D455" s="59">
        <f t="shared" ref="D455:O455" si="236">+D194/D193-1</f>
        <v>0.46636656637618557</v>
      </c>
      <c r="E455" s="59">
        <f t="shared" si="236"/>
        <v>0.43926581735239645</v>
      </c>
      <c r="F455" s="59">
        <f t="shared" si="236"/>
        <v>0.41128412969283268</v>
      </c>
      <c r="G455" s="59">
        <f t="shared" si="236"/>
        <v>0.1453783674700726</v>
      </c>
      <c r="H455" s="59">
        <f t="shared" si="236"/>
        <v>0.26990633446670897</v>
      </c>
      <c r="I455" s="59">
        <f t="shared" si="236"/>
        <v>0.19935676687076365</v>
      </c>
      <c r="J455" s="59">
        <f t="shared" si="236"/>
        <v>0.13181216991468814</v>
      </c>
      <c r="K455" s="59">
        <f t="shared" si="236"/>
        <v>0.21441961744301774</v>
      </c>
      <c r="L455" s="59">
        <f t="shared" si="236"/>
        <v>0.15017456894383274</v>
      </c>
      <c r="M455" s="59">
        <f t="shared" si="236"/>
        <v>0.15161269333374161</v>
      </c>
      <c r="N455" s="59">
        <f t="shared" si="236"/>
        <v>-4.7631143468694792E-2</v>
      </c>
      <c r="O455" s="59">
        <f t="shared" si="236"/>
        <v>7.0137191243886399E-2</v>
      </c>
      <c r="P455" s="60">
        <f>+P194/P193-1</f>
        <v>0.19609046527728746</v>
      </c>
    </row>
    <row r="456" spans="1:16" ht="16" customHeight="1" thickBot="1">
      <c r="A456" s="22"/>
      <c r="B456" s="90"/>
      <c r="C456" s="90">
        <v>2019</v>
      </c>
      <c r="D456" s="59">
        <f t="shared" ref="D456:N456" si="237">+D195/D194-1</f>
        <v>2.6965064323726917E-2</v>
      </c>
      <c r="E456" s="59">
        <f t="shared" si="237"/>
        <v>0.10748846622142083</v>
      </c>
      <c r="F456" s="59">
        <f t="shared" si="237"/>
        <v>-1.6750624918578816E-2</v>
      </c>
      <c r="G456" s="59">
        <f t="shared" si="237"/>
        <v>4.2522316142117322E-3</v>
      </c>
      <c r="H456" s="59">
        <f t="shared" si="237"/>
        <v>4.5427207768918842E-2</v>
      </c>
      <c r="I456" s="59">
        <f t="shared" si="237"/>
        <v>2.5004514819991552E-2</v>
      </c>
      <c r="J456" s="59">
        <f t="shared" si="237"/>
        <v>0.11569357753858078</v>
      </c>
      <c r="K456" s="59">
        <f t="shared" si="237"/>
        <v>5.9174975061479396E-2</v>
      </c>
      <c r="L456" s="59">
        <f t="shared" si="237"/>
        <v>0.15575342006388881</v>
      </c>
      <c r="M456" s="59">
        <f t="shared" si="237"/>
        <v>5.2818537438140467E-2</v>
      </c>
      <c r="N456" s="59">
        <f t="shared" si="237"/>
        <v>0.21531111738680231</v>
      </c>
      <c r="O456" s="59"/>
      <c r="P456" s="60"/>
    </row>
    <row r="457" spans="1:16" ht="16" customHeight="1">
      <c r="A457" s="206" t="s">
        <v>39</v>
      </c>
      <c r="B457" s="207"/>
      <c r="C457" s="120">
        <v>1993</v>
      </c>
      <c r="D457" s="55" t="s">
        <v>43</v>
      </c>
      <c r="E457" s="55" t="s">
        <v>43</v>
      </c>
      <c r="F457" s="55" t="s">
        <v>43</v>
      </c>
      <c r="G457" s="55" t="s">
        <v>43</v>
      </c>
      <c r="H457" s="55" t="s">
        <v>43</v>
      </c>
      <c r="I457" s="55" t="s">
        <v>43</v>
      </c>
      <c r="J457" s="55" t="s">
        <v>43</v>
      </c>
      <c r="K457" s="55" t="s">
        <v>43</v>
      </c>
      <c r="L457" s="55" t="s">
        <v>43</v>
      </c>
      <c r="M457" s="55" t="s">
        <v>43</v>
      </c>
      <c r="N457" s="55" t="s">
        <v>43</v>
      </c>
      <c r="O457" s="55" t="s">
        <v>43</v>
      </c>
      <c r="P457" s="56" t="s">
        <v>43</v>
      </c>
    </row>
    <row r="458" spans="1:16" ht="16" customHeight="1">
      <c r="A458" s="208"/>
      <c r="B458" s="209"/>
      <c r="C458" s="118">
        <v>1994</v>
      </c>
      <c r="D458" s="59">
        <f t="shared" ref="D458:P458" si="238">+D197/D196-1</f>
        <v>4.5927706429974791E-2</v>
      </c>
      <c r="E458" s="59">
        <f t="shared" si="238"/>
        <v>3.981554620809824E-2</v>
      </c>
      <c r="F458" s="59">
        <f t="shared" si="238"/>
        <v>1.9106930025880153E-2</v>
      </c>
      <c r="G458" s="59">
        <f t="shared" si="238"/>
        <v>4.0907748591656468E-2</v>
      </c>
      <c r="H458" s="59">
        <f t="shared" si="238"/>
        <v>0.12472930385101066</v>
      </c>
      <c r="I458" s="57" t="s">
        <v>43</v>
      </c>
      <c r="J458" s="59">
        <f t="shared" si="238"/>
        <v>0.18522536333618378</v>
      </c>
      <c r="K458" s="59">
        <f t="shared" si="238"/>
        <v>0.28912530389280211</v>
      </c>
      <c r="L458" s="59">
        <f t="shared" si="238"/>
        <v>0.24818915020857446</v>
      </c>
      <c r="M458" s="59">
        <f t="shared" si="238"/>
        <v>0.25265683359315694</v>
      </c>
      <c r="N458" s="59">
        <f t="shared" si="238"/>
        <v>0.26565505449882454</v>
      </c>
      <c r="O458" s="59">
        <f t="shared" si="238"/>
        <v>0.21131402936378474</v>
      </c>
      <c r="P458" s="60">
        <f t="shared" si="238"/>
        <v>0.16059776603944753</v>
      </c>
    </row>
    <row r="459" spans="1:16" ht="16" customHeight="1">
      <c r="A459" s="208"/>
      <c r="B459" s="209"/>
      <c r="C459" s="118">
        <v>1995</v>
      </c>
      <c r="D459" s="59">
        <f t="shared" ref="D459:P459" si="239">+D198/D197-1</f>
        <v>0.34597079329752201</v>
      </c>
      <c r="E459" s="59">
        <f t="shared" si="239"/>
        <v>0.42185070434293404</v>
      </c>
      <c r="F459" s="59">
        <f t="shared" si="239"/>
        <v>0.46765084404121504</v>
      </c>
      <c r="G459" s="59">
        <f t="shared" si="239"/>
        <v>0.3881716923651235</v>
      </c>
      <c r="H459" s="59">
        <f t="shared" si="239"/>
        <v>0.32495496362470888</v>
      </c>
      <c r="I459" s="59">
        <f t="shared" si="239"/>
        <v>0.40836735746469843</v>
      </c>
      <c r="J459" s="59">
        <f>+J198/J197-1</f>
        <v>0.4204558288005229</v>
      </c>
      <c r="K459" s="59">
        <f t="shared" si="239"/>
        <v>0.39772951115295974</v>
      </c>
      <c r="L459" s="59">
        <f t="shared" si="239"/>
        <v>0.39292735767963505</v>
      </c>
      <c r="M459" s="59">
        <f t="shared" si="239"/>
        <v>0.45303801882065531</v>
      </c>
      <c r="N459" s="59">
        <f t="shared" si="239"/>
        <v>0.4132348348073831</v>
      </c>
      <c r="O459" s="59">
        <f t="shared" si="239"/>
        <v>0.45450670933129356</v>
      </c>
      <c r="P459" s="60">
        <f t="shared" si="239"/>
        <v>0.40853567629197962</v>
      </c>
    </row>
    <row r="460" spans="1:16" ht="16" customHeight="1">
      <c r="A460" s="208"/>
      <c r="B460" s="209"/>
      <c r="C460" s="118">
        <v>1996</v>
      </c>
      <c r="D460" s="59">
        <f t="shared" ref="D460:P460" si="240">+D199/D198-1</f>
        <v>0.36599397650734877</v>
      </c>
      <c r="E460" s="59">
        <f t="shared" si="240"/>
        <v>0.33760998674249443</v>
      </c>
      <c r="F460" s="59">
        <f t="shared" si="240"/>
        <v>0.26504845249692144</v>
      </c>
      <c r="G460" s="59">
        <f t="shared" si="240"/>
        <v>0.34274710039444711</v>
      </c>
      <c r="H460" s="59">
        <f t="shared" si="240"/>
        <v>0.3370666553113344</v>
      </c>
      <c r="I460" s="59">
        <f t="shared" si="240"/>
        <v>0.14244387379921974</v>
      </c>
      <c r="J460" s="59">
        <f t="shared" si="240"/>
        <v>0.15228259578451242</v>
      </c>
      <c r="K460" s="59">
        <f t="shared" si="240"/>
        <v>9.2535029180991879E-2</v>
      </c>
      <c r="L460" s="59">
        <f t="shared" si="240"/>
        <v>5.578392930125764E-2</v>
      </c>
      <c r="M460" s="59">
        <f t="shared" si="240"/>
        <v>0.1693579164992054</v>
      </c>
      <c r="N460" s="59">
        <f t="shared" si="240"/>
        <v>0.1127273473209891</v>
      </c>
      <c r="O460" s="59">
        <f t="shared" si="240"/>
        <v>9.9466227350865299E-2</v>
      </c>
      <c r="P460" s="60">
        <f t="shared" si="240"/>
        <v>0.19280628175437564</v>
      </c>
    </row>
    <row r="461" spans="1:16" ht="16" customHeight="1">
      <c r="A461" s="208"/>
      <c r="B461" s="209"/>
      <c r="C461" s="118">
        <v>1997</v>
      </c>
      <c r="D461" s="59">
        <f t="shared" ref="D461:P461" si="241">+D200/D199-1</f>
        <v>8.4797107021849616E-2</v>
      </c>
      <c r="E461" s="59">
        <f t="shared" si="241"/>
        <v>6.5138559097243753E-2</v>
      </c>
      <c r="F461" s="59">
        <f t="shared" si="241"/>
        <v>7.9662515562389569E-2</v>
      </c>
      <c r="G461" s="59">
        <f t="shared" si="241"/>
        <v>0.15150699817423807</v>
      </c>
      <c r="H461" s="59">
        <f t="shared" si="241"/>
        <v>8.2267237107732427E-2</v>
      </c>
      <c r="I461" s="59">
        <f t="shared" si="241"/>
        <v>9.9973686969124786E-2</v>
      </c>
      <c r="J461" s="59">
        <f t="shared" si="241"/>
        <v>0.1303292867509529</v>
      </c>
      <c r="K461" s="59">
        <f t="shared" si="241"/>
        <v>9.3131301175739534E-2</v>
      </c>
      <c r="L461" s="59">
        <f t="shared" si="241"/>
        <v>0.2044877354678396</v>
      </c>
      <c r="M461" s="59">
        <f t="shared" si="241"/>
        <v>8.7417209937040496E-2</v>
      </c>
      <c r="N461" s="59">
        <f t="shared" si="241"/>
        <v>5.6737459624712994E-2</v>
      </c>
      <c r="O461" s="59">
        <f t="shared" si="241"/>
        <v>0.1010753026236082</v>
      </c>
      <c r="P461" s="60">
        <f t="shared" si="241"/>
        <v>0.10296744186363682</v>
      </c>
    </row>
    <row r="462" spans="1:16" ht="16" customHeight="1">
      <c r="A462" s="208"/>
      <c r="B462" s="209"/>
      <c r="C462" s="118">
        <v>1998</v>
      </c>
      <c r="D462" s="59">
        <f t="shared" ref="D462:P462" si="242">+D201/D200-1</f>
        <v>0.11005521713524691</v>
      </c>
      <c r="E462" s="59">
        <f t="shared" si="242"/>
        <v>7.6922780792914036E-2</v>
      </c>
      <c r="F462" s="59">
        <f t="shared" si="242"/>
        <v>0.10159532859838327</v>
      </c>
      <c r="G462" s="59">
        <f t="shared" si="242"/>
        <v>1.4867053528800467E-2</v>
      </c>
      <c r="H462" s="59">
        <f t="shared" si="242"/>
        <v>2.622206957860973E-2</v>
      </c>
      <c r="I462" s="59">
        <f t="shared" si="242"/>
        <v>8.2873003109878995E-2</v>
      </c>
      <c r="J462" s="59">
        <f t="shared" si="242"/>
        <v>4.3561111532323116E-2</v>
      </c>
      <c r="K462" s="59">
        <f t="shared" si="242"/>
        <v>8.6970461050102976E-2</v>
      </c>
      <c r="L462" s="59">
        <f t="shared" si="242"/>
        <v>1.1433945155286507E-2</v>
      </c>
      <c r="M462" s="59">
        <f t="shared" si="242"/>
        <v>6.3659582846682383E-3</v>
      </c>
      <c r="N462" s="59">
        <f t="shared" si="242"/>
        <v>2.8248183973460961E-2</v>
      </c>
      <c r="O462" s="59">
        <f t="shared" si="242"/>
        <v>7.4701499934537452E-4</v>
      </c>
      <c r="P462" s="60">
        <f t="shared" si="242"/>
        <v>4.6810214988805887E-2</v>
      </c>
    </row>
    <row r="463" spans="1:16" ht="16" customHeight="1">
      <c r="A463" s="208"/>
      <c r="B463" s="209"/>
      <c r="C463" s="118">
        <v>1999</v>
      </c>
      <c r="D463" s="59">
        <f t="shared" ref="D463:P463" si="243">+D202/D201-1</f>
        <v>-4.0099712884154148E-2</v>
      </c>
      <c r="E463" s="59">
        <f t="shared" si="243"/>
        <v>-1.2806358210947666E-2</v>
      </c>
      <c r="F463" s="59">
        <f t="shared" si="243"/>
        <v>4.7473059436820009E-3</v>
      </c>
      <c r="G463" s="59">
        <f t="shared" si="243"/>
        <v>-5.6845259310270846E-3</v>
      </c>
      <c r="H463" s="59">
        <f t="shared" si="243"/>
        <v>1.5657369173954327E-2</v>
      </c>
      <c r="I463" s="59">
        <f t="shared" si="243"/>
        <v>1.4255772204773365E-2</v>
      </c>
      <c r="J463" s="59">
        <f t="shared" si="243"/>
        <v>-2.0438149530824345E-2</v>
      </c>
      <c r="K463" s="59">
        <f t="shared" si="243"/>
        <v>-1.5228200485718379E-2</v>
      </c>
      <c r="L463" s="59">
        <f t="shared" si="243"/>
        <v>2.4996866342838819E-2</v>
      </c>
      <c r="M463" s="59">
        <f t="shared" si="243"/>
        <v>-6.1702800705495386E-3</v>
      </c>
      <c r="N463" s="59">
        <f t="shared" si="243"/>
        <v>4.9042676786334116E-2</v>
      </c>
      <c r="O463" s="59">
        <f t="shared" si="243"/>
        <v>3.5470495266233248E-2</v>
      </c>
      <c r="P463" s="60">
        <f t="shared" si="243"/>
        <v>4.0748127021188463E-3</v>
      </c>
    </row>
    <row r="464" spans="1:16" ht="16" customHeight="1">
      <c r="A464" s="208"/>
      <c r="B464" s="209"/>
      <c r="C464" s="118">
        <v>2000</v>
      </c>
      <c r="D464" s="59">
        <f t="shared" ref="D464:P464" si="244">+D203/D202-1</f>
        <v>1.6429377313800453E-2</v>
      </c>
      <c r="E464" s="59">
        <f t="shared" si="244"/>
        <v>6.3212384144846423E-2</v>
      </c>
      <c r="F464" s="59">
        <f t="shared" si="244"/>
        <v>3.4108173746888681E-2</v>
      </c>
      <c r="G464" s="59">
        <f t="shared" si="244"/>
        <v>-1.2903208431924829E-2</v>
      </c>
      <c r="H464" s="59">
        <f t="shared" si="244"/>
        <v>-2.4299945191308736E-2</v>
      </c>
      <c r="I464" s="59">
        <f t="shared" si="244"/>
        <v>-2.2584143831571701E-2</v>
      </c>
      <c r="J464" s="59">
        <f t="shared" si="244"/>
        <v>-1.0119027137861836E-2</v>
      </c>
      <c r="K464" s="59">
        <f t="shared" si="244"/>
        <v>2.5665839826376935E-2</v>
      </c>
      <c r="L464" s="59">
        <f t="shared" si="244"/>
        <v>-1.2634494348854108E-2</v>
      </c>
      <c r="M464" s="59">
        <f t="shared" si="244"/>
        <v>-9.0523625823067944E-3</v>
      </c>
      <c r="N464" s="59">
        <f t="shared" si="244"/>
        <v>-5.6791843436293621E-2</v>
      </c>
      <c r="O464" s="59">
        <f t="shared" si="244"/>
        <v>-6.2702347411418224E-2</v>
      </c>
      <c r="P464" s="60">
        <f t="shared" si="244"/>
        <v>-7.3680055144721424E-3</v>
      </c>
    </row>
    <row r="465" spans="1:16" ht="16" customHeight="1">
      <c r="A465" s="208"/>
      <c r="B465" s="209"/>
      <c r="C465" s="118">
        <v>2001</v>
      </c>
      <c r="D465" s="59">
        <f t="shared" ref="D465:P465" si="245">+D204/D203-1</f>
        <v>-2.4662569214753516E-2</v>
      </c>
      <c r="E465" s="59">
        <f t="shared" si="245"/>
        <v>-6.4928884536786025E-2</v>
      </c>
      <c r="F465" s="59">
        <f t="shared" si="245"/>
        <v>-8.9081808897234716E-2</v>
      </c>
      <c r="G465" s="59">
        <f t="shared" si="245"/>
        <v>-5.7504868419297583E-2</v>
      </c>
      <c r="H465" s="59">
        <f t="shared" si="245"/>
        <v>-4.0032570691019842E-2</v>
      </c>
      <c r="I465" s="59">
        <f t="shared" si="245"/>
        <v>-5.388278333045049E-2</v>
      </c>
      <c r="J465" s="59">
        <f t="shared" si="245"/>
        <v>-0.1108726076090798</v>
      </c>
      <c r="K465" s="59">
        <f t="shared" si="245"/>
        <v>-0.10374237202238656</v>
      </c>
      <c r="L465" s="59">
        <f t="shared" si="245"/>
        <v>-0.12918026788286929</v>
      </c>
      <c r="M465" s="59">
        <f t="shared" si="245"/>
        <v>-0.11583066949910503</v>
      </c>
      <c r="N465" s="59">
        <f t="shared" si="245"/>
        <v>-9.8183426580480959E-2</v>
      </c>
      <c r="O465" s="59">
        <f t="shared" si="245"/>
        <v>-0.25562339057914729</v>
      </c>
      <c r="P465" s="60">
        <f t="shared" si="245"/>
        <v>-9.5984184043310328E-2</v>
      </c>
    </row>
    <row r="466" spans="1:16" ht="16" customHeight="1">
      <c r="A466" s="208"/>
      <c r="B466" s="209"/>
      <c r="C466" s="118">
        <v>2002</v>
      </c>
      <c r="D466" s="59">
        <f t="shared" ref="D466:P466" si="246">+D205/D204-1</f>
        <v>-0.20268367281606492</v>
      </c>
      <c r="E466" s="59">
        <f t="shared" si="246"/>
        <v>-0.22152471058803591</v>
      </c>
      <c r="F466" s="59">
        <f t="shared" si="246"/>
        <v>-0.25417150671599897</v>
      </c>
      <c r="G466" s="59">
        <f t="shared" si="246"/>
        <v>-0.21351769773872631</v>
      </c>
      <c r="H466" s="59">
        <f t="shared" si="246"/>
        <v>-0.19583937365442483</v>
      </c>
      <c r="I466" s="59">
        <f t="shared" si="246"/>
        <v>-0.21192038931339818</v>
      </c>
      <c r="J466" s="59">
        <f t="shared" si="246"/>
        <v>-0.13007072770010619</v>
      </c>
      <c r="K466" s="59">
        <f t="shared" si="246"/>
        <v>-0.1849037188076682</v>
      </c>
      <c r="L466" s="59">
        <f t="shared" si="246"/>
        <v>-0.17920800884154842</v>
      </c>
      <c r="M466" s="59">
        <f t="shared" si="246"/>
        <v>-0.15555856922994371</v>
      </c>
      <c r="N466" s="59">
        <f t="shared" si="246"/>
        <v>-0.12140967410517578</v>
      </c>
      <c r="O466" s="59">
        <f t="shared" si="246"/>
        <v>8.5562213138570931E-2</v>
      </c>
      <c r="P466" s="60">
        <f t="shared" si="246"/>
        <v>-0.17052657014898887</v>
      </c>
    </row>
    <row r="467" spans="1:16" ht="16" customHeight="1">
      <c r="A467" s="208"/>
      <c r="B467" s="209"/>
      <c r="C467" s="118">
        <v>2003</v>
      </c>
      <c r="D467" s="59">
        <f t="shared" ref="D467:P467" si="247">+D206/D205-1</f>
        <v>-2.9751457507726564E-2</v>
      </c>
      <c r="E467" s="59">
        <f t="shared" si="247"/>
        <v>-1.6930545454489687E-2</v>
      </c>
      <c r="F467" s="59">
        <f t="shared" si="247"/>
        <v>1.9393535739850254E-2</v>
      </c>
      <c r="G467" s="59">
        <f t="shared" si="247"/>
        <v>9.4693857103324897E-2</v>
      </c>
      <c r="H467" s="59">
        <f t="shared" si="247"/>
        <v>4.2117828035825644E-2</v>
      </c>
      <c r="I467" s="59">
        <f t="shared" si="247"/>
        <v>7.5166388926160232E-2</v>
      </c>
      <c r="J467" s="59">
        <f t="shared" si="247"/>
        <v>5.5359365697894569E-2</v>
      </c>
      <c r="K467" s="59">
        <f t="shared" si="247"/>
        <v>5.082117887756743E-2</v>
      </c>
      <c r="L467" s="59">
        <f t="shared" si="247"/>
        <v>0.14512644396466778</v>
      </c>
      <c r="M467" s="59">
        <f t="shared" si="247"/>
        <v>0.13123875744038038</v>
      </c>
      <c r="N467" s="59">
        <f t="shared" si="247"/>
        <v>4.3147420529868974E-2</v>
      </c>
      <c r="O467" s="59">
        <f t="shared" si="247"/>
        <v>7.1540722274837876E-2</v>
      </c>
      <c r="P467" s="60">
        <f t="shared" si="247"/>
        <v>5.8397251680537998E-2</v>
      </c>
    </row>
    <row r="468" spans="1:16" ht="16" customHeight="1">
      <c r="A468" s="208"/>
      <c r="B468" s="209"/>
      <c r="C468" s="118">
        <v>2004</v>
      </c>
      <c r="D468" s="59">
        <f t="shared" ref="D468:P468" si="248">+D207/D206-1</f>
        <v>7.9756369279486039E-2</v>
      </c>
      <c r="E468" s="59">
        <f t="shared" si="248"/>
        <v>0.14166611336260138</v>
      </c>
      <c r="F468" s="59">
        <f t="shared" si="248"/>
        <v>0.18071773229969801</v>
      </c>
      <c r="G468" s="59">
        <f t="shared" si="248"/>
        <v>-8.3156981010110709E-3</v>
      </c>
      <c r="H468" s="59">
        <f t="shared" si="248"/>
        <v>2.7919770524588161E-2</v>
      </c>
      <c r="I468" s="59">
        <f t="shared" si="248"/>
        <v>9.8909120182304466E-3</v>
      </c>
      <c r="J468" s="59">
        <f t="shared" si="248"/>
        <v>1.0218868924373403E-2</v>
      </c>
      <c r="K468" s="59">
        <f t="shared" si="248"/>
        <v>3.6638322808828283E-2</v>
      </c>
      <c r="L468" s="59">
        <f t="shared" si="248"/>
        <v>3.546598231955822E-2</v>
      </c>
      <c r="M468" s="59">
        <f t="shared" si="248"/>
        <v>-6.2643871098293502E-3</v>
      </c>
      <c r="N468" s="59">
        <f t="shared" si="248"/>
        <v>6.5522037819858436E-2</v>
      </c>
      <c r="O468" s="59">
        <f t="shared" si="248"/>
        <v>5.4304009033252498E-2</v>
      </c>
      <c r="P468" s="60">
        <f t="shared" si="248"/>
        <v>4.8985763536193661E-2</v>
      </c>
    </row>
    <row r="469" spans="1:16" ht="16" customHeight="1">
      <c r="A469" s="208"/>
      <c r="B469" s="209"/>
      <c r="C469" s="118">
        <v>2005</v>
      </c>
      <c r="D469" s="59">
        <f t="shared" ref="D469:P469" si="249">+D208/D207-1</f>
        <v>1.2239136764480074E-2</v>
      </c>
      <c r="E469" s="59">
        <f t="shared" si="249"/>
        <v>9.6815212015826102E-3</v>
      </c>
      <c r="F469" s="59">
        <f t="shared" si="249"/>
        <v>-3.7983103047009026E-3</v>
      </c>
      <c r="G469" s="59">
        <f t="shared" si="249"/>
        <v>0.12556482313326689</v>
      </c>
      <c r="H469" s="59">
        <f t="shared" si="249"/>
        <v>8.0481458554169771E-2</v>
      </c>
      <c r="I469" s="59">
        <f t="shared" si="249"/>
        <v>9.0637515728837492E-2</v>
      </c>
      <c r="J469" s="59">
        <f t="shared" si="249"/>
        <v>4.1564839754016258E-2</v>
      </c>
      <c r="K469" s="59">
        <f t="shared" si="249"/>
        <v>3.2494563738605375E-2</v>
      </c>
      <c r="L469" s="59">
        <f t="shared" si="249"/>
        <v>2.6616312484967652E-2</v>
      </c>
      <c r="M469" s="59">
        <f t="shared" si="249"/>
        <v>2.7886544408258107E-2</v>
      </c>
      <c r="N469" s="59">
        <f t="shared" si="249"/>
        <v>2.8349767736195464E-2</v>
      </c>
      <c r="O469" s="59">
        <f t="shared" si="249"/>
        <v>4.2136065342095463E-2</v>
      </c>
      <c r="P469" s="60">
        <f t="shared" si="249"/>
        <v>4.2571103819394995E-2</v>
      </c>
    </row>
    <row r="470" spans="1:16" ht="16" customHeight="1">
      <c r="A470" s="115"/>
      <c r="B470" s="116"/>
      <c r="C470" s="118">
        <v>2006</v>
      </c>
      <c r="D470" s="59">
        <f t="shared" ref="D470:P470" si="250">+D209/D208-1</f>
        <v>8.6255697681301147E-2</v>
      </c>
      <c r="E470" s="59">
        <f t="shared" si="250"/>
        <v>4.341626588159353E-2</v>
      </c>
      <c r="F470" s="59">
        <f t="shared" si="250"/>
        <v>5.4783452004222744E-2</v>
      </c>
      <c r="G470" s="59">
        <f t="shared" si="250"/>
        <v>-8.9283385926006709E-3</v>
      </c>
      <c r="H470" s="59">
        <f t="shared" si="250"/>
        <v>3.5449899190755696E-2</v>
      </c>
      <c r="I470" s="59">
        <f t="shared" si="250"/>
        <v>2.6288495606684448E-2</v>
      </c>
      <c r="J470" s="59">
        <f t="shared" si="250"/>
        <v>7.1639942851387195E-2</v>
      </c>
      <c r="K470" s="59">
        <f t="shared" si="250"/>
        <v>0.10252593248224273</v>
      </c>
      <c r="L470" s="59">
        <f t="shared" si="250"/>
        <v>5.845972162944979E-2</v>
      </c>
      <c r="M470" s="59">
        <f t="shared" si="250"/>
        <v>5.7470688083091304E-2</v>
      </c>
      <c r="N470" s="59">
        <f t="shared" si="250"/>
        <v>7.9170361198023231E-2</v>
      </c>
      <c r="O470" s="59">
        <f t="shared" si="250"/>
        <v>-1.2600013458687664E-2</v>
      </c>
      <c r="P470" s="60">
        <f t="shared" si="250"/>
        <v>4.8771918440962958E-2</v>
      </c>
    </row>
    <row r="471" spans="1:16" ht="16" customHeight="1">
      <c r="A471" s="115"/>
      <c r="B471" s="116"/>
      <c r="C471" s="118">
        <v>2007</v>
      </c>
      <c r="D471" s="59">
        <f t="shared" ref="D471:P471" si="251">+D210/D209-1</f>
        <v>5.6468013943798079E-2</v>
      </c>
      <c r="E471" s="59">
        <f t="shared" si="251"/>
        <v>9.2687380611396142E-2</v>
      </c>
      <c r="F471" s="59">
        <f t="shared" si="251"/>
        <v>-5.9349882801961074E-2</v>
      </c>
      <c r="G471" s="59">
        <f t="shared" si="251"/>
        <v>-4.6458011942579702E-2</v>
      </c>
      <c r="H471" s="59">
        <f t="shared" si="251"/>
        <v>-4.9139356399873213E-2</v>
      </c>
      <c r="I471" s="59">
        <f t="shared" si="251"/>
        <v>-3.0633142675347558E-2</v>
      </c>
      <c r="J471" s="59">
        <f t="shared" si="251"/>
        <v>-7.2111892164623659E-2</v>
      </c>
      <c r="K471" s="59">
        <f t="shared" si="251"/>
        <v>-6.998623550772276E-2</v>
      </c>
      <c r="L471" s="59">
        <f t="shared" si="251"/>
        <v>-0.10119216188227909</v>
      </c>
      <c r="M471" s="59">
        <f t="shared" si="251"/>
        <v>-3.0277002350773907E-2</v>
      </c>
      <c r="N471" s="59">
        <f t="shared" si="251"/>
        <v>-2.1005225085821255E-2</v>
      </c>
      <c r="O471" s="59">
        <f t="shared" si="251"/>
        <v>2.0583935164749434E-2</v>
      </c>
      <c r="P471" s="60">
        <f t="shared" si="251"/>
        <v>-2.9007937904782621E-2</v>
      </c>
    </row>
    <row r="472" spans="1:16" ht="16" customHeight="1">
      <c r="A472" s="115"/>
      <c r="B472" s="116"/>
      <c r="C472" s="118">
        <v>2008</v>
      </c>
      <c r="D472" s="59">
        <f t="shared" ref="D472:P472" si="252">+D211/D210-1</f>
        <v>2.2514024387383147E-2</v>
      </c>
      <c r="E472" s="59">
        <f t="shared" si="252"/>
        <v>9.0796586758119524E-3</v>
      </c>
      <c r="F472" s="59">
        <f t="shared" si="252"/>
        <v>2.0756024789062355E-2</v>
      </c>
      <c r="G472" s="59">
        <f t="shared" si="252"/>
        <v>0.13071467507350931</v>
      </c>
      <c r="H472" s="59">
        <f t="shared" si="252"/>
        <v>0.10100439471872869</v>
      </c>
      <c r="I472" s="59">
        <f t="shared" si="252"/>
        <v>5.3026691515433377E-2</v>
      </c>
      <c r="J472" s="59">
        <f t="shared" si="252"/>
        <v>0.12945909566940905</v>
      </c>
      <c r="K472" s="59">
        <f t="shared" si="252"/>
        <v>9.8274387078054248E-2</v>
      </c>
      <c r="L472" s="59">
        <f t="shared" si="252"/>
        <v>0.12617383643393154</v>
      </c>
      <c r="M472" s="59">
        <f t="shared" si="252"/>
        <v>8.2949248565073797E-2</v>
      </c>
      <c r="N472" s="59">
        <f t="shared" si="252"/>
        <v>-6.405899985153285E-3</v>
      </c>
      <c r="O472" s="59">
        <f t="shared" si="252"/>
        <v>1.996083672482718E-2</v>
      </c>
      <c r="P472" s="60">
        <f t="shared" si="252"/>
        <v>6.5130196146964803E-2</v>
      </c>
    </row>
    <row r="473" spans="1:16" ht="16" customHeight="1">
      <c r="A473" s="115"/>
      <c r="B473" s="116"/>
      <c r="C473" s="118">
        <v>2009</v>
      </c>
      <c r="D473" s="59">
        <f t="shared" ref="D473:P473" si="253">+D212/D211-1</f>
        <v>-9.3883846282568628E-3</v>
      </c>
      <c r="E473" s="59">
        <f t="shared" si="253"/>
        <v>-4.6262835912264988E-2</v>
      </c>
      <c r="F473" s="59">
        <f t="shared" si="253"/>
        <v>4.6728932858642436E-2</v>
      </c>
      <c r="G473" s="59">
        <f t="shared" si="253"/>
        <v>-6.0144863115725311E-2</v>
      </c>
      <c r="H473" s="59">
        <f t="shared" si="253"/>
        <v>-6.7893135707881136E-2</v>
      </c>
      <c r="I473" s="59">
        <f t="shared" si="253"/>
        <v>-7.0291274105702684E-3</v>
      </c>
      <c r="J473" s="59">
        <f t="shared" si="253"/>
        <v>-0.14568405998838219</v>
      </c>
      <c r="K473" s="59">
        <f t="shared" si="253"/>
        <v>-7.307028345873734E-2</v>
      </c>
      <c r="L473" s="59">
        <f t="shared" si="253"/>
        <v>-2.7780245851800722E-2</v>
      </c>
      <c r="M473" s="59">
        <f t="shared" si="253"/>
        <v>-2.7955571116296318E-2</v>
      </c>
      <c r="N473" s="59">
        <f t="shared" si="253"/>
        <v>-1.3323374487778983E-2</v>
      </c>
      <c r="O473" s="59">
        <f t="shared" si="253"/>
        <v>-1.0301456271934017E-2</v>
      </c>
      <c r="P473" s="60">
        <f t="shared" si="253"/>
        <v>-3.7960660762085041E-2</v>
      </c>
    </row>
    <row r="474" spans="1:16" ht="16" customHeight="1">
      <c r="A474" s="115"/>
      <c r="B474" s="116"/>
      <c r="C474" s="118">
        <v>2010</v>
      </c>
      <c r="D474" s="59">
        <f t="shared" ref="D474:P474" si="254">+D213/D212-1</f>
        <v>-6.6147522101237421E-2</v>
      </c>
      <c r="E474" s="59">
        <f t="shared" si="254"/>
        <v>-3.6270438277048567E-2</v>
      </c>
      <c r="F474" s="59">
        <f t="shared" si="254"/>
        <v>2.9590805872278247E-2</v>
      </c>
      <c r="G474" s="59">
        <f t="shared" si="254"/>
        <v>2.6749877535101163E-2</v>
      </c>
      <c r="H474" s="59">
        <f t="shared" si="254"/>
        <v>-5.4619833453102618E-2</v>
      </c>
      <c r="I474" s="59">
        <f t="shared" si="254"/>
        <v>-1.5617397490010898E-3</v>
      </c>
      <c r="J474" s="59">
        <f t="shared" si="254"/>
        <v>6.4991776578116056E-2</v>
      </c>
      <c r="K474" s="59">
        <f t="shared" si="254"/>
        <v>3.0252924882918197E-2</v>
      </c>
      <c r="L474" s="59">
        <f t="shared" si="254"/>
        <v>8.8200215412954641E-3</v>
      </c>
      <c r="M474" s="59">
        <f t="shared" si="254"/>
        <v>-7.3674335663739265E-2</v>
      </c>
      <c r="N474" s="59">
        <f t="shared" si="254"/>
        <v>-7.4518481446848139E-2</v>
      </c>
      <c r="O474" s="59">
        <f t="shared" si="254"/>
        <v>-0.16778981244366453</v>
      </c>
      <c r="P474" s="60">
        <f t="shared" si="254"/>
        <v>-2.7002862957966389E-2</v>
      </c>
    </row>
    <row r="475" spans="1:16" ht="16" customHeight="1">
      <c r="A475" s="115"/>
      <c r="B475" s="116"/>
      <c r="C475" s="118">
        <v>2011</v>
      </c>
      <c r="D475" s="59">
        <f t="shared" ref="D475:P475" si="255">+D214/D213-1</f>
        <v>-0.16580557007329322</v>
      </c>
      <c r="E475" s="59">
        <f t="shared" si="255"/>
        <v>-0.20994022331040951</v>
      </c>
      <c r="F475" s="59">
        <f t="shared" si="255"/>
        <v>-0.26428136676695801</v>
      </c>
      <c r="G475" s="59">
        <f t="shared" si="255"/>
        <v>-0.23189146751819123</v>
      </c>
      <c r="H475" s="59">
        <f t="shared" si="255"/>
        <v>-0.14118682788918535</v>
      </c>
      <c r="I475" s="59">
        <f t="shared" si="255"/>
        <v>-0.1815209673055338</v>
      </c>
      <c r="J475" s="59">
        <f t="shared" si="255"/>
        <v>-0.20458424796598507</v>
      </c>
      <c r="K475" s="59">
        <f t="shared" si="255"/>
        <v>-0.20161533902458473</v>
      </c>
      <c r="L475" s="59">
        <f t="shared" si="255"/>
        <v>-0.15693859832450308</v>
      </c>
      <c r="M475" s="59">
        <f t="shared" si="255"/>
        <v>-0.14643327856967614</v>
      </c>
      <c r="N475" s="59">
        <f t="shared" si="255"/>
        <v>-0.14052835580862355</v>
      </c>
      <c r="O475" s="59">
        <f t="shared" si="255"/>
        <v>-9.3035562381879489E-2</v>
      </c>
      <c r="P475" s="60">
        <f t="shared" si="255"/>
        <v>-0.17974328695822217</v>
      </c>
    </row>
    <row r="476" spans="1:16" ht="16" customHeight="1">
      <c r="A476" s="115"/>
      <c r="B476" s="116"/>
      <c r="C476" s="118">
        <v>2012</v>
      </c>
      <c r="D476" s="59">
        <f t="shared" ref="D476:P476" si="256">+D215/D214-1</f>
        <v>-3.9180349287054272E-2</v>
      </c>
      <c r="E476" s="59">
        <f t="shared" si="256"/>
        <v>-6.1460538141950183E-2</v>
      </c>
      <c r="F476" s="59">
        <f t="shared" si="256"/>
        <v>-3.870459701794815E-2</v>
      </c>
      <c r="G476" s="59">
        <f t="shared" si="256"/>
        <v>-0.18485311703732499</v>
      </c>
      <c r="H476" s="59">
        <f t="shared" si="256"/>
        <v>-0.14055677743235917</v>
      </c>
      <c r="I476" s="59">
        <f t="shared" si="256"/>
        <v>-0.15069803075369548</v>
      </c>
      <c r="J476" s="59">
        <f t="shared" si="256"/>
        <v>-9.9050733322268214E-2</v>
      </c>
      <c r="K476" s="59">
        <f t="shared" si="256"/>
        <v>-0.21755387754256583</v>
      </c>
      <c r="L476" s="59">
        <f t="shared" si="256"/>
        <v>-0.35172660310672432</v>
      </c>
      <c r="M476" s="59">
        <f t="shared" si="256"/>
        <v>-0.27735568222228713</v>
      </c>
      <c r="N476" s="59">
        <f t="shared" si="256"/>
        <v>-0.25446333807934385</v>
      </c>
      <c r="O476" s="59">
        <f t="shared" si="256"/>
        <v>-0.26954325487233211</v>
      </c>
      <c r="P476" s="60">
        <f t="shared" si="256"/>
        <v>-0.17890813040680298</v>
      </c>
    </row>
    <row r="477" spans="1:16" ht="16" customHeight="1">
      <c r="A477" s="115"/>
      <c r="B477" s="116"/>
      <c r="C477" s="118">
        <v>2013</v>
      </c>
      <c r="D477" s="59">
        <f t="shared" ref="D477:P477" si="257">+D216/D215-1</f>
        <v>-0.25935774817078838</v>
      </c>
      <c r="E477" s="59">
        <f t="shared" si="257"/>
        <v>-0.27989147295969585</v>
      </c>
      <c r="F477" s="59">
        <f t="shared" si="257"/>
        <v>-0.25347836917600008</v>
      </c>
      <c r="G477" s="59">
        <f t="shared" si="257"/>
        <v>-0.10251521666040175</v>
      </c>
      <c r="H477" s="59">
        <f t="shared" si="257"/>
        <v>-0.14697983453882546</v>
      </c>
      <c r="I477" s="59">
        <f t="shared" si="257"/>
        <v>-0.20859994975097484</v>
      </c>
      <c r="J477" s="59">
        <f t="shared" si="257"/>
        <v>-0.21569008755603458</v>
      </c>
      <c r="K477" s="59">
        <f t="shared" si="257"/>
        <v>-0.12521735291644209</v>
      </c>
      <c r="L477" s="59">
        <f t="shared" si="257"/>
        <v>-7.5778303669677971E-2</v>
      </c>
      <c r="M477" s="59">
        <f t="shared" si="257"/>
        <v>-2.7885170375361978E-2</v>
      </c>
      <c r="N477" s="59">
        <f t="shared" si="257"/>
        <v>-9.5223407720560704E-2</v>
      </c>
      <c r="O477" s="59">
        <f t="shared" si="257"/>
        <v>-0.13261458980109153</v>
      </c>
      <c r="P477" s="60">
        <f t="shared" si="257"/>
        <v>-0.1643986628612879</v>
      </c>
    </row>
    <row r="478" spans="1:16" ht="16" customHeight="1">
      <c r="A478" s="115"/>
      <c r="B478" s="116"/>
      <c r="C478" s="118">
        <v>2014</v>
      </c>
      <c r="D478" s="59">
        <f t="shared" ref="D478:O478" si="258">+D217/D216-1</f>
        <v>-7.0930075596121633E-2</v>
      </c>
      <c r="E478" s="59">
        <f t="shared" si="258"/>
        <v>5.4931206113647324E-2</v>
      </c>
      <c r="F478" s="59">
        <f t="shared" si="258"/>
        <v>-1.5549095055429341E-2</v>
      </c>
      <c r="G478" s="59">
        <f t="shared" si="258"/>
        <v>-6.7795196274553771E-3</v>
      </c>
      <c r="H478" s="59">
        <f t="shared" si="258"/>
        <v>-3.6588926852254122E-2</v>
      </c>
      <c r="I478" s="59">
        <f t="shared" si="258"/>
        <v>8.0876404904115518E-2</v>
      </c>
      <c r="J478" s="59">
        <f t="shared" si="258"/>
        <v>0.12968629183549818</v>
      </c>
      <c r="K478" s="59">
        <f t="shared" si="258"/>
        <v>0.14668699843261668</v>
      </c>
      <c r="L478" s="59">
        <f t="shared" si="258"/>
        <v>0.38723318622048031</v>
      </c>
      <c r="M478" s="59">
        <f t="shared" si="258"/>
        <v>0.25725084274338328</v>
      </c>
      <c r="N478" s="59">
        <f t="shared" si="258"/>
        <v>0.21283144059978687</v>
      </c>
      <c r="O478" s="59">
        <f t="shared" si="258"/>
        <v>0.39156899189399463</v>
      </c>
      <c r="P478" s="60">
        <f>+P217/P216-1</f>
        <v>0.12574278783446946</v>
      </c>
    </row>
    <row r="479" spans="1:16" ht="16" customHeight="1">
      <c r="A479" s="115"/>
      <c r="B479" s="116"/>
      <c r="C479" s="118">
        <v>2015</v>
      </c>
      <c r="D479" s="59">
        <f t="shared" ref="D479:O479" si="259">+D218/D217-1</f>
        <v>0.27945360127618368</v>
      </c>
      <c r="E479" s="59">
        <f t="shared" si="259"/>
        <v>0.24102130558842316</v>
      </c>
      <c r="F479" s="59">
        <f t="shared" si="259"/>
        <v>0.31605056372953166</v>
      </c>
      <c r="G479" s="59">
        <f t="shared" si="259"/>
        <v>0.41184096519344138</v>
      </c>
      <c r="H479" s="59">
        <f t="shared" si="259"/>
        <v>0.33517477121460604</v>
      </c>
      <c r="I479" s="59">
        <f t="shared" si="259"/>
        <v>0.30469768424978216</v>
      </c>
      <c r="J479" s="59">
        <f t="shared" si="259"/>
        <v>0.32116513663681023</v>
      </c>
      <c r="K479" s="59">
        <f t="shared" si="259"/>
        <v>0.22119153334866626</v>
      </c>
      <c r="L479" s="59">
        <f t="shared" si="259"/>
        <v>0.15027479232236729</v>
      </c>
      <c r="M479" s="59">
        <f t="shared" si="259"/>
        <v>0.1154889296912518</v>
      </c>
      <c r="N479" s="59">
        <f t="shared" si="259"/>
        <v>0.18908322792078192</v>
      </c>
      <c r="O479" s="59">
        <f t="shared" si="259"/>
        <v>0.10704101162719115</v>
      </c>
      <c r="P479" s="60">
        <f>+P218/P217-1</f>
        <v>0.24074150363656255</v>
      </c>
    </row>
    <row r="480" spans="1:16" ht="16" customHeight="1">
      <c r="A480" s="115"/>
      <c r="B480" s="116"/>
      <c r="C480" s="118">
        <v>2016</v>
      </c>
      <c r="D480" s="59">
        <f t="shared" ref="D480:O480" si="260">+D219/D218-1</f>
        <v>0.12317743783051327</v>
      </c>
      <c r="E480" s="59">
        <f t="shared" si="260"/>
        <v>0.10829359023046492</v>
      </c>
      <c r="F480" s="59">
        <f t="shared" si="260"/>
        <v>0.16968704329832884</v>
      </c>
      <c r="G480" s="59">
        <f t="shared" si="260"/>
        <v>7.1201001176710133E-2</v>
      </c>
      <c r="H480" s="59">
        <f t="shared" si="260"/>
        <v>0.11520399834802353</v>
      </c>
      <c r="I480" s="59">
        <f t="shared" si="260"/>
        <v>5.397534456622255E-2</v>
      </c>
      <c r="J480" s="59">
        <f t="shared" si="260"/>
        <v>-2.6384688487395169E-2</v>
      </c>
      <c r="K480" s="59">
        <f t="shared" si="260"/>
        <v>0.13029467607179734</v>
      </c>
      <c r="L480" s="59">
        <f t="shared" si="260"/>
        <v>4.9331958442246915E-2</v>
      </c>
      <c r="M480" s="59">
        <f t="shared" si="260"/>
        <v>4.4607813295890253E-2</v>
      </c>
      <c r="N480" s="59">
        <f t="shared" si="260"/>
        <v>0.12095277749105393</v>
      </c>
      <c r="O480" s="59">
        <f t="shared" si="260"/>
        <v>0.10009565482208993</v>
      </c>
      <c r="P480" s="60">
        <f>+P219/P218-1</f>
        <v>8.5818779492753849E-2</v>
      </c>
    </row>
    <row r="481" spans="1:16" ht="16" customHeight="1">
      <c r="A481" s="132"/>
      <c r="B481" s="133"/>
      <c r="C481" s="134">
        <v>2017</v>
      </c>
      <c r="D481" s="59">
        <f t="shared" ref="D481:O481" si="261">+D220/D219-1</f>
        <v>8.8532085737996535E-2</v>
      </c>
      <c r="E481" s="59">
        <f t="shared" si="261"/>
        <v>-8.8657376933450882E-3</v>
      </c>
      <c r="F481" s="59">
        <f t="shared" si="261"/>
        <v>8.0030780085664999E-2</v>
      </c>
      <c r="G481" s="59">
        <f t="shared" si="261"/>
        <v>-3.3965738432513604E-2</v>
      </c>
      <c r="H481" s="59">
        <f t="shared" si="261"/>
        <v>6.6463579245556126E-2</v>
      </c>
      <c r="I481" s="59">
        <f t="shared" si="261"/>
        <v>9.4330210624001598E-2</v>
      </c>
      <c r="J481" s="59">
        <f t="shared" si="261"/>
        <v>0.12928106524507932</v>
      </c>
      <c r="K481" s="59">
        <f t="shared" si="261"/>
        <v>0.10110508127167983</v>
      </c>
      <c r="L481" s="59">
        <f t="shared" si="261"/>
        <v>8.4198305505776005E-2</v>
      </c>
      <c r="M481" s="59">
        <f t="shared" si="261"/>
        <v>0.14954870849996893</v>
      </c>
      <c r="N481" s="59">
        <f t="shared" si="261"/>
        <v>0.14549318598754657</v>
      </c>
      <c r="O481" s="59">
        <f t="shared" si="261"/>
        <v>7.0546400428552314E-2</v>
      </c>
      <c r="P481" s="60">
        <f>+P220/P219-1</f>
        <v>8.2190616003721129E-2</v>
      </c>
    </row>
    <row r="482" spans="1:16" ht="16" customHeight="1">
      <c r="A482" s="132"/>
      <c r="B482" s="133"/>
      <c r="C482" s="134">
        <v>2018</v>
      </c>
      <c r="D482" s="59">
        <f t="shared" ref="D482:O482" si="262">+D221/D220-1</f>
        <v>0.1381089085375351</v>
      </c>
      <c r="E482" s="59">
        <f t="shared" si="262"/>
        <v>0.21006072277683852</v>
      </c>
      <c r="F482" s="59">
        <f t="shared" si="262"/>
        <v>0.1373487691613402</v>
      </c>
      <c r="G482" s="59">
        <f t="shared" si="262"/>
        <v>0.19504889270777603</v>
      </c>
      <c r="H482" s="59">
        <f t="shared" si="262"/>
        <v>0.12887077809369485</v>
      </c>
      <c r="I482" s="59">
        <f t="shared" si="262"/>
        <v>4.6736075949823652E-2</v>
      </c>
      <c r="J482" s="59">
        <f t="shared" si="262"/>
        <v>4.3815526449259901E-2</v>
      </c>
      <c r="K482" s="59">
        <f t="shared" si="262"/>
        <v>0.10092346592571655</v>
      </c>
      <c r="L482" s="59">
        <f t="shared" si="262"/>
        <v>4.2653350996026296E-2</v>
      </c>
      <c r="M482" s="59">
        <f t="shared" si="262"/>
        <v>0.11790523812675424</v>
      </c>
      <c r="N482" s="59">
        <f t="shared" si="262"/>
        <v>-3.2618509178864885E-2</v>
      </c>
      <c r="O482" s="59">
        <f t="shared" si="262"/>
        <v>4.1946948572095133E-2</v>
      </c>
      <c r="P482" s="60">
        <f>+P221/P220-1</f>
        <v>9.2469641825481785E-2</v>
      </c>
    </row>
    <row r="483" spans="1:16" ht="16" customHeight="1" thickBot="1">
      <c r="A483" s="32"/>
      <c r="B483" s="33"/>
      <c r="C483" s="93">
        <v>2019</v>
      </c>
      <c r="D483" s="63">
        <f t="shared" ref="D483:N483" si="263">+D222/D221-1</f>
        <v>5.9183964110350429E-2</v>
      </c>
      <c r="E483" s="63">
        <f t="shared" si="263"/>
        <v>9.4072666357628343E-2</v>
      </c>
      <c r="F483" s="63">
        <f t="shared" si="263"/>
        <v>-6.7670820758363837E-2</v>
      </c>
      <c r="G483" s="63">
        <f t="shared" si="263"/>
        <v>-3.9464107075552257E-2</v>
      </c>
      <c r="H483" s="63">
        <f t="shared" si="263"/>
        <v>1.1877084693523665E-2</v>
      </c>
      <c r="I483" s="63">
        <f t="shared" si="263"/>
        <v>1.8952022287284098E-2</v>
      </c>
      <c r="J483" s="63">
        <f t="shared" si="263"/>
        <v>0.11537952164602183</v>
      </c>
      <c r="K483" s="63">
        <f t="shared" si="263"/>
        <v>1.8652036110639258E-2</v>
      </c>
      <c r="L483" s="63">
        <f t="shared" si="263"/>
        <v>8.0335479867628123E-2</v>
      </c>
      <c r="M483" s="63">
        <f t="shared" si="263"/>
        <v>-1.2439327610525797E-2</v>
      </c>
      <c r="N483" s="63">
        <f t="shared" si="263"/>
        <v>4.6265319897926149E-2</v>
      </c>
      <c r="O483" s="63"/>
      <c r="P483" s="64"/>
    </row>
    <row r="484" spans="1:16" ht="16" customHeight="1" thickBot="1">
      <c r="A484" s="9"/>
      <c r="B484" s="9"/>
      <c r="C484" s="9"/>
      <c r="D484" s="65"/>
      <c r="E484" s="65"/>
      <c r="F484" s="65"/>
      <c r="G484" s="65"/>
      <c r="H484" s="65"/>
      <c r="I484" s="65"/>
      <c r="J484" s="65"/>
      <c r="K484" s="65"/>
      <c r="L484" s="65"/>
      <c r="M484" s="65"/>
      <c r="N484" s="65"/>
      <c r="O484" s="65"/>
      <c r="P484" s="65"/>
    </row>
    <row r="485" spans="1:16" ht="16" customHeight="1">
      <c r="A485" s="119"/>
      <c r="B485" s="120"/>
      <c r="C485" s="120">
        <v>1993</v>
      </c>
      <c r="D485" s="55" t="s">
        <v>43</v>
      </c>
      <c r="E485" s="55" t="s">
        <v>43</v>
      </c>
      <c r="F485" s="55" t="s">
        <v>43</v>
      </c>
      <c r="G485" s="55" t="s">
        <v>43</v>
      </c>
      <c r="H485" s="55" t="s">
        <v>43</v>
      </c>
      <c r="I485" s="55" t="s">
        <v>43</v>
      </c>
      <c r="J485" s="55" t="s">
        <v>43</v>
      </c>
      <c r="K485" s="55" t="s">
        <v>43</v>
      </c>
      <c r="L485" s="55" t="s">
        <v>43</v>
      </c>
      <c r="M485" s="55" t="s">
        <v>43</v>
      </c>
      <c r="N485" s="55" t="s">
        <v>43</v>
      </c>
      <c r="O485" s="55" t="s">
        <v>43</v>
      </c>
      <c r="P485" s="56" t="s">
        <v>43</v>
      </c>
    </row>
    <row r="486" spans="1:16" ht="16" customHeight="1">
      <c r="A486" s="121"/>
      <c r="B486" s="118"/>
      <c r="C486" s="118">
        <v>1994</v>
      </c>
      <c r="D486" s="59">
        <f t="shared" ref="D486:P486" si="264">+D225/D224-1</f>
        <v>0.13521549713868319</v>
      </c>
      <c r="E486" s="59">
        <f t="shared" si="264"/>
        <v>8.829955416804447E-2</v>
      </c>
      <c r="F486" s="59">
        <f t="shared" si="264"/>
        <v>9.0784239093088415E-2</v>
      </c>
      <c r="G486" s="59">
        <f t="shared" si="264"/>
        <v>0.28010658884523987</v>
      </c>
      <c r="H486" s="59">
        <f t="shared" si="264"/>
        <v>0.27335017544626594</v>
      </c>
      <c r="I486" s="59">
        <f t="shared" si="264"/>
        <v>0.14409164581133371</v>
      </c>
      <c r="J486" s="59">
        <f t="shared" si="264"/>
        <v>0.15474257995643437</v>
      </c>
      <c r="K486" s="59">
        <f t="shared" si="264"/>
        <v>0.24435102270684728</v>
      </c>
      <c r="L486" s="59">
        <f t="shared" si="264"/>
        <v>0.18981815502281596</v>
      </c>
      <c r="M486" s="59">
        <f t="shared" si="264"/>
        <v>0.20229126212092718</v>
      </c>
      <c r="N486" s="59">
        <f t="shared" si="264"/>
        <v>0.17743231076056731</v>
      </c>
      <c r="O486" s="59">
        <f t="shared" si="264"/>
        <v>0.12937304280390927</v>
      </c>
      <c r="P486" s="60">
        <f t="shared" si="264"/>
        <v>0.17777777441354847</v>
      </c>
    </row>
    <row r="487" spans="1:16" ht="16" customHeight="1">
      <c r="A487" s="121"/>
      <c r="B487" s="118"/>
      <c r="C487" s="118">
        <v>1995</v>
      </c>
      <c r="D487" s="59">
        <f t="shared" ref="D487:P487" si="265">+D226/D225-1</f>
        <v>0.20941222322615594</v>
      </c>
      <c r="E487" s="59">
        <f t="shared" si="265"/>
        <v>0.19217379524418554</v>
      </c>
      <c r="F487" s="59">
        <f t="shared" si="265"/>
        <v>0.15837475861933381</v>
      </c>
      <c r="G487" s="59">
        <f t="shared" si="265"/>
        <v>5.8815709373303271E-2</v>
      </c>
      <c r="H487" s="59">
        <f t="shared" si="265"/>
        <v>8.0158542526084453E-2</v>
      </c>
      <c r="I487" s="59">
        <f t="shared" si="265"/>
        <v>0.12354337512788827</v>
      </c>
      <c r="J487" s="59">
        <f>+J226/J225-1</f>
        <v>0.10253018025467164</v>
      </c>
      <c r="K487" s="59">
        <f t="shared" si="265"/>
        <v>8.8936162645975037E-2</v>
      </c>
      <c r="L487" s="59">
        <f t="shared" si="265"/>
        <v>2.2231050500789218E-2</v>
      </c>
      <c r="M487" s="59">
        <f t="shared" si="265"/>
        <v>9.7248171716798115E-2</v>
      </c>
      <c r="N487" s="59">
        <f t="shared" si="265"/>
        <v>6.4510162197939591E-2</v>
      </c>
      <c r="O487" s="59">
        <f t="shared" si="265"/>
        <v>1.6175739139051792E-2</v>
      </c>
      <c r="P487" s="60">
        <f t="shared" si="265"/>
        <v>9.3866900149488952E-2</v>
      </c>
    </row>
    <row r="488" spans="1:16" ht="16" customHeight="1">
      <c r="A488" s="121"/>
      <c r="B488" s="118"/>
      <c r="C488" s="118">
        <v>1996</v>
      </c>
      <c r="D488" s="59">
        <f t="shared" ref="D488:P488" si="266">+D227/D226-1</f>
        <v>8.6693181824981425E-2</v>
      </c>
      <c r="E488" s="59">
        <f t="shared" si="266"/>
        <v>0.11522155989569116</v>
      </c>
      <c r="F488" s="59">
        <f t="shared" si="266"/>
        <v>1.8552232252772471E-2</v>
      </c>
      <c r="G488" s="59">
        <f t="shared" si="266"/>
        <v>0.15158537572457131</v>
      </c>
      <c r="H488" s="59">
        <f t="shared" si="266"/>
        <v>0.10242666894287766</v>
      </c>
      <c r="I488" s="59">
        <f t="shared" si="266"/>
        <v>-1.5931172008681549E-2</v>
      </c>
      <c r="J488" s="59">
        <f t="shared" si="266"/>
        <v>8.6913394353988371E-2</v>
      </c>
      <c r="K488" s="59">
        <f t="shared" si="266"/>
        <v>-7.5918385470716832E-3</v>
      </c>
      <c r="L488" s="59">
        <f t="shared" si="266"/>
        <v>1.033681332848424E-2</v>
      </c>
      <c r="M488" s="59">
        <f t="shared" si="266"/>
        <v>0.1411585102429751</v>
      </c>
      <c r="N488" s="59">
        <f t="shared" si="266"/>
        <v>2.5049982181051034E-2</v>
      </c>
      <c r="O488" s="59">
        <f t="shared" si="266"/>
        <v>6.8725167266113774E-2</v>
      </c>
      <c r="P488" s="60">
        <f t="shared" si="266"/>
        <v>6.2272755739468666E-2</v>
      </c>
    </row>
    <row r="489" spans="1:16" ht="16" customHeight="1">
      <c r="A489" s="121" t="s">
        <v>22</v>
      </c>
      <c r="B489" s="118" t="s">
        <v>24</v>
      </c>
      <c r="C489" s="118">
        <v>1997</v>
      </c>
      <c r="D489" s="59">
        <f t="shared" ref="D489:P489" si="267">+D228/D227-1</f>
        <v>5.0951567681246424E-2</v>
      </c>
      <c r="E489" s="59">
        <f t="shared" si="267"/>
        <v>3.4796056283906918E-2</v>
      </c>
      <c r="F489" s="59">
        <f t="shared" si="267"/>
        <v>3.0455987460557887E-2</v>
      </c>
      <c r="G489" s="59">
        <f t="shared" si="267"/>
        <v>0.15680370693174384</v>
      </c>
      <c r="H489" s="59">
        <f t="shared" si="267"/>
        <v>3.446710445668355E-2</v>
      </c>
      <c r="I489" s="59">
        <f t="shared" si="267"/>
        <v>0.14268689493222975</v>
      </c>
      <c r="J489" s="59">
        <f t="shared" si="267"/>
        <v>0.12775914684929512</v>
      </c>
      <c r="K489" s="59">
        <f t="shared" si="267"/>
        <v>9.4689920447167841E-2</v>
      </c>
      <c r="L489" s="59">
        <f t="shared" si="267"/>
        <v>0.24932579258062315</v>
      </c>
      <c r="M489" s="59">
        <f t="shared" si="267"/>
        <v>0.1183842500078871</v>
      </c>
      <c r="N489" s="59">
        <f t="shared" si="267"/>
        <v>0.12034826768010332</v>
      </c>
      <c r="O489" s="59">
        <f t="shared" si="267"/>
        <v>0.19814816531262602</v>
      </c>
      <c r="P489" s="60">
        <f t="shared" si="267"/>
        <v>0.11557930123114946</v>
      </c>
    </row>
    <row r="490" spans="1:16" ht="16" customHeight="1">
      <c r="A490" s="121" t="s">
        <v>60</v>
      </c>
      <c r="B490" s="118"/>
      <c r="C490" s="118">
        <v>1998</v>
      </c>
      <c r="D490" s="59">
        <f t="shared" ref="D490:P490" si="268">+D229/D228-1</f>
        <v>0.19949749484662394</v>
      </c>
      <c r="E490" s="59">
        <f t="shared" si="268"/>
        <v>0.21384811711922369</v>
      </c>
      <c r="F490" s="59">
        <f t="shared" si="268"/>
        <v>0.29893179147473981</v>
      </c>
      <c r="G490" s="59">
        <f t="shared" si="268"/>
        <v>0.10857642857916794</v>
      </c>
      <c r="H490" s="59">
        <f t="shared" si="268"/>
        <v>0.12033971272065758</v>
      </c>
      <c r="I490" s="59">
        <f t="shared" si="268"/>
        <v>0.17084653440965458</v>
      </c>
      <c r="J490" s="59">
        <f t="shared" si="268"/>
        <v>0.11859691345520229</v>
      </c>
      <c r="K490" s="59">
        <f t="shared" si="268"/>
        <v>0.16807700664778591</v>
      </c>
      <c r="L490" s="59">
        <f t="shared" si="268"/>
        <v>0.10905563117553352</v>
      </c>
      <c r="M490" s="59">
        <f t="shared" si="268"/>
        <v>6.6471224984978372E-2</v>
      </c>
      <c r="N490" s="59">
        <f t="shared" si="268"/>
        <v>0.14849996254110009</v>
      </c>
      <c r="O490" s="59">
        <f t="shared" si="268"/>
        <v>9.2656960136320077E-2</v>
      </c>
      <c r="P490" s="60">
        <f t="shared" si="268"/>
        <v>0.14487024040414909</v>
      </c>
    </row>
    <row r="491" spans="1:16" ht="16" customHeight="1">
      <c r="A491" s="121"/>
      <c r="B491" s="118"/>
      <c r="C491" s="118">
        <v>1999</v>
      </c>
      <c r="D491" s="59">
        <f t="shared" ref="D491:P491" si="269">+D230/D229-1</f>
        <v>3.1072045891205935E-2</v>
      </c>
      <c r="E491" s="59">
        <f t="shared" si="269"/>
        <v>4.2242732129635918E-2</v>
      </c>
      <c r="F491" s="59">
        <f t="shared" si="269"/>
        <v>6.8540349431171155E-2</v>
      </c>
      <c r="G491" s="59">
        <f t="shared" si="269"/>
        <v>3.7826953697288168E-2</v>
      </c>
      <c r="H491" s="59">
        <f t="shared" si="269"/>
        <v>5.4081400639866883E-2</v>
      </c>
      <c r="I491" s="59">
        <f t="shared" si="269"/>
        <v>1.9723241353770682E-2</v>
      </c>
      <c r="J491" s="59">
        <f t="shared" si="269"/>
        <v>-7.3519391538021672E-3</v>
      </c>
      <c r="K491" s="59">
        <f t="shared" si="269"/>
        <v>2.6829141565040571E-2</v>
      </c>
      <c r="L491" s="59">
        <f t="shared" si="269"/>
        <v>1.8534072052578177E-2</v>
      </c>
      <c r="M491" s="59">
        <f t="shared" si="269"/>
        <v>-2.5473505574940769E-2</v>
      </c>
      <c r="N491" s="59">
        <f t="shared" si="269"/>
        <v>2.9932504686186912E-2</v>
      </c>
      <c r="O491" s="59">
        <f t="shared" si="269"/>
        <v>1.5156730886248582E-2</v>
      </c>
      <c r="P491" s="60">
        <f t="shared" si="269"/>
        <v>2.4817979210784546E-2</v>
      </c>
    </row>
    <row r="492" spans="1:16" ht="16" customHeight="1">
      <c r="A492" s="121"/>
      <c r="B492" s="118"/>
      <c r="C492" s="118">
        <v>2000</v>
      </c>
      <c r="D492" s="59">
        <f t="shared" ref="D492:P492" si="270">+D231/D230-1</f>
        <v>-1.9760724374910721E-2</v>
      </c>
      <c r="E492" s="59">
        <f t="shared" si="270"/>
        <v>2.8079721284718584E-2</v>
      </c>
      <c r="F492" s="59">
        <f t="shared" si="270"/>
        <v>-1.1342168439808509E-2</v>
      </c>
      <c r="G492" s="59">
        <f t="shared" si="270"/>
        <v>-8.3101244858189038E-2</v>
      </c>
      <c r="H492" s="59">
        <f t="shared" si="270"/>
        <v>2.2334454122711289E-2</v>
      </c>
      <c r="I492" s="59">
        <f t="shared" si="270"/>
        <v>1.7810291439521952E-2</v>
      </c>
      <c r="J492" s="59">
        <f t="shared" si="270"/>
        <v>5.0032387882346097E-3</v>
      </c>
      <c r="K492" s="59">
        <f t="shared" si="270"/>
        <v>5.3325044937679422E-2</v>
      </c>
      <c r="L492" s="59">
        <f t="shared" si="270"/>
        <v>-2.1300159631015725E-2</v>
      </c>
      <c r="M492" s="59">
        <f t="shared" si="270"/>
        <v>3.9337410981652443E-2</v>
      </c>
      <c r="N492" s="59">
        <f t="shared" si="270"/>
        <v>-4.3802198756888733E-2</v>
      </c>
      <c r="O492" s="59">
        <f t="shared" si="270"/>
        <v>-5.3974774927606939E-2</v>
      </c>
      <c r="P492" s="60">
        <f t="shared" si="270"/>
        <v>-5.7086834405262188E-3</v>
      </c>
    </row>
    <row r="493" spans="1:16" ht="16" customHeight="1">
      <c r="A493" s="121"/>
      <c r="B493" s="118"/>
      <c r="C493" s="118">
        <v>2001</v>
      </c>
      <c r="D493" s="59">
        <f t="shared" ref="D493:P493" si="271">+D232/D231-1</f>
        <v>2.6774727700480838E-2</v>
      </c>
      <c r="E493" s="59">
        <f t="shared" si="271"/>
        <v>-5.8242838991704016E-2</v>
      </c>
      <c r="F493" s="59">
        <f t="shared" si="271"/>
        <v>-6.2422559024752577E-2</v>
      </c>
      <c r="G493" s="59">
        <f t="shared" si="271"/>
        <v>-1.276973196094755E-2</v>
      </c>
      <c r="H493" s="59">
        <f t="shared" si="271"/>
        <v>-3.839439567213343E-2</v>
      </c>
      <c r="I493" s="59">
        <f t="shared" si="271"/>
        <v>-6.9349174248594991E-2</v>
      </c>
      <c r="J493" s="59">
        <f t="shared" si="271"/>
        <v>-9.1319614491605305E-2</v>
      </c>
      <c r="K493" s="59">
        <f t="shared" si="271"/>
        <v>-9.4044083978003568E-2</v>
      </c>
      <c r="L493" s="59">
        <f t="shared" si="271"/>
        <v>-0.10026469689634498</v>
      </c>
      <c r="M493" s="59">
        <f t="shared" si="271"/>
        <v>-6.4432240795398776E-2</v>
      </c>
      <c r="N493" s="59">
        <f t="shared" si="271"/>
        <v>-4.2510662869285398E-2</v>
      </c>
      <c r="O493" s="59">
        <f t="shared" si="271"/>
        <v>-0.15765358206304048</v>
      </c>
      <c r="P493" s="60">
        <f t="shared" si="271"/>
        <v>-6.5993985378561493E-2</v>
      </c>
    </row>
    <row r="494" spans="1:16" ht="16" customHeight="1">
      <c r="A494" s="121"/>
      <c r="B494" s="118"/>
      <c r="C494" s="118">
        <v>2002</v>
      </c>
      <c r="D494" s="59">
        <f t="shared" ref="D494:P494" si="272">+D233/D232-1</f>
        <v>-8.4119200800760185E-2</v>
      </c>
      <c r="E494" s="59">
        <f t="shared" si="272"/>
        <v>-8.4626935746130338E-2</v>
      </c>
      <c r="F494" s="59">
        <f t="shared" si="272"/>
        <v>-0.17590065713319303</v>
      </c>
      <c r="G494" s="59">
        <f t="shared" si="272"/>
        <v>-3.5468547153148067E-2</v>
      </c>
      <c r="H494" s="59">
        <f t="shared" si="272"/>
        <v>-8.279019200725779E-2</v>
      </c>
      <c r="I494" s="59">
        <f t="shared" si="272"/>
        <v>-0.12970942149039377</v>
      </c>
      <c r="J494" s="59">
        <f t="shared" si="272"/>
        <v>-3.4736183947293275E-2</v>
      </c>
      <c r="K494" s="59">
        <f t="shared" si="272"/>
        <v>-9.7337675605365992E-2</v>
      </c>
      <c r="L494" s="59">
        <f t="shared" si="272"/>
        <v>-6.5989798007126232E-2</v>
      </c>
      <c r="M494" s="59">
        <f t="shared" si="272"/>
        <v>-9.5956013140794605E-2</v>
      </c>
      <c r="N494" s="59">
        <f t="shared" si="272"/>
        <v>-0.1034426312738701</v>
      </c>
      <c r="O494" s="59">
        <f t="shared" si="272"/>
        <v>3.9314402807569371E-2</v>
      </c>
      <c r="P494" s="60">
        <f t="shared" si="272"/>
        <v>-8.1394502322883366E-2</v>
      </c>
    </row>
    <row r="495" spans="1:16" ht="16" customHeight="1">
      <c r="A495" s="121"/>
      <c r="B495" s="118"/>
      <c r="C495" s="118">
        <v>2003</v>
      </c>
      <c r="D495" s="59">
        <f t="shared" ref="D495:P495" si="273">+D234/D233-1</f>
        <v>-5.4009947614900411E-2</v>
      </c>
      <c r="E495" s="59">
        <f t="shared" si="273"/>
        <v>-2.0503563702529037E-2</v>
      </c>
      <c r="F495" s="59">
        <f t="shared" si="273"/>
        <v>3.1002794220694296E-2</v>
      </c>
      <c r="G495" s="59">
        <f t="shared" si="273"/>
        <v>1.7202408677846392E-2</v>
      </c>
      <c r="H495" s="59">
        <f t="shared" si="273"/>
        <v>1.9809645383406238E-3</v>
      </c>
      <c r="I495" s="59">
        <f t="shared" si="273"/>
        <v>7.6320762577736012E-2</v>
      </c>
      <c r="J495" s="59">
        <f t="shared" si="273"/>
        <v>9.0008861743806623E-3</v>
      </c>
      <c r="K495" s="59">
        <f t="shared" si="273"/>
        <v>1.103128350428495E-2</v>
      </c>
      <c r="L495" s="59">
        <f t="shared" si="273"/>
        <v>7.2601619398871442E-2</v>
      </c>
      <c r="M495" s="59">
        <f t="shared" si="273"/>
        <v>7.9520704933573105E-2</v>
      </c>
      <c r="N495" s="59">
        <f t="shared" si="273"/>
        <v>2.3741665007604329E-2</v>
      </c>
      <c r="O495" s="59">
        <f t="shared" si="273"/>
        <v>7.9612014520295427E-2</v>
      </c>
      <c r="P495" s="60">
        <f t="shared" si="273"/>
        <v>2.8984727158442469E-2</v>
      </c>
    </row>
    <row r="496" spans="1:16" ht="16" customHeight="1">
      <c r="A496" s="121"/>
      <c r="B496" s="118"/>
      <c r="C496" s="118">
        <v>2004</v>
      </c>
      <c r="D496" s="59">
        <f t="shared" ref="D496:P496" si="274">+D235/D234-1</f>
        <v>2.2179805772634564E-2</v>
      </c>
      <c r="E496" s="59">
        <f t="shared" si="274"/>
        <v>9.5396997489531454E-2</v>
      </c>
      <c r="F496" s="59">
        <f t="shared" si="274"/>
        <v>0.19290702724333508</v>
      </c>
      <c r="G496" s="59">
        <f t="shared" si="274"/>
        <v>-5.8092346752779189E-2</v>
      </c>
      <c r="H496" s="59">
        <f t="shared" si="274"/>
        <v>2.4569409634734196E-2</v>
      </c>
      <c r="I496" s="59">
        <f t="shared" si="274"/>
        <v>8.7940776667761789E-2</v>
      </c>
      <c r="J496" s="59">
        <f t="shared" si="274"/>
        <v>6.2287696134626813E-2</v>
      </c>
      <c r="K496" s="59">
        <f t="shared" si="274"/>
        <v>7.6473686591600476E-2</v>
      </c>
      <c r="L496" s="59">
        <f t="shared" si="274"/>
        <v>6.6364737176705102E-2</v>
      </c>
      <c r="M496" s="59">
        <f t="shared" si="274"/>
        <v>5.694261223076813E-3</v>
      </c>
      <c r="N496" s="59">
        <f t="shared" si="274"/>
        <v>0.11254010219010135</v>
      </c>
      <c r="O496" s="59">
        <f t="shared" si="274"/>
        <v>-6.3616580743965923E-3</v>
      </c>
      <c r="P496" s="60">
        <f t="shared" si="274"/>
        <v>5.5502607465676812E-2</v>
      </c>
    </row>
    <row r="497" spans="1:16" ht="16" customHeight="1">
      <c r="A497" s="121"/>
      <c r="B497" s="118"/>
      <c r="C497" s="118">
        <v>2005</v>
      </c>
      <c r="D497" s="59">
        <f t="shared" ref="D497:P497" si="275">+D236/D235-1</f>
        <v>4.355091796486743E-2</v>
      </c>
      <c r="E497" s="59">
        <f t="shared" si="275"/>
        <v>-0.17331381602419282</v>
      </c>
      <c r="F497" s="59">
        <f t="shared" si="275"/>
        <v>-1.7880535466335834E-2</v>
      </c>
      <c r="G497" s="59">
        <f t="shared" si="275"/>
        <v>0.20920001779775599</v>
      </c>
      <c r="H497" s="59">
        <f t="shared" si="275"/>
        <v>0.10427466750284475</v>
      </c>
      <c r="I497" s="59">
        <f t="shared" si="275"/>
        <v>6.1774943551357264E-2</v>
      </c>
      <c r="J497" s="59">
        <f t="shared" si="275"/>
        <v>3.489089966572001E-2</v>
      </c>
      <c r="K497" s="59">
        <f t="shared" si="275"/>
        <v>9.1884003047698615E-2</v>
      </c>
      <c r="L497" s="59">
        <f t="shared" si="275"/>
        <v>5.5781364075746298E-2</v>
      </c>
      <c r="M497" s="59">
        <f t="shared" si="275"/>
        <v>2.9711629155318553E-2</v>
      </c>
      <c r="N497" s="59">
        <f t="shared" si="275"/>
        <v>1.1668710875861077E-2</v>
      </c>
      <c r="O497" s="59">
        <f t="shared" si="275"/>
        <v>0.12776627735912283</v>
      </c>
      <c r="P497" s="60">
        <f t="shared" si="275"/>
        <v>5.0301822995043377E-2</v>
      </c>
    </row>
    <row r="498" spans="1:16" ht="16" customHeight="1">
      <c r="A498" s="121"/>
      <c r="B498" s="118"/>
      <c r="C498" s="118">
        <v>2006</v>
      </c>
      <c r="D498" s="59">
        <f t="shared" ref="D498:P498" si="276">+D237/D236-1</f>
        <v>0.13617471570670436</v>
      </c>
      <c r="E498" s="59">
        <f t="shared" si="276"/>
        <v>0.33195851204917393</v>
      </c>
      <c r="F498" s="59">
        <f t="shared" si="276"/>
        <v>0.11124668932290493</v>
      </c>
      <c r="G498" s="59">
        <f t="shared" si="276"/>
        <v>-0.12119126740329855</v>
      </c>
      <c r="H498" s="59">
        <f t="shared" si="276"/>
        <v>5.2214374506359684E-2</v>
      </c>
      <c r="I498" s="59">
        <f t="shared" si="276"/>
        <v>3.2863049852436488E-2</v>
      </c>
      <c r="J498" s="59">
        <f t="shared" si="276"/>
        <v>4.5407785812714208E-2</v>
      </c>
      <c r="K498" s="59">
        <f t="shared" si="276"/>
        <v>2.8821920684593216E-2</v>
      </c>
      <c r="L498" s="59">
        <f t="shared" si="276"/>
        <v>7.8750167614007882E-3</v>
      </c>
      <c r="M498" s="59">
        <f t="shared" si="276"/>
        <v>7.8277200653149803E-2</v>
      </c>
      <c r="N498" s="59">
        <f t="shared" si="276"/>
        <v>0.11049787680726175</v>
      </c>
      <c r="O498" s="59">
        <f t="shared" si="276"/>
        <v>-1.0675030696809529E-2</v>
      </c>
      <c r="P498" s="60">
        <f t="shared" si="276"/>
        <v>5.5023115263160394E-2</v>
      </c>
    </row>
    <row r="499" spans="1:16" ht="16" customHeight="1">
      <c r="A499" s="121"/>
      <c r="B499" s="118"/>
      <c r="C499" s="118">
        <v>2007</v>
      </c>
      <c r="D499" s="59">
        <f t="shared" ref="D499:P499" si="277">+D238/D237-1</f>
        <v>2.749728249868455E-2</v>
      </c>
      <c r="E499" s="59">
        <f t="shared" si="277"/>
        <v>6.6404224446099391E-3</v>
      </c>
      <c r="F499" s="59">
        <f t="shared" si="277"/>
        <v>-1.5832631325888968E-2</v>
      </c>
      <c r="G499" s="59">
        <f t="shared" si="277"/>
        <v>6.2102061287301336E-2</v>
      </c>
      <c r="H499" s="59">
        <f t="shared" si="277"/>
        <v>-0.12376712455428318</v>
      </c>
      <c r="I499" s="59">
        <f t="shared" si="277"/>
        <v>-2.8285289709650829E-3</v>
      </c>
      <c r="J499" s="59">
        <f t="shared" si="277"/>
        <v>2.4157409283953379E-2</v>
      </c>
      <c r="K499" s="59">
        <f t="shared" si="277"/>
        <v>3.3186583104835909E-2</v>
      </c>
      <c r="L499" s="59">
        <f t="shared" si="277"/>
        <v>-6.7211056034445993E-2</v>
      </c>
      <c r="M499" s="59">
        <f t="shared" si="277"/>
        <v>2.1232196759120026E-2</v>
      </c>
      <c r="N499" s="59">
        <f t="shared" si="277"/>
        <v>-5.5691523910100793E-3</v>
      </c>
      <c r="O499" s="59">
        <f t="shared" si="277"/>
        <v>-3.5358458894984568E-2</v>
      </c>
      <c r="P499" s="60">
        <f t="shared" si="277"/>
        <v>-8.2021105551329798E-3</v>
      </c>
    </row>
    <row r="500" spans="1:16" ht="16" customHeight="1">
      <c r="A500" s="121"/>
      <c r="B500" s="118"/>
      <c r="C500" s="118">
        <v>2008</v>
      </c>
      <c r="D500" s="59">
        <f t="shared" ref="D500:P500" si="278">+D239/D238-1</f>
        <v>2.4790490962477651E-2</v>
      </c>
      <c r="E500" s="59">
        <f t="shared" si="278"/>
        <v>4.9244828799579921E-2</v>
      </c>
      <c r="F500" s="59">
        <f t="shared" si="278"/>
        <v>-0.10488483335762511</v>
      </c>
      <c r="G500" s="59">
        <f t="shared" si="278"/>
        <v>0.15736954864669617</v>
      </c>
      <c r="H500" s="59">
        <f t="shared" si="278"/>
        <v>0.23774067649074992</v>
      </c>
      <c r="I500" s="59">
        <f t="shared" si="278"/>
        <v>4.8844369199360083E-2</v>
      </c>
      <c r="J500" s="59">
        <f t="shared" si="278"/>
        <v>0.11819171288733021</v>
      </c>
      <c r="K500" s="59">
        <f t="shared" si="278"/>
        <v>1.7246258850082352E-2</v>
      </c>
      <c r="L500" s="59">
        <f t="shared" si="278"/>
        <v>0.2251012539866184</v>
      </c>
      <c r="M500" s="59">
        <f t="shared" si="278"/>
        <v>9.4330488127557288E-2</v>
      </c>
      <c r="N500" s="59">
        <f t="shared" si="278"/>
        <v>2.283289752540929E-2</v>
      </c>
      <c r="O500" s="59">
        <f t="shared" si="278"/>
        <v>0.1008667396904428</v>
      </c>
      <c r="P500" s="60">
        <f t="shared" si="278"/>
        <v>8.1558693509734992E-2</v>
      </c>
    </row>
    <row r="501" spans="1:16" ht="16" customHeight="1">
      <c r="A501" s="121"/>
      <c r="B501" s="118"/>
      <c r="C501" s="118">
        <v>2009</v>
      </c>
      <c r="D501" s="59" t="e">
        <f t="shared" ref="D501:P501" si="279">+D240/D239-1</f>
        <v>#REF!</v>
      </c>
      <c r="E501" s="59">
        <f t="shared" si="279"/>
        <v>5.4807188370727067E-2</v>
      </c>
      <c r="F501" s="59">
        <f t="shared" si="279"/>
        <v>0.23259635090887754</v>
      </c>
      <c r="G501" s="59">
        <f t="shared" si="279"/>
        <v>4.9277604215185455E-2</v>
      </c>
      <c r="H501" s="59">
        <f t="shared" si="279"/>
        <v>-3.5337849534763377E-2</v>
      </c>
      <c r="I501" s="59">
        <f t="shared" si="279"/>
        <v>7.1491290696891863E-2</v>
      </c>
      <c r="J501" s="59">
        <f t="shared" si="279"/>
        <v>-0.1675654714214232</v>
      </c>
      <c r="K501" s="59">
        <f t="shared" si="279"/>
        <v>-9.1652789838614357E-3</v>
      </c>
      <c r="L501" s="59">
        <f t="shared" si="279"/>
        <v>-3.2642645127261116E-2</v>
      </c>
      <c r="M501" s="59">
        <f t="shared" si="279"/>
        <v>-2.2540777186576766E-2</v>
      </c>
      <c r="N501" s="59">
        <f t="shared" si="279"/>
        <v>-7.1451794550396852E-2</v>
      </c>
      <c r="O501" s="59">
        <f t="shared" si="279"/>
        <v>6.1835565017314575E-2</v>
      </c>
      <c r="P501" s="60" t="e">
        <f t="shared" si="279"/>
        <v>#REF!</v>
      </c>
    </row>
    <row r="502" spans="1:16" ht="16" customHeight="1">
      <c r="A502" s="121"/>
      <c r="B502" s="118"/>
      <c r="C502" s="118">
        <v>2010</v>
      </c>
      <c r="D502" s="59" t="e">
        <f t="shared" ref="D502:P502" si="280">+D241/D240-1</f>
        <v>#REF!</v>
      </c>
      <c r="E502" s="59">
        <f t="shared" si="280"/>
        <v>-4.2965704067176147E-2</v>
      </c>
      <c r="F502" s="59">
        <f t="shared" si="280"/>
        <v>8.2698016905906613E-3</v>
      </c>
      <c r="G502" s="59">
        <f t="shared" si="280"/>
        <v>-3.5618961051966158E-2</v>
      </c>
      <c r="H502" s="59">
        <f t="shared" si="280"/>
        <v>-2.3765658467413964E-2</v>
      </c>
      <c r="I502" s="59">
        <f t="shared" si="280"/>
        <v>-1.915152791606034E-2</v>
      </c>
      <c r="J502" s="59">
        <f t="shared" si="280"/>
        <v>0.16423046526067231</v>
      </c>
      <c r="K502" s="59">
        <f t="shared" si="280"/>
        <v>6.9049116214328965E-2</v>
      </c>
      <c r="L502" s="59">
        <f t="shared" si="280"/>
        <v>5.0308560097175548E-2</v>
      </c>
      <c r="M502" s="59">
        <f t="shared" si="280"/>
        <v>-6.669928769416722E-2</v>
      </c>
      <c r="N502" s="59">
        <f t="shared" si="280"/>
        <v>0.19085884769658246</v>
      </c>
      <c r="O502" s="59">
        <f t="shared" si="280"/>
        <v>4.5637286181736458E-2</v>
      </c>
      <c r="P502" s="60" t="e">
        <f t="shared" si="280"/>
        <v>#REF!</v>
      </c>
    </row>
    <row r="503" spans="1:16" ht="16" customHeight="1">
      <c r="A503" s="121"/>
      <c r="B503" s="118"/>
      <c r="C503" s="118">
        <v>2011</v>
      </c>
      <c r="D503" s="59">
        <f t="shared" ref="D503:P503" si="281">+D242/D241-1</f>
        <v>0.10114787859980723</v>
      </c>
      <c r="E503" s="59">
        <f t="shared" si="281"/>
        <v>0.10408297223957819</v>
      </c>
      <c r="F503" s="59">
        <f t="shared" si="281"/>
        <v>-5.154356146632888E-2</v>
      </c>
      <c r="G503" s="59">
        <f t="shared" si="281"/>
        <v>4.2915830677995759E-2</v>
      </c>
      <c r="H503" s="59">
        <f t="shared" si="281"/>
        <v>0.12184671590551277</v>
      </c>
      <c r="I503" s="59">
        <f t="shared" si="281"/>
        <v>7.3157843305017733E-2</v>
      </c>
      <c r="J503" s="59">
        <f t="shared" si="281"/>
        <v>2.9342834896560976E-2</v>
      </c>
      <c r="K503" s="59">
        <f t="shared" si="281"/>
        <v>4.4819533249123467E-2</v>
      </c>
      <c r="L503" s="59">
        <f t="shared" si="281"/>
        <v>4.3294616010553844E-2</v>
      </c>
      <c r="M503" s="59">
        <f t="shared" si="281"/>
        <v>0.1403980381599621</v>
      </c>
      <c r="N503" s="59">
        <f t="shared" si="281"/>
        <v>5.3440269288922426E-3</v>
      </c>
      <c r="O503" s="59">
        <f t="shared" si="281"/>
        <v>-1.2331738357008182E-2</v>
      </c>
      <c r="P503" s="60">
        <f t="shared" si="281"/>
        <v>5.0486644144752235E-2</v>
      </c>
    </row>
    <row r="504" spans="1:16" ht="16" customHeight="1">
      <c r="A504" s="121"/>
      <c r="B504" s="118"/>
      <c r="C504" s="118">
        <v>2012</v>
      </c>
      <c r="D504" s="59">
        <f t="shared" ref="D504:P504" si="282">+D243/D242-1</f>
        <v>-0.16591875886805374</v>
      </c>
      <c r="E504" s="59">
        <f t="shared" si="282"/>
        <v>-0.22058272948696123</v>
      </c>
      <c r="F504" s="59">
        <f t="shared" si="282"/>
        <v>-9.3298712279145768E-2</v>
      </c>
      <c r="G504" s="59">
        <f t="shared" si="282"/>
        <v>-0.27775842448279386</v>
      </c>
      <c r="H504" s="59">
        <f t="shared" si="282"/>
        <v>-0.23549749828334188</v>
      </c>
      <c r="I504" s="59">
        <f t="shared" si="282"/>
        <v>-0.20266040127790819</v>
      </c>
      <c r="J504" s="59">
        <f t="shared" si="282"/>
        <v>-0.16827884779901769</v>
      </c>
      <c r="K504" s="59">
        <f t="shared" si="282"/>
        <v>-0.44729730927593658</v>
      </c>
      <c r="L504" s="59">
        <f t="shared" si="282"/>
        <v>-0.28888883163123502</v>
      </c>
      <c r="M504" s="59">
        <f t="shared" si="282"/>
        <v>-0.17720506814187997</v>
      </c>
      <c r="N504" s="59">
        <f t="shared" si="282"/>
        <v>-0.26149329854409609</v>
      </c>
      <c r="O504" s="59">
        <f t="shared" si="282"/>
        <v>-0.27405481865452919</v>
      </c>
      <c r="P504" s="60">
        <f t="shared" si="282"/>
        <v>-0.23825889638602238</v>
      </c>
    </row>
    <row r="505" spans="1:16" ht="16" customHeight="1">
      <c r="A505" s="121"/>
      <c r="B505" s="118"/>
      <c r="C505" s="118">
        <v>2013</v>
      </c>
      <c r="D505" s="59">
        <f t="shared" ref="D505:P505" si="283">+D244/D243-1</f>
        <v>-0.13993303371722632</v>
      </c>
      <c r="E505" s="59">
        <f t="shared" si="283"/>
        <v>-0.18596199632957189</v>
      </c>
      <c r="F505" s="59">
        <f t="shared" si="283"/>
        <v>-8.6043167743286797E-2</v>
      </c>
      <c r="G505" s="59">
        <f t="shared" si="283"/>
        <v>0.19241073824573807</v>
      </c>
      <c r="H505" s="59">
        <f t="shared" si="283"/>
        <v>0.15795152761819464</v>
      </c>
      <c r="I505" s="59">
        <f t="shared" si="283"/>
        <v>-6.7460240329700882E-3</v>
      </c>
      <c r="J505" s="59">
        <f t="shared" si="283"/>
        <v>9.2683816609099301E-2</v>
      </c>
      <c r="K505" s="59">
        <f t="shared" si="283"/>
        <v>0.48849359574134676</v>
      </c>
      <c r="L505" s="59">
        <f t="shared" si="283"/>
        <v>9.6943697084504787E-2</v>
      </c>
      <c r="M505" s="59">
        <f t="shared" si="283"/>
        <v>7.3467552276242465E-2</v>
      </c>
      <c r="N505" s="59">
        <f t="shared" si="283"/>
        <v>5.7914235638633071E-2</v>
      </c>
      <c r="O505" s="59">
        <f t="shared" si="283"/>
        <v>8.8280946564646801E-2</v>
      </c>
      <c r="P505" s="60">
        <f t="shared" si="283"/>
        <v>6.6184152214766589E-2</v>
      </c>
    </row>
    <row r="506" spans="1:16" ht="16" customHeight="1">
      <c r="A506" s="121"/>
      <c r="B506" s="118"/>
      <c r="C506" s="118">
        <v>2014</v>
      </c>
      <c r="D506" s="59">
        <f t="shared" ref="D506:P506" si="284">+D245/D244-1</f>
        <v>0.12438100279456465</v>
      </c>
      <c r="E506" s="59">
        <f t="shared" si="284"/>
        <v>0.29316446194466694</v>
      </c>
      <c r="F506" s="59">
        <f t="shared" si="284"/>
        <v>-1.6014594850800812E-2</v>
      </c>
      <c r="G506" s="59">
        <f t="shared" si="284"/>
        <v>-8.3912550214323978E-2</v>
      </c>
      <c r="H506" s="59">
        <f t="shared" si="284"/>
        <v>-0.12311115107862092</v>
      </c>
      <c r="I506" s="59">
        <f t="shared" si="284"/>
        <v>-0.1588560537695336</v>
      </c>
      <c r="J506" s="59">
        <f t="shared" si="284"/>
        <v>-0.12353263468220499</v>
      </c>
      <c r="K506" s="59">
        <f t="shared" si="284"/>
        <v>-0.11698161467800361</v>
      </c>
      <c r="L506" s="59">
        <f t="shared" si="284"/>
        <v>8.7467032669872324E-3</v>
      </c>
      <c r="M506" s="59">
        <f t="shared" si="284"/>
        <v>-5.3288021175091349E-2</v>
      </c>
      <c r="N506" s="59">
        <f t="shared" si="284"/>
        <v>-3.8641651007617073E-2</v>
      </c>
      <c r="O506" s="59">
        <f t="shared" si="284"/>
        <v>1.4186027177114147E-2</v>
      </c>
      <c r="P506" s="60">
        <f t="shared" si="284"/>
        <v>-4.1000308401253571E-2</v>
      </c>
    </row>
    <row r="507" spans="1:16" ht="16" customHeight="1">
      <c r="A507" s="121"/>
      <c r="B507" s="118"/>
      <c r="C507" s="118">
        <v>2015</v>
      </c>
      <c r="D507" s="59">
        <f t="shared" ref="D507:P507" si="285">+D246/D245-1</f>
        <v>-6.0972121252320655E-3</v>
      </c>
      <c r="E507" s="59">
        <f t="shared" si="285"/>
        <v>-2.4961167193934264E-2</v>
      </c>
      <c r="F507" s="59">
        <f t="shared" si="285"/>
        <v>7.0485445795483104E-2</v>
      </c>
      <c r="G507" s="59">
        <f t="shared" si="285"/>
        <v>0.17320478540633832</v>
      </c>
      <c r="H507" s="59">
        <f t="shared" si="285"/>
        <v>9.355107731222545E-2</v>
      </c>
      <c r="I507" s="59">
        <f t="shared" si="285"/>
        <v>0.32957235896277837</v>
      </c>
      <c r="J507" s="59">
        <f t="shared" si="285"/>
        <v>0.18982361360252265</v>
      </c>
      <c r="K507" s="59">
        <f t="shared" si="285"/>
        <v>0.17375947529676772</v>
      </c>
      <c r="L507" s="59">
        <f t="shared" si="285"/>
        <v>0.14363101119421828</v>
      </c>
      <c r="M507" s="59">
        <f t="shared" si="285"/>
        <v>9.1558017052070451E-2</v>
      </c>
      <c r="N507" s="59">
        <f t="shared" si="285"/>
        <v>0.14910207145499399</v>
      </c>
      <c r="O507" s="59">
        <f t="shared" si="285"/>
        <v>0.11107278115266528</v>
      </c>
      <c r="P507" s="60">
        <f t="shared" si="285"/>
        <v>0.12711338608193845</v>
      </c>
    </row>
    <row r="508" spans="1:16" ht="16" customHeight="1">
      <c r="A508" s="121"/>
      <c r="B508" s="118"/>
      <c r="C508" s="118">
        <v>2016</v>
      </c>
      <c r="D508" s="59">
        <f t="shared" ref="D508:P508" si="286">+D247/D246-1</f>
        <v>6.9771516544766765E-2</v>
      </c>
      <c r="E508" s="59">
        <f t="shared" si="286"/>
        <v>7.5711973237441388E-2</v>
      </c>
      <c r="F508" s="59">
        <f t="shared" si="286"/>
        <v>0.1444460313696494</v>
      </c>
      <c r="G508" s="59">
        <f t="shared" si="286"/>
        <v>0.10290540070163745</v>
      </c>
      <c r="H508" s="59">
        <f t="shared" si="286"/>
        <v>0.15039276987612449</v>
      </c>
      <c r="I508" s="59">
        <f t="shared" si="286"/>
        <v>6.3637796772394006E-2</v>
      </c>
      <c r="J508" s="59">
        <f t="shared" si="286"/>
        <v>2.5643357805128719E-2</v>
      </c>
      <c r="K508" s="59">
        <f t="shared" si="286"/>
        <v>0.22456066447374523</v>
      </c>
      <c r="L508" s="59">
        <f t="shared" si="286"/>
        <v>0.13753985281549186</v>
      </c>
      <c r="M508" s="59">
        <f t="shared" si="286"/>
        <v>0.12482492029772252</v>
      </c>
      <c r="N508" s="59">
        <f t="shared" si="286"/>
        <v>0.15280049220887526</v>
      </c>
      <c r="O508" s="59">
        <f t="shared" si="286"/>
        <v>7.8443984438505421E-2</v>
      </c>
      <c r="P508" s="60">
        <f t="shared" si="286"/>
        <v>0.1144776933360383</v>
      </c>
    </row>
    <row r="509" spans="1:16" ht="16" customHeight="1">
      <c r="A509" s="135"/>
      <c r="B509" s="134"/>
      <c r="C509" s="134">
        <v>2017</v>
      </c>
      <c r="D509" s="59">
        <f t="shared" ref="D509:P509" si="287">+D248/D247-1</f>
        <v>3.6870441701079004E-2</v>
      </c>
      <c r="E509" s="59">
        <f t="shared" si="287"/>
        <v>-3.8945205179200748E-2</v>
      </c>
      <c r="F509" s="59">
        <f t="shared" si="287"/>
        <v>0.15533985134155159</v>
      </c>
      <c r="G509" s="59">
        <f t="shared" si="287"/>
        <v>-4.7915956929649006E-2</v>
      </c>
      <c r="H509" s="59">
        <f t="shared" si="287"/>
        <v>6.6382838766262164E-2</v>
      </c>
      <c r="I509" s="59">
        <f t="shared" si="287"/>
        <v>9.1495237604615198E-2</v>
      </c>
      <c r="J509" s="59">
        <f t="shared" si="287"/>
        <v>7.2169915824254582E-2</v>
      </c>
      <c r="K509" s="59">
        <f t="shared" si="287"/>
        <v>1.4606280707414987E-2</v>
      </c>
      <c r="L509" s="59">
        <f t="shared" si="287"/>
        <v>7.877385274053017E-3</v>
      </c>
      <c r="M509" s="59">
        <f t="shared" si="287"/>
        <v>5.5094354948533208E-2</v>
      </c>
      <c r="N509" s="59">
        <f t="shared" si="287"/>
        <v>8.2116176829534204E-2</v>
      </c>
      <c r="O509" s="59">
        <f t="shared" si="287"/>
        <v>8.9053308882931725E-2</v>
      </c>
      <c r="P509" s="60">
        <f t="shared" si="287"/>
        <v>4.9588783699825445E-2</v>
      </c>
    </row>
    <row r="510" spans="1:16" ht="16" customHeight="1">
      <c r="A510" s="135"/>
      <c r="B510" s="134"/>
      <c r="C510" s="134">
        <v>2018</v>
      </c>
      <c r="D510" s="59">
        <f t="shared" ref="D510:P510" si="288">+D249/D248-1</f>
        <v>0.26527336695337556</v>
      </c>
      <c r="E510" s="59">
        <f t="shared" si="288"/>
        <v>0.26172628837927947</v>
      </c>
      <c r="F510" s="59">
        <f t="shared" si="288"/>
        <v>4.4748273031613772E-2</v>
      </c>
      <c r="G510" s="59">
        <f t="shared" si="288"/>
        <v>0.16123975843598526</v>
      </c>
      <c r="H510" s="59">
        <f t="shared" si="288"/>
        <v>3.0274177975240457E-2</v>
      </c>
      <c r="I510" s="59">
        <f t="shared" si="288"/>
        <v>3.6724052542901342E-2</v>
      </c>
      <c r="J510" s="59">
        <f t="shared" si="288"/>
        <v>8.7438604369191708E-2</v>
      </c>
      <c r="K510" s="59">
        <f t="shared" si="288"/>
        <v>8.3496518963773081E-2</v>
      </c>
      <c r="L510" s="59">
        <f t="shared" si="288"/>
        <v>-5.6368469746848837E-2</v>
      </c>
      <c r="M510" s="59">
        <f t="shared" si="288"/>
        <v>6.3841620478525929E-2</v>
      </c>
      <c r="N510" s="59">
        <f t="shared" si="288"/>
        <v>-5.8969133511070249E-2</v>
      </c>
      <c r="O510" s="59">
        <f t="shared" si="288"/>
        <v>-2.3568850309241274E-3</v>
      </c>
      <c r="P510" s="60">
        <f t="shared" si="288"/>
        <v>6.233892664692231E-2</v>
      </c>
    </row>
    <row r="511" spans="1:16" ht="16" customHeight="1" thickBot="1">
      <c r="A511" s="20"/>
      <c r="B511" s="93"/>
      <c r="C511" s="93">
        <v>2019</v>
      </c>
      <c r="D511" s="63" t="e">
        <f t="shared" ref="D511:N511" si="289">+D250/D249-1</f>
        <v>#REF!</v>
      </c>
      <c r="E511" s="63">
        <f t="shared" si="289"/>
        <v>5.0041298591067207E-2</v>
      </c>
      <c r="F511" s="63">
        <f t="shared" si="289"/>
        <v>-7.5353081747711492E-2</v>
      </c>
      <c r="G511" s="63">
        <f t="shared" si="289"/>
        <v>-7.1127780886828695E-2</v>
      </c>
      <c r="H511" s="63">
        <f t="shared" si="289"/>
        <v>-1.8355439408850205E-2</v>
      </c>
      <c r="I511" s="63">
        <f t="shared" si="289"/>
        <v>-0.1122490485516372</v>
      </c>
      <c r="J511" s="63">
        <f t="shared" si="289"/>
        <v>-5.124708732336869E-2</v>
      </c>
      <c r="K511" s="63">
        <f t="shared" si="289"/>
        <v>-9.3165041820352013E-2</v>
      </c>
      <c r="L511" s="63">
        <f t="shared" si="289"/>
        <v>2.8739263934222326E-2</v>
      </c>
      <c r="M511" s="63">
        <f t="shared" si="289"/>
        <v>-5.4849916508894925E-2</v>
      </c>
      <c r="N511" s="63">
        <f t="shared" si="289"/>
        <v>-1.7526227367979041E-2</v>
      </c>
      <c r="O511" s="63"/>
      <c r="P511" s="64"/>
    </row>
    <row r="512" spans="1:16" ht="16" customHeight="1">
      <c r="A512" s="34"/>
      <c r="B512" s="34"/>
      <c r="C512" s="34"/>
      <c r="D512" s="110"/>
      <c r="E512" s="110"/>
      <c r="F512" s="110"/>
      <c r="G512" s="110"/>
      <c r="H512" s="110"/>
      <c r="I512" s="110"/>
      <c r="J512" s="110"/>
      <c r="K512" s="110"/>
      <c r="L512" s="110"/>
      <c r="M512" s="110"/>
      <c r="N512" s="110"/>
      <c r="O512" s="110"/>
      <c r="P512" s="110"/>
    </row>
    <row r="513" spans="1:16" ht="14.1" customHeight="1">
      <c r="A513" s="37" t="s">
        <v>61</v>
      </c>
      <c r="B513" s="9"/>
      <c r="C513" s="9"/>
      <c r="D513" s="9"/>
      <c r="E513" s="9"/>
      <c r="F513" s="39"/>
      <c r="G513" s="9"/>
      <c r="H513" s="37" t="s">
        <v>62</v>
      </c>
      <c r="I513" s="9"/>
      <c r="J513" s="9"/>
      <c r="K513" s="9"/>
      <c r="L513" s="9"/>
      <c r="M513" s="9"/>
      <c r="N513" s="9"/>
      <c r="O513" s="9"/>
      <c r="P513" s="9"/>
    </row>
    <row r="514" spans="1:16" ht="14.1" customHeight="1">
      <c r="A514" s="38" t="s">
        <v>59</v>
      </c>
      <c r="B514" s="9"/>
      <c r="C514" s="14"/>
      <c r="D514" s="14"/>
      <c r="E514" s="14"/>
      <c r="F514" s="9"/>
      <c r="G514" s="14"/>
      <c r="H514" s="37" t="s">
        <v>64</v>
      </c>
      <c r="I514" s="9"/>
      <c r="J514" s="28"/>
      <c r="K514" s="28"/>
      <c r="L514" s="14"/>
      <c r="M514" s="35"/>
      <c r="N514" s="12"/>
      <c r="O514" s="9"/>
      <c r="P514" s="12"/>
    </row>
    <row r="515" spans="1:16" ht="14.1" customHeight="1">
      <c r="A515" s="38" t="s">
        <v>59</v>
      </c>
      <c r="B515" s="9"/>
      <c r="C515" s="14"/>
      <c r="D515" s="14"/>
      <c r="E515" s="14"/>
      <c r="F515" s="9"/>
      <c r="G515" s="14"/>
      <c r="H515" s="74" t="s">
        <v>63</v>
      </c>
      <c r="I515" s="9"/>
      <c r="J515" s="28"/>
      <c r="K515" s="28"/>
      <c r="L515" s="14"/>
      <c r="M515" s="35"/>
      <c r="N515" s="12"/>
      <c r="O515" s="9"/>
      <c r="P515" s="12"/>
    </row>
    <row r="516" spans="1:16" ht="14.1" customHeight="1">
      <c r="A516" s="80"/>
      <c r="B516" s="80"/>
      <c r="C516" s="80"/>
      <c r="D516" s="80"/>
      <c r="E516" s="80"/>
      <c r="F516" s="80"/>
      <c r="G516" s="80"/>
      <c r="H516" s="74" t="s">
        <v>82</v>
      </c>
      <c r="I516" s="9"/>
      <c r="J516" s="36"/>
      <c r="K516" s="28"/>
      <c r="L516" s="9"/>
      <c r="M516" s="9"/>
      <c r="N516" s="9"/>
      <c r="O516" s="9"/>
      <c r="P516" s="14"/>
    </row>
    <row r="517" spans="1:16" ht="14.1" customHeight="1">
      <c r="H517" s="74" t="s">
        <v>90</v>
      </c>
      <c r="I517" s="9"/>
      <c r="J517" s="36"/>
      <c r="K517" s="28"/>
      <c r="L517" s="9"/>
      <c r="M517" s="9"/>
      <c r="N517" s="9"/>
      <c r="O517" s="9"/>
      <c r="P517" s="14"/>
    </row>
    <row r="518" spans="1:16" ht="14.1" customHeight="1">
      <c r="H518" s="74" t="s">
        <v>88</v>
      </c>
      <c r="I518" s="9"/>
      <c r="J518" s="36"/>
      <c r="K518" s="28"/>
      <c r="L518" s="9"/>
      <c r="M518" s="9"/>
      <c r="N518" s="9"/>
      <c r="O518" s="9"/>
      <c r="P518" s="14"/>
    </row>
    <row r="519" spans="1:16" ht="14.1" customHeight="1">
      <c r="H519" s="74" t="s">
        <v>89</v>
      </c>
      <c r="I519" s="9"/>
      <c r="J519" s="36"/>
      <c r="K519" s="28"/>
      <c r="L519" s="9"/>
      <c r="M519" s="9"/>
      <c r="N519" s="9"/>
      <c r="O519" s="9"/>
      <c r="P519" s="14"/>
    </row>
    <row r="520" spans="1:16" ht="14.1" customHeight="1">
      <c r="H520" s="74" t="s">
        <v>95</v>
      </c>
      <c r="I520" s="9"/>
      <c r="J520" s="36"/>
      <c r="K520" s="28"/>
      <c r="L520" s="9"/>
      <c r="M520" s="9"/>
      <c r="N520" s="9"/>
      <c r="O520" s="9"/>
      <c r="P520" s="14"/>
    </row>
    <row r="521" spans="1:16" ht="14.1" customHeight="1"/>
    <row r="522" spans="1:16" ht="14.1" customHeight="1"/>
    <row r="523" spans="1:16" ht="14.1" customHeight="1"/>
    <row r="524" spans="1:16" ht="14.1" customHeight="1"/>
    <row r="525" spans="1:16" ht="14.1" customHeight="1"/>
    <row r="526" spans="1:16" ht="14.1" customHeight="1"/>
    <row r="527" spans="1:16" ht="14.1" customHeight="1"/>
    <row r="528" spans="1:16" ht="14.1" customHeight="1"/>
    <row r="529" ht="14.1" customHeight="1"/>
    <row r="530" ht="14.1" customHeight="1"/>
    <row r="531" ht="14.1" customHeight="1"/>
    <row r="532" ht="14.1" customHeight="1"/>
    <row r="533" ht="14.1" customHeight="1"/>
    <row r="534" ht="14.1" customHeight="1"/>
    <row r="535" ht="14.1" customHeight="1"/>
    <row r="536" ht="14.1" customHeight="1"/>
    <row r="537" ht="14.1" customHeight="1"/>
    <row r="538" ht="14.1" customHeight="1"/>
    <row r="539" ht="14.1" customHeight="1"/>
    <row r="540" ht="14.1" customHeight="1"/>
    <row r="541" ht="14.1" customHeight="1"/>
    <row r="542" ht="14.1" customHeight="1"/>
    <row r="543" ht="14.1" customHeight="1"/>
    <row r="544" ht="14.1" customHeight="1"/>
    <row r="545" ht="14.1" customHeight="1"/>
    <row r="546" ht="14.1" customHeight="1"/>
    <row r="547" ht="14.1" customHeight="1"/>
    <row r="548" ht="14.1" customHeight="1"/>
    <row r="549" ht="14.1" customHeight="1"/>
    <row r="550" ht="14.1" customHeight="1"/>
    <row r="551" ht="14.1" customHeight="1"/>
    <row r="552" ht="14.1" customHeight="1"/>
    <row r="553" ht="14.1" customHeight="1"/>
    <row r="554" ht="14.1" customHeight="1"/>
    <row r="555" ht="14.1" customHeight="1"/>
    <row r="556" ht="14.1" customHeight="1"/>
    <row r="557" ht="13.1" customHeight="1"/>
    <row r="558" ht="13.1" customHeight="1"/>
    <row r="559" ht="13.1" customHeight="1"/>
    <row r="560" ht="13.1" customHeight="1"/>
    <row r="561" ht="13.1" customHeight="1"/>
    <row r="562" ht="13.1" customHeight="1"/>
    <row r="563" ht="13.1" customHeight="1"/>
    <row r="564" ht="13.1" customHeight="1"/>
    <row r="565" ht="13.1" customHeight="1"/>
    <row r="566" ht="13.1" customHeight="1"/>
    <row r="567" ht="13.1" customHeight="1"/>
    <row r="568" ht="13.1" customHeight="1"/>
    <row r="569" ht="13.1" customHeight="1"/>
    <row r="570" ht="13.1" customHeight="1"/>
    <row r="571" ht="13.1" customHeight="1"/>
    <row r="572" ht="13.1" customHeight="1"/>
    <row r="573" ht="13.1" customHeight="1"/>
    <row r="574" ht="13.1" customHeight="1"/>
    <row r="575" ht="13.1" customHeight="1"/>
    <row r="576" ht="13.1" customHeight="1"/>
    <row r="577" ht="13.1" customHeight="1"/>
    <row r="578" ht="13.1" customHeight="1"/>
    <row r="579" ht="13.1" customHeight="1"/>
    <row r="580" ht="13.1" customHeight="1"/>
    <row r="581" ht="13.1" customHeight="1"/>
    <row r="582" ht="13.1" customHeight="1"/>
    <row r="583" ht="13.1" customHeight="1"/>
    <row r="584" ht="13.1" customHeight="1"/>
    <row r="585" ht="13.1" customHeight="1"/>
    <row r="586" ht="13.1" customHeight="1"/>
    <row r="587" ht="13.1" customHeight="1"/>
    <row r="588" ht="13.1" customHeight="1"/>
    <row r="589" ht="13.1" customHeight="1"/>
    <row r="590" ht="13.1" customHeight="1"/>
    <row r="591" ht="13.1" customHeight="1"/>
    <row r="592" ht="13.1" customHeight="1"/>
    <row r="593" ht="13.1" customHeight="1"/>
    <row r="594" ht="13.1" customHeight="1"/>
    <row r="595" ht="13.1" customHeight="1"/>
    <row r="596" ht="13.1" customHeight="1"/>
    <row r="597" ht="13.1" customHeight="1"/>
    <row r="598" ht="13.1" customHeight="1"/>
    <row r="599" ht="13.1" customHeight="1"/>
    <row r="600" ht="13.1" customHeight="1"/>
    <row r="601" ht="13.1" customHeight="1"/>
    <row r="602" ht="13.1" customHeight="1"/>
    <row r="603" ht="13.1" customHeight="1"/>
    <row r="604" ht="13.1" customHeight="1"/>
    <row r="605" ht="13.1" customHeight="1"/>
    <row r="606" ht="13.1" customHeight="1"/>
    <row r="607" ht="13.1" customHeight="1"/>
  </sheetData>
  <mergeCells count="38">
    <mergeCell ref="A200:B200"/>
    <mergeCell ref="A262:P262"/>
    <mergeCell ref="B54:B55"/>
    <mergeCell ref="A255:G255"/>
    <mergeCell ref="A256:G256"/>
    <mergeCell ref="A263:P263"/>
    <mergeCell ref="F266:F267"/>
    <mergeCell ref="G266:G267"/>
    <mergeCell ref="H266:H267"/>
    <mergeCell ref="I266:I267"/>
    <mergeCell ref="L266:L267"/>
    <mergeCell ref="A1:P1"/>
    <mergeCell ref="A2:P2"/>
    <mergeCell ref="D5:D6"/>
    <mergeCell ref="E5:E6"/>
    <mergeCell ref="F5:F6"/>
    <mergeCell ref="N5:N6"/>
    <mergeCell ref="J5:J6"/>
    <mergeCell ref="G5:G6"/>
    <mergeCell ref="H5:H6"/>
    <mergeCell ref="I5:I6"/>
    <mergeCell ref="O5:O6"/>
    <mergeCell ref="A457:B469"/>
    <mergeCell ref="P5:P6"/>
    <mergeCell ref="C5:C6"/>
    <mergeCell ref="K5:K6"/>
    <mergeCell ref="L5:L6"/>
    <mergeCell ref="M5:M6"/>
    <mergeCell ref="J266:J267"/>
    <mergeCell ref="O266:O267"/>
    <mergeCell ref="P266:P267"/>
    <mergeCell ref="K266:K267"/>
    <mergeCell ref="M266:M267"/>
    <mergeCell ref="N266:N267"/>
    <mergeCell ref="C266:C267"/>
    <mergeCell ref="D266:D267"/>
    <mergeCell ref="B315:B316"/>
    <mergeCell ref="E266:E267"/>
  </mergeCells>
  <phoneticPr fontId="0" type="noConversion"/>
  <printOptions horizontalCentered="1"/>
  <pageMargins left="0.39370078740157483" right="0.39370078740157483" top="0.98425196850393704" bottom="0.47244094488188981" header="0" footer="0"/>
  <pageSetup paperSize="9" scale="25" fitToHeight="4" orientation="landscape" horizontalDpi="1200" verticalDpi="1200" r:id="rId1"/>
  <headerFooter alignWithMargins="0">
    <oddFooter>&amp;L&amp;F</oddFooter>
  </headerFooter>
  <rowBreaks count="3" manualBreakCount="3">
    <brk id="114" max="16383" man="1"/>
    <brk id="260" max="15" man="1"/>
    <brk id="375" max="15" man="1"/>
  </rowBreaks>
  <ignoredErrors>
    <ignoredError sqref="P140:P165 P249:P250 P194:P195 P7:P113 P114:P139 P167:P193 P224:P248" formulaRange="1"/>
    <ignoredError sqref="P212" formula="1"/>
    <ignoredError sqref="P166" formula="1" formulaRange="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DASHBOARD FFCC</vt:lpstr>
      <vt:lpstr>TABLA FFCC</vt:lpstr>
      <vt:lpstr>Tren del Este</vt:lpstr>
      <vt:lpstr>Pax Historicos FFCC+SUBTE</vt:lpstr>
      <vt:lpstr>DATOS Dash. FFCC</vt:lpstr>
      <vt:lpstr>FFCC</vt:lpstr>
    </vt:vector>
  </TitlesOfParts>
  <Company>C.N.R.T.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Ralph</dc:creator>
  <cp:lastModifiedBy>Martin</cp:lastModifiedBy>
  <cp:lastPrinted>2016-04-15T19:42:43Z</cp:lastPrinted>
  <dcterms:created xsi:type="dcterms:W3CDTF">2000-02-15T18:25:22Z</dcterms:created>
  <dcterms:modified xsi:type="dcterms:W3CDTF">2021-02-17T17:12:55Z</dcterms:modified>
</cp:coreProperties>
</file>