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EVER\Desktop\estadísticas ferroviarias\cargas\"/>
    </mc:Choice>
  </mc:AlternateContent>
  <bookViews>
    <workbookView xWindow="0" yWindow="0" windowWidth="20490" windowHeight="7755" tabRatio="641" firstSheet="9" activeTab="20"/>
  </bookViews>
  <sheets>
    <sheet name="Desde 1992 hasta 1996" sheetId="27" r:id="rId1"/>
    <sheet name="1997" sheetId="26" r:id="rId2"/>
    <sheet name="1998" sheetId="25" r:id="rId3"/>
    <sheet name="1999" sheetId="24" r:id="rId4"/>
    <sheet name="2000" sheetId="23" r:id="rId5"/>
    <sheet name="2001" sheetId="22" r:id="rId6"/>
    <sheet name="2002" sheetId="21" r:id="rId7"/>
    <sheet name="2003" sheetId="20" r:id="rId8"/>
    <sheet name="2004" sheetId="19" r:id="rId9"/>
    <sheet name="2005" sheetId="18" r:id="rId10"/>
    <sheet name="2006" sheetId="11" r:id="rId11"/>
    <sheet name="2007" sheetId="12" r:id="rId12"/>
    <sheet name="2008" sheetId="13" r:id="rId13"/>
    <sheet name="2009" sheetId="15" r:id="rId14"/>
    <sheet name="2010" sheetId="14" r:id="rId15"/>
    <sheet name="2011" sheetId="16" r:id="rId16"/>
    <sheet name="2012" sheetId="17" r:id="rId17"/>
    <sheet name="2013" sheetId="28" r:id="rId18"/>
    <sheet name="2014" sheetId="29" r:id="rId19"/>
    <sheet name="2015" sheetId="30" r:id="rId20"/>
    <sheet name="2016" sheetId="31" r:id="rId21"/>
    <sheet name="2017" sheetId="32" r:id="rId22"/>
  </sheets>
  <calcPr calcId="152511"/>
  <customWorkbookViews>
    <customWorkbookView name="FEPSA (fepsa)" guid="{CDD41500-52CC-11D2-9064-0060971E847F}" includePrintSettings="0" maximized="1" xWindow="2" yWindow="2" windowWidth="636" windowHeight="309" activeSheetId="1"/>
  </customWorkbookViews>
</workbook>
</file>

<file path=xl/calcChain.xml><?xml version="1.0" encoding="utf-8"?>
<calcChain xmlns="http://schemas.openxmlformats.org/spreadsheetml/2006/main">
  <c r="N126" i="29" l="1"/>
  <c r="N127" i="29"/>
  <c r="N128" i="29"/>
  <c r="N129" i="29"/>
  <c r="N130" i="29"/>
  <c r="N131" i="29"/>
  <c r="N132" i="29"/>
  <c r="N133" i="29"/>
  <c r="N134" i="29"/>
  <c r="N135" i="29"/>
  <c r="C136" i="29"/>
  <c r="D136" i="29"/>
  <c r="E136" i="29"/>
  <c r="J136" i="29"/>
  <c r="L136" i="29"/>
  <c r="M136" i="29"/>
  <c r="K136" i="29"/>
  <c r="I136" i="29"/>
  <c r="H136" i="29"/>
  <c r="G136" i="29"/>
  <c r="F136" i="29"/>
  <c r="N76" i="29"/>
  <c r="B79" i="29"/>
  <c r="C79" i="29"/>
  <c r="D79" i="29"/>
  <c r="G79" i="29"/>
  <c r="I79" i="29"/>
  <c r="M79" i="29"/>
  <c r="N15" i="29"/>
  <c r="N16" i="29"/>
  <c r="O36" i="29"/>
  <c r="N17" i="29"/>
  <c r="N18" i="29"/>
  <c r="N19" i="29"/>
  <c r="N20" i="29"/>
  <c r="N21" i="29"/>
  <c r="N22" i="29"/>
  <c r="N23" i="29"/>
  <c r="N24" i="29"/>
  <c r="N25" i="29"/>
  <c r="N26" i="29"/>
  <c r="N27" i="29"/>
  <c r="N28" i="29"/>
  <c r="N29" i="29"/>
  <c r="N30" i="29"/>
  <c r="N31" i="29"/>
  <c r="N32" i="29"/>
  <c r="N33" i="29"/>
  <c r="N34" i="29"/>
  <c r="B35" i="29"/>
  <c r="C35" i="29"/>
  <c r="D35" i="29"/>
  <c r="E35" i="29"/>
  <c r="F35" i="29"/>
  <c r="G35" i="29"/>
  <c r="H35" i="29"/>
  <c r="I35" i="29"/>
  <c r="J35" i="29"/>
  <c r="K35" i="29"/>
  <c r="L35" i="29"/>
  <c r="M35" i="29"/>
  <c r="N35" i="29"/>
  <c r="N42" i="29"/>
  <c r="N43" i="29"/>
  <c r="N60" i="29"/>
  <c r="N44" i="29"/>
  <c r="N45" i="29"/>
  <c r="N46" i="29"/>
  <c r="N47" i="29"/>
  <c r="N48" i="29"/>
  <c r="N49" i="29"/>
  <c r="N50" i="29"/>
  <c r="N51" i="29"/>
  <c r="N52" i="29"/>
  <c r="N53" i="29"/>
  <c r="N54" i="29"/>
  <c r="N55" i="29"/>
  <c r="N56" i="29"/>
  <c r="N57" i="29"/>
  <c r="N58" i="29"/>
  <c r="N59" i="29"/>
  <c r="B60" i="29"/>
  <c r="O61" i="29"/>
  <c r="C60" i="29"/>
  <c r="D60" i="29"/>
  <c r="E60" i="29"/>
  <c r="F60" i="29"/>
  <c r="G60" i="29"/>
  <c r="H60" i="29"/>
  <c r="I60" i="29"/>
  <c r="J60" i="29"/>
  <c r="K60" i="29"/>
  <c r="L60" i="29"/>
  <c r="M60" i="29"/>
  <c r="N67" i="29"/>
  <c r="N68" i="29"/>
  <c r="N69" i="29"/>
  <c r="N79" i="29"/>
  <c r="N70" i="29"/>
  <c r="N71" i="29"/>
  <c r="N72" i="29"/>
  <c r="N73" i="29"/>
  <c r="N74" i="29"/>
  <c r="N75" i="29"/>
  <c r="N77" i="29"/>
  <c r="N78" i="29"/>
  <c r="E79" i="29"/>
  <c r="F79" i="29"/>
  <c r="O80" i="29"/>
  <c r="H79" i="29"/>
  <c r="J79" i="29"/>
  <c r="K79" i="29"/>
  <c r="L79" i="29"/>
  <c r="N86" i="29"/>
  <c r="N87" i="29"/>
  <c r="N88" i="29"/>
  <c r="N89" i="29"/>
  <c r="N90" i="29"/>
  <c r="N91" i="29"/>
  <c r="N92" i="29"/>
  <c r="N99" i="29"/>
  <c r="N93" i="29"/>
  <c r="N94" i="29"/>
  <c r="N95" i="29"/>
  <c r="N96" i="29"/>
  <c r="N97" i="29"/>
  <c r="N98" i="29"/>
  <c r="B99" i="29"/>
  <c r="C99" i="29"/>
  <c r="D99" i="29"/>
  <c r="O100" i="29"/>
  <c r="E99" i="29"/>
  <c r="F99" i="29"/>
  <c r="G99" i="29"/>
  <c r="H99" i="29"/>
  <c r="I99" i="29"/>
  <c r="J99" i="29"/>
  <c r="K99" i="29"/>
  <c r="L99" i="29"/>
  <c r="M99" i="29"/>
  <c r="N106" i="29"/>
  <c r="N117" i="29"/>
  <c r="N107" i="29"/>
  <c r="N108" i="29"/>
  <c r="N109" i="29"/>
  <c r="N110" i="29"/>
  <c r="N111" i="29"/>
  <c r="N112" i="29"/>
  <c r="N113" i="29"/>
  <c r="N114" i="29"/>
  <c r="N115" i="29"/>
  <c r="N116" i="29"/>
  <c r="B117" i="29"/>
  <c r="O118" i="29"/>
  <c r="C117" i="29"/>
  <c r="D117" i="29"/>
  <c r="E117" i="29"/>
  <c r="F117" i="29"/>
  <c r="G117" i="29"/>
  <c r="H117" i="29"/>
  <c r="I117" i="29"/>
  <c r="J117" i="29"/>
  <c r="K117" i="29"/>
  <c r="L117" i="29"/>
  <c r="M117" i="29"/>
  <c r="N124" i="29"/>
  <c r="N136" i="29"/>
  <c r="N125" i="29"/>
  <c r="B136" i="29"/>
  <c r="O137" i="29"/>
  <c r="N219" i="28"/>
  <c r="N217" i="28"/>
  <c r="N215" i="28"/>
  <c r="N213" i="28"/>
  <c r="N211" i="28"/>
  <c r="N209" i="28"/>
  <c r="N207" i="28"/>
  <c r="N205" i="28"/>
  <c r="N203" i="28"/>
  <c r="N221" i="28"/>
  <c r="N201" i="28"/>
  <c r="N190" i="28"/>
  <c r="N188" i="28"/>
  <c r="N186" i="28"/>
  <c r="N184" i="28"/>
  <c r="N182" i="28"/>
  <c r="N180" i="28"/>
  <c r="N178" i="28"/>
  <c r="N176" i="28"/>
  <c r="N174" i="28"/>
  <c r="N172" i="28"/>
  <c r="N170" i="28"/>
  <c r="N159" i="28"/>
  <c r="N157" i="28"/>
  <c r="N155" i="28"/>
  <c r="N153" i="28"/>
  <c r="N151" i="28"/>
  <c r="N149" i="28"/>
  <c r="N147" i="28"/>
  <c r="N145" i="28"/>
  <c r="N143" i="28"/>
  <c r="N141" i="28"/>
  <c r="N139" i="28"/>
  <c r="N137" i="28"/>
  <c r="N161" i="28"/>
  <c r="N135" i="28"/>
  <c r="N124" i="28"/>
  <c r="N122" i="28"/>
  <c r="N120" i="28"/>
  <c r="N118" i="28"/>
  <c r="N116" i="28"/>
  <c r="N114" i="28"/>
  <c r="N112" i="28"/>
  <c r="N110" i="28"/>
  <c r="N108" i="28"/>
  <c r="N106" i="28"/>
  <c r="N104" i="28"/>
  <c r="N93" i="28"/>
  <c r="N91" i="28"/>
  <c r="N89" i="28"/>
  <c r="N87" i="28"/>
  <c r="N85" i="28"/>
  <c r="N83" i="28"/>
  <c r="N81" i="28"/>
  <c r="N79" i="28"/>
  <c r="N77" i="28"/>
  <c r="N75" i="28"/>
  <c r="N73" i="28"/>
  <c r="N71" i="28"/>
  <c r="N69" i="28"/>
  <c r="N67" i="28"/>
  <c r="N65" i="28"/>
  <c r="N63" i="28"/>
  <c r="N61" i="28"/>
  <c r="N59" i="28"/>
  <c r="N95" i="28"/>
  <c r="M50" i="28"/>
  <c r="L50" i="28"/>
  <c r="K50" i="28"/>
  <c r="J50" i="28"/>
  <c r="I50" i="28"/>
  <c r="H50" i="28"/>
  <c r="G50" i="28"/>
  <c r="F50" i="28"/>
  <c r="E50" i="28"/>
  <c r="D50" i="28"/>
  <c r="C50" i="28"/>
  <c r="B50" i="28"/>
  <c r="N48" i="28"/>
  <c r="N46" i="28"/>
  <c r="N44" i="28"/>
  <c r="N42" i="28"/>
  <c r="N40" i="28"/>
  <c r="N38" i="28"/>
  <c r="N36" i="28"/>
  <c r="N34" i="28"/>
  <c r="N32" i="28"/>
  <c r="N30" i="28"/>
  <c r="N28" i="28"/>
  <c r="N26" i="28"/>
  <c r="N24" i="28"/>
  <c r="N22" i="28"/>
  <c r="N20" i="28"/>
  <c r="N18" i="28"/>
  <c r="N16" i="28"/>
  <c r="N50" i="28"/>
  <c r="M95" i="28"/>
  <c r="L95" i="28"/>
  <c r="K95" i="28"/>
  <c r="J95" i="28"/>
  <c r="I95" i="28"/>
  <c r="H95" i="28"/>
  <c r="G95" i="28"/>
  <c r="F95" i="28"/>
  <c r="E95" i="28"/>
  <c r="D95" i="28"/>
  <c r="C95" i="28"/>
  <c r="B95" i="28"/>
  <c r="M126" i="28"/>
  <c r="L126" i="28"/>
  <c r="K126" i="28"/>
  <c r="J126" i="28"/>
  <c r="I126" i="28"/>
  <c r="H126" i="28"/>
  <c r="G126" i="28"/>
  <c r="F126" i="28"/>
  <c r="E126" i="28"/>
  <c r="D126" i="28"/>
  <c r="C126" i="28"/>
  <c r="B126" i="28"/>
  <c r="N126" i="28"/>
  <c r="M161" i="28"/>
  <c r="L161" i="28"/>
  <c r="K161" i="28"/>
  <c r="J161" i="28"/>
  <c r="I161" i="28"/>
  <c r="H161" i="28"/>
  <c r="G161" i="28"/>
  <c r="F161" i="28"/>
  <c r="E161" i="28"/>
  <c r="D161" i="28"/>
  <c r="C161" i="28"/>
  <c r="B161" i="28"/>
  <c r="M192" i="28"/>
  <c r="L192" i="28"/>
  <c r="K192" i="28"/>
  <c r="J192" i="28"/>
  <c r="I192" i="28"/>
  <c r="H192" i="28"/>
  <c r="G192" i="28"/>
  <c r="F192" i="28"/>
  <c r="E192" i="28"/>
  <c r="D192" i="28"/>
  <c r="C192" i="28"/>
  <c r="B192" i="28"/>
  <c r="N192" i="28"/>
  <c r="M221" i="28"/>
  <c r="L221" i="28"/>
  <c r="K221" i="28"/>
  <c r="J221" i="28"/>
  <c r="I221" i="28"/>
  <c r="H221" i="28"/>
  <c r="G221" i="28"/>
  <c r="F221" i="28"/>
  <c r="E221" i="28"/>
  <c r="D221" i="28"/>
  <c r="C221" i="28"/>
  <c r="B221" i="28"/>
  <c r="M221" i="17"/>
  <c r="L221" i="17"/>
  <c r="K221" i="17"/>
  <c r="J221" i="17"/>
  <c r="I221" i="17"/>
  <c r="H221" i="17"/>
  <c r="G221" i="17"/>
  <c r="F221" i="17"/>
  <c r="E221" i="17"/>
  <c r="D221" i="17"/>
  <c r="C221" i="17"/>
  <c r="B221" i="17"/>
  <c r="N219" i="17"/>
  <c r="N217" i="17"/>
  <c r="N215" i="17"/>
  <c r="N213" i="17"/>
  <c r="N211" i="17"/>
  <c r="N209" i="17"/>
  <c r="N207" i="17"/>
  <c r="N205" i="17"/>
  <c r="N203" i="17"/>
  <c r="N201" i="17"/>
  <c r="N221" i="17"/>
  <c r="M192" i="17"/>
  <c r="L192" i="17"/>
  <c r="K192" i="17"/>
  <c r="J192" i="17"/>
  <c r="I192" i="17"/>
  <c r="H192" i="17"/>
  <c r="G192" i="17"/>
  <c r="F192" i="17"/>
  <c r="E192" i="17"/>
  <c r="D192" i="17"/>
  <c r="C192" i="17"/>
  <c r="B192" i="17"/>
  <c r="N190" i="17"/>
  <c r="N188" i="17"/>
  <c r="N186" i="17"/>
  <c r="N184" i="17"/>
  <c r="N182" i="17"/>
  <c r="N180" i="17"/>
  <c r="N178" i="17"/>
  <c r="N176" i="17"/>
  <c r="N174" i="17"/>
  <c r="N172" i="17"/>
  <c r="N170" i="17"/>
  <c r="N192" i="17"/>
  <c r="M161" i="17"/>
  <c r="L161" i="17"/>
  <c r="K161" i="17"/>
  <c r="J161" i="17"/>
  <c r="I161" i="17"/>
  <c r="H161" i="17"/>
  <c r="G161" i="17"/>
  <c r="F161" i="17"/>
  <c r="E161" i="17"/>
  <c r="D161" i="17"/>
  <c r="C161" i="17"/>
  <c r="B161" i="17"/>
  <c r="N159" i="17"/>
  <c r="N157" i="17"/>
  <c r="N155" i="17"/>
  <c r="N153" i="17"/>
  <c r="N151" i="17"/>
  <c r="N149" i="17"/>
  <c r="N147" i="17"/>
  <c r="N145" i="17"/>
  <c r="N143" i="17"/>
  <c r="N141" i="17"/>
  <c r="N139" i="17"/>
  <c r="N137" i="17"/>
  <c r="N135" i="17"/>
  <c r="N161" i="17"/>
  <c r="M126" i="17"/>
  <c r="L126" i="17"/>
  <c r="K126" i="17"/>
  <c r="J126" i="17"/>
  <c r="I126" i="17"/>
  <c r="H126" i="17"/>
  <c r="G126" i="17"/>
  <c r="F126" i="17"/>
  <c r="E126" i="17"/>
  <c r="D126" i="17"/>
  <c r="C126" i="17"/>
  <c r="B126" i="17"/>
  <c r="N124" i="17"/>
  <c r="N122" i="17"/>
  <c r="N120" i="17"/>
  <c r="N118" i="17"/>
  <c r="N116" i="17"/>
  <c r="N114" i="17"/>
  <c r="N112" i="17"/>
  <c r="N110" i="17"/>
  <c r="N108" i="17"/>
  <c r="N106" i="17"/>
  <c r="N104" i="17"/>
  <c r="N126" i="17"/>
  <c r="M95" i="17"/>
  <c r="L95" i="17"/>
  <c r="K95" i="17"/>
  <c r="J95" i="17"/>
  <c r="I95" i="17"/>
  <c r="H95" i="17"/>
  <c r="G95" i="17"/>
  <c r="F95" i="17"/>
  <c r="E95" i="17"/>
  <c r="D95" i="17"/>
  <c r="C95" i="17"/>
  <c r="B95" i="17"/>
  <c r="N93" i="17"/>
  <c r="N91" i="17"/>
  <c r="N89" i="17"/>
  <c r="N87" i="17"/>
  <c r="N85" i="17"/>
  <c r="N83" i="17"/>
  <c r="N81" i="17"/>
  <c r="N79" i="17"/>
  <c r="N77" i="17"/>
  <c r="N75" i="17"/>
  <c r="N73" i="17"/>
  <c r="N71" i="17"/>
  <c r="N69" i="17"/>
  <c r="N67" i="17"/>
  <c r="N65" i="17"/>
  <c r="N63" i="17"/>
  <c r="N61" i="17"/>
  <c r="N59" i="17"/>
  <c r="N95" i="17"/>
  <c r="M50" i="17"/>
  <c r="L50" i="17"/>
  <c r="K50" i="17"/>
  <c r="J50" i="17"/>
  <c r="I50" i="17"/>
  <c r="H50" i="17"/>
  <c r="G50" i="17"/>
  <c r="F50" i="17"/>
  <c r="E50" i="17"/>
  <c r="D50" i="17"/>
  <c r="C50" i="17"/>
  <c r="B50" i="17"/>
  <c r="N48" i="17"/>
  <c r="N46" i="17"/>
  <c r="N44" i="17"/>
  <c r="N42" i="17"/>
  <c r="N40" i="17"/>
  <c r="N38" i="17"/>
  <c r="N36" i="17"/>
  <c r="N34" i="17"/>
  <c r="N32" i="17"/>
  <c r="N30" i="17"/>
  <c r="N28" i="17"/>
  <c r="N26" i="17"/>
  <c r="N24" i="17"/>
  <c r="N22" i="17"/>
  <c r="N20" i="17"/>
  <c r="N18" i="17"/>
  <c r="N50" i="17"/>
  <c r="N16" i="17"/>
  <c r="M58" i="26"/>
  <c r="L58" i="26"/>
  <c r="K58" i="26"/>
  <c r="J58" i="26"/>
  <c r="I58" i="26"/>
  <c r="H58" i="26"/>
  <c r="G58" i="26"/>
  <c r="F58" i="26"/>
  <c r="E58" i="26"/>
  <c r="D58" i="26"/>
  <c r="C58" i="26"/>
  <c r="B58" i="26"/>
  <c r="N56" i="26"/>
  <c r="N54" i="26"/>
  <c r="N52" i="26"/>
  <c r="N50" i="26"/>
  <c r="N48" i="26"/>
  <c r="N46" i="26"/>
  <c r="N44" i="26"/>
  <c r="N42" i="26"/>
  <c r="N40" i="26"/>
  <c r="N38" i="26"/>
  <c r="N36" i="26"/>
  <c r="N34" i="26"/>
  <c r="N32" i="26"/>
  <c r="N30" i="26"/>
  <c r="N28" i="26"/>
  <c r="N26" i="26"/>
  <c r="N24" i="26"/>
  <c r="N22" i="26"/>
  <c r="N20" i="26"/>
  <c r="N18" i="26"/>
  <c r="N58" i="26"/>
  <c r="N16" i="26"/>
  <c r="M111" i="26"/>
  <c r="L111" i="26"/>
  <c r="K111" i="26"/>
  <c r="J111" i="26"/>
  <c r="I111" i="26"/>
  <c r="H111" i="26"/>
  <c r="G111" i="26"/>
  <c r="F111" i="26"/>
  <c r="E111" i="26"/>
  <c r="D111" i="26"/>
  <c r="C111" i="26"/>
  <c r="B111" i="26"/>
  <c r="N109" i="26"/>
  <c r="N107" i="26"/>
  <c r="N105" i="26"/>
  <c r="N103" i="26"/>
  <c r="N101" i="26"/>
  <c r="N99" i="26"/>
  <c r="N97" i="26"/>
  <c r="N95" i="26"/>
  <c r="N93" i="26"/>
  <c r="N91" i="26"/>
  <c r="N89" i="26"/>
  <c r="N87" i="26"/>
  <c r="N85" i="26"/>
  <c r="N83" i="26"/>
  <c r="N81" i="26"/>
  <c r="N79" i="26"/>
  <c r="N77" i="26"/>
  <c r="N75" i="26"/>
  <c r="N73" i="26"/>
  <c r="N71" i="26"/>
  <c r="N69" i="26"/>
  <c r="N67" i="26"/>
  <c r="N111" i="26"/>
  <c r="M140" i="26"/>
  <c r="L140" i="26"/>
  <c r="K140" i="26"/>
  <c r="J140" i="26"/>
  <c r="I140" i="26"/>
  <c r="H140" i="26"/>
  <c r="G140" i="26"/>
  <c r="F140" i="26"/>
  <c r="E140" i="26"/>
  <c r="D140" i="26"/>
  <c r="C140" i="26"/>
  <c r="B140" i="26"/>
  <c r="N138" i="26"/>
  <c r="N136" i="26"/>
  <c r="N134" i="26"/>
  <c r="N132" i="26"/>
  <c r="N130" i="26"/>
  <c r="N128" i="26"/>
  <c r="N126" i="26"/>
  <c r="N124" i="26"/>
  <c r="N122" i="26"/>
  <c r="N120" i="26"/>
  <c r="N140" i="26"/>
  <c r="M161" i="26"/>
  <c r="L161" i="26"/>
  <c r="K161" i="26"/>
  <c r="J161" i="26"/>
  <c r="I161" i="26"/>
  <c r="H161" i="26"/>
  <c r="G161" i="26"/>
  <c r="F161" i="26"/>
  <c r="E161" i="26"/>
  <c r="D161" i="26"/>
  <c r="C161" i="26"/>
  <c r="B161" i="26"/>
  <c r="N159" i="26"/>
  <c r="N157" i="26"/>
  <c r="N155" i="26"/>
  <c r="N153" i="26"/>
  <c r="N151" i="26"/>
  <c r="N149" i="26"/>
  <c r="N161" i="26"/>
  <c r="N230" i="26"/>
  <c r="N228" i="26"/>
  <c r="N226" i="26"/>
  <c r="N224" i="26"/>
  <c r="N222" i="26"/>
  <c r="N220" i="26"/>
  <c r="N218" i="26"/>
  <c r="N216" i="26"/>
  <c r="N214" i="26"/>
  <c r="N212" i="26"/>
  <c r="N210" i="26"/>
  <c r="N208" i="26"/>
  <c r="N206" i="26"/>
  <c r="N204" i="26"/>
  <c r="N202" i="26"/>
  <c r="N200" i="26"/>
  <c r="N198" i="26"/>
  <c r="N196" i="26"/>
  <c r="N194" i="26"/>
  <c r="N192" i="26"/>
  <c r="N190" i="26"/>
  <c r="N188" i="26"/>
  <c r="N186" i="26"/>
  <c r="N184" i="26"/>
  <c r="N182" i="26"/>
  <c r="N180" i="26"/>
  <c r="N178" i="26"/>
  <c r="N176" i="26"/>
  <c r="N174" i="26"/>
  <c r="N172" i="26"/>
  <c r="N170" i="26"/>
  <c r="N234" i="26"/>
  <c r="N232" i="26"/>
  <c r="M234" i="26"/>
  <c r="L234" i="26"/>
  <c r="K234" i="26"/>
  <c r="J234" i="26"/>
  <c r="I234" i="26"/>
  <c r="H234" i="26"/>
  <c r="G234" i="26"/>
  <c r="F234" i="26"/>
  <c r="E234" i="26"/>
  <c r="D234" i="26"/>
  <c r="C234" i="26"/>
  <c r="B234" i="26"/>
  <c r="N261" i="26"/>
  <c r="N259" i="26"/>
  <c r="N257" i="26"/>
  <c r="N255" i="26"/>
  <c r="N253" i="26"/>
  <c r="N251" i="26"/>
  <c r="N249" i="26"/>
  <c r="N247" i="26"/>
  <c r="N245" i="26"/>
  <c r="N243" i="26"/>
  <c r="N263" i="26"/>
  <c r="M263" i="26"/>
  <c r="L263" i="26"/>
  <c r="K263" i="26"/>
  <c r="J263" i="26"/>
  <c r="I263" i="26"/>
  <c r="H263" i="26"/>
  <c r="G263" i="26"/>
  <c r="F263" i="26"/>
  <c r="E263" i="26"/>
  <c r="D263" i="26"/>
  <c r="C263" i="26"/>
  <c r="B263" i="26"/>
  <c r="F116" i="27"/>
  <c r="E116" i="27"/>
  <c r="D116" i="27"/>
  <c r="C116" i="27"/>
  <c r="B116" i="27"/>
  <c r="G116" i="27"/>
  <c r="H104" i="27"/>
  <c r="H105" i="27"/>
  <c r="H116" i="27"/>
  <c r="H106" i="27"/>
  <c r="H107" i="27"/>
  <c r="H108" i="27"/>
  <c r="H109" i="27"/>
  <c r="H110" i="27"/>
  <c r="H111" i="27"/>
  <c r="H112" i="27"/>
  <c r="H113" i="27"/>
  <c r="H114" i="27"/>
  <c r="H115" i="27"/>
  <c r="F94" i="27"/>
  <c r="E94" i="27"/>
  <c r="D94" i="27"/>
  <c r="C94" i="27"/>
  <c r="B94" i="27"/>
  <c r="G94" i="27"/>
  <c r="H82" i="27"/>
  <c r="H83" i="27"/>
  <c r="H84" i="27"/>
  <c r="H85" i="27"/>
  <c r="H86" i="27"/>
  <c r="H87" i="27"/>
  <c r="H88" i="27"/>
  <c r="H89" i="27"/>
  <c r="H90" i="27"/>
  <c r="H91" i="27"/>
  <c r="H92" i="27"/>
  <c r="H93" i="27"/>
  <c r="H94" i="27"/>
  <c r="H60" i="27"/>
  <c r="H61" i="27"/>
  <c r="H72" i="27"/>
  <c r="H62" i="27"/>
  <c r="H63" i="27"/>
  <c r="H64" i="27"/>
  <c r="H65" i="27"/>
  <c r="H66" i="27"/>
  <c r="H67" i="27"/>
  <c r="H68" i="27"/>
  <c r="H69" i="27"/>
  <c r="H70" i="27"/>
  <c r="H71" i="27"/>
  <c r="G72" i="27"/>
  <c r="F72" i="27"/>
  <c r="E72" i="27"/>
  <c r="D72" i="27"/>
  <c r="C72" i="27"/>
  <c r="B72" i="27"/>
  <c r="G28" i="27"/>
  <c r="F28" i="27"/>
  <c r="E28" i="27"/>
  <c r="D28" i="27"/>
  <c r="C28" i="27"/>
  <c r="B28" i="27"/>
  <c r="G50" i="27"/>
  <c r="F50" i="27"/>
  <c r="E50" i="27"/>
  <c r="D50" i="27"/>
  <c r="C50" i="27"/>
  <c r="B50" i="27"/>
  <c r="H38" i="27"/>
  <c r="H39" i="27"/>
  <c r="H40" i="27"/>
  <c r="H41" i="27"/>
  <c r="H42" i="27"/>
  <c r="H43" i="27"/>
  <c r="H44" i="27"/>
  <c r="H45" i="27"/>
  <c r="H46" i="27"/>
  <c r="H47" i="27"/>
  <c r="H48" i="27"/>
  <c r="H49" i="27"/>
  <c r="H50" i="27"/>
  <c r="H16" i="27"/>
  <c r="H17" i="27"/>
  <c r="H28" i="27"/>
  <c r="H18" i="27"/>
  <c r="H19" i="27"/>
  <c r="H20" i="27"/>
  <c r="H21" i="27"/>
  <c r="H22" i="27"/>
  <c r="H23" i="27"/>
  <c r="H24" i="27"/>
  <c r="H25" i="27"/>
  <c r="H26" i="27"/>
  <c r="H27" i="27"/>
  <c r="B211" i="18"/>
  <c r="C211" i="18"/>
  <c r="D211" i="18"/>
  <c r="E211" i="18"/>
  <c r="F211" i="18"/>
  <c r="G211" i="18"/>
  <c r="H211" i="18"/>
  <c r="I211" i="18"/>
  <c r="J211" i="18"/>
  <c r="K211" i="18"/>
  <c r="L211" i="18"/>
  <c r="M211" i="18"/>
  <c r="N211" i="18"/>
  <c r="B182" i="18"/>
  <c r="C182" i="18"/>
  <c r="N182" i="18"/>
  <c r="D182" i="18"/>
  <c r="E182" i="18"/>
  <c r="F182" i="18"/>
  <c r="G182" i="18"/>
  <c r="H182" i="18"/>
  <c r="I182" i="18"/>
  <c r="J182" i="18"/>
  <c r="K182" i="18"/>
  <c r="L182" i="18"/>
  <c r="M182" i="18"/>
  <c r="B151" i="18"/>
  <c r="C151" i="18"/>
  <c r="D151" i="18"/>
  <c r="E151" i="18"/>
  <c r="F151" i="18"/>
  <c r="G151" i="18"/>
  <c r="H151" i="18"/>
  <c r="I151" i="18"/>
  <c r="J151" i="18"/>
  <c r="K151" i="18"/>
  <c r="L151" i="18"/>
  <c r="M151" i="18"/>
  <c r="N151" i="18"/>
  <c r="B118" i="18"/>
  <c r="C118" i="18"/>
  <c r="N118" i="18"/>
  <c r="D118" i="18"/>
  <c r="E118" i="18"/>
  <c r="F118" i="18"/>
  <c r="G118" i="18"/>
  <c r="H118" i="18"/>
  <c r="I118" i="18"/>
  <c r="J118" i="18"/>
  <c r="K118" i="18"/>
  <c r="L118" i="18"/>
  <c r="M118" i="18"/>
  <c r="B83" i="18"/>
  <c r="C83" i="18"/>
  <c r="D83" i="18"/>
  <c r="E83" i="18"/>
  <c r="F83" i="18"/>
  <c r="G83" i="18"/>
  <c r="H83" i="18"/>
  <c r="I83" i="18"/>
  <c r="J83" i="18"/>
  <c r="K83" i="18"/>
  <c r="L83" i="18"/>
  <c r="M83" i="18"/>
  <c r="N83" i="18"/>
  <c r="B28" i="18"/>
  <c r="C28" i="18"/>
  <c r="N28" i="18"/>
  <c r="D28" i="18"/>
  <c r="E28" i="18"/>
  <c r="F28" i="18"/>
  <c r="G28" i="18"/>
  <c r="H28" i="18"/>
  <c r="I28" i="18"/>
  <c r="J28" i="18"/>
  <c r="K28" i="18"/>
  <c r="L28" i="18"/>
  <c r="M28" i="18"/>
  <c r="B211" i="11"/>
  <c r="C211" i="11"/>
  <c r="D211" i="11"/>
  <c r="E211" i="11"/>
  <c r="F211" i="11"/>
  <c r="G211" i="11"/>
  <c r="H211" i="11"/>
  <c r="I211" i="11"/>
  <c r="J211" i="11"/>
  <c r="K211" i="11"/>
  <c r="L211" i="11"/>
  <c r="M211" i="11"/>
  <c r="N211" i="11"/>
  <c r="N209" i="11"/>
  <c r="N207" i="11"/>
  <c r="N205" i="11"/>
  <c r="N203" i="11"/>
  <c r="N201" i="11"/>
  <c r="N199" i="11"/>
  <c r="N197" i="11"/>
  <c r="N195" i="11"/>
  <c r="N193" i="11"/>
  <c r="N191" i="11"/>
  <c r="N160" i="11"/>
  <c r="N162" i="11"/>
  <c r="N182" i="11"/>
  <c r="N164" i="11"/>
  <c r="N166" i="11"/>
  <c r="N168" i="11"/>
  <c r="N170" i="11"/>
  <c r="N172" i="11"/>
  <c r="N174" i="11"/>
  <c r="I176" i="11"/>
  <c r="N176" i="11"/>
  <c r="J176" i="11"/>
  <c r="J182" i="11"/>
  <c r="K176" i="11"/>
  <c r="L176" i="11"/>
  <c r="L182" i="11"/>
  <c r="M176" i="11"/>
  <c r="N178" i="11"/>
  <c r="N180" i="11"/>
  <c r="M182" i="11"/>
  <c r="K182" i="11"/>
  <c r="I182" i="11"/>
  <c r="H182" i="11"/>
  <c r="G182" i="11"/>
  <c r="F182" i="11"/>
  <c r="E182" i="11"/>
  <c r="D182" i="11"/>
  <c r="C182" i="11"/>
  <c r="B182" i="11"/>
  <c r="B151" i="11"/>
  <c r="C151" i="11"/>
  <c r="D151" i="11"/>
  <c r="E151" i="11"/>
  <c r="F151" i="11"/>
  <c r="G151" i="11"/>
  <c r="H151" i="11"/>
  <c r="I151" i="11"/>
  <c r="J151" i="11"/>
  <c r="K151" i="11"/>
  <c r="L151" i="11"/>
  <c r="M151" i="11"/>
  <c r="N151" i="11"/>
  <c r="N149" i="11"/>
  <c r="N147" i="11"/>
  <c r="N145" i="11"/>
  <c r="N143" i="11"/>
  <c r="N141" i="11"/>
  <c r="N139" i="11"/>
  <c r="N137" i="11"/>
  <c r="N135" i="11"/>
  <c r="N133" i="11"/>
  <c r="N131" i="11"/>
  <c r="N129" i="11"/>
  <c r="N127" i="11"/>
  <c r="N92" i="11"/>
  <c r="N94" i="11"/>
  <c r="N96" i="11"/>
  <c r="N98" i="11"/>
  <c r="N100" i="11"/>
  <c r="N102" i="11"/>
  <c r="N104" i="11"/>
  <c r="N106" i="11"/>
  <c r="N108" i="11"/>
  <c r="N110" i="11"/>
  <c r="N112" i="11"/>
  <c r="N114" i="11"/>
  <c r="N116" i="11"/>
  <c r="N118" i="11"/>
  <c r="M118" i="11"/>
  <c r="L118" i="11"/>
  <c r="K118" i="11"/>
  <c r="J118" i="11"/>
  <c r="I118" i="11"/>
  <c r="H118" i="11"/>
  <c r="G118" i="11"/>
  <c r="F118" i="11"/>
  <c r="E118" i="11"/>
  <c r="D118" i="11"/>
  <c r="C118" i="11"/>
  <c r="B118" i="11"/>
  <c r="B59" i="11"/>
  <c r="B83" i="11"/>
  <c r="C59" i="11"/>
  <c r="C83" i="11"/>
  <c r="D59" i="11"/>
  <c r="D83" i="11"/>
  <c r="E59" i="11"/>
  <c r="E83" i="11"/>
  <c r="F59" i="11"/>
  <c r="F83" i="11"/>
  <c r="G59" i="11"/>
  <c r="G83" i="11"/>
  <c r="H59" i="11"/>
  <c r="H83" i="11"/>
  <c r="I59" i="11"/>
  <c r="I83" i="11"/>
  <c r="J59" i="11"/>
  <c r="J83" i="11"/>
  <c r="K59" i="11"/>
  <c r="K83" i="11"/>
  <c r="L59" i="11"/>
  <c r="L83" i="11"/>
  <c r="M59" i="11"/>
  <c r="M83" i="11"/>
  <c r="N81" i="11"/>
  <c r="N79" i="11"/>
  <c r="N77" i="11"/>
  <c r="N75" i="11"/>
  <c r="N73" i="11"/>
  <c r="N71" i="11"/>
  <c r="N69" i="11"/>
  <c r="N67" i="11"/>
  <c r="N65" i="11"/>
  <c r="N63" i="11"/>
  <c r="N61" i="11"/>
  <c r="N57" i="11"/>
  <c r="N55" i="11"/>
  <c r="N53" i="11"/>
  <c r="N51" i="11"/>
  <c r="N49" i="11"/>
  <c r="N47" i="11"/>
  <c r="N45" i="11"/>
  <c r="N43" i="11"/>
  <c r="N41" i="11"/>
  <c r="N39" i="11"/>
  <c r="N37" i="11"/>
  <c r="B28" i="11"/>
  <c r="C28" i="11"/>
  <c r="N28" i="11"/>
  <c r="D28" i="11"/>
  <c r="E28" i="11"/>
  <c r="F28" i="11"/>
  <c r="G28" i="11"/>
  <c r="H28" i="11"/>
  <c r="I28" i="11"/>
  <c r="J28" i="11"/>
  <c r="K28" i="11"/>
  <c r="L28" i="11"/>
  <c r="M28" i="11"/>
  <c r="N26" i="11"/>
  <c r="N24" i="11"/>
  <c r="N22" i="11"/>
  <c r="N20" i="11"/>
  <c r="N18" i="11"/>
  <c r="N16" i="11"/>
  <c r="N83" i="11"/>
  <c r="N59" i="11"/>
</calcChain>
</file>

<file path=xl/sharedStrings.xml><?xml version="1.0" encoding="utf-8"?>
<sst xmlns="http://schemas.openxmlformats.org/spreadsheetml/2006/main" count="5412" uniqueCount="360">
  <si>
    <t>1 - FERROEXPRESO PAMPEANO S.A.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</si>
  <si>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</si>
  <si>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</si>
  <si>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</si>
  <si>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</si>
  <si>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</si>
  <si>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</si>
  <si>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</si>
  <si>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</si>
  <si>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</si>
  <si>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</si>
  <si>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</si>
  <si>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</si>
  <si>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</si>
  <si>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Aceite</t>
  </si>
  <si>
    <t>Cemento</t>
  </si>
  <si>
    <t>Fertilizantes</t>
  </si>
  <si>
    <t>Otros</t>
  </si>
  <si>
    <t>2 - NUEVO CENTRAL ARGENTINO S.A.</t>
  </si>
  <si>
    <t>Azúcar</t>
  </si>
  <si>
    <t>Bobinas acero</t>
  </si>
  <si>
    <t>Contenedores cargados</t>
  </si>
  <si>
    <t>Contenedores vacíos</t>
  </si>
  <si>
    <t>Minerales</t>
  </si>
  <si>
    <t>Fruta</t>
  </si>
  <si>
    <t>Granos</t>
  </si>
  <si>
    <t>Pellets y harinas</t>
  </si>
  <si>
    <t>Piedra y arena</t>
  </si>
  <si>
    <t>Varios</t>
  </si>
  <si>
    <t>3 - FERROSUR ROCA S.A.</t>
  </si>
  <si>
    <t>Cal y Cemento</t>
  </si>
  <si>
    <t>Combustible</t>
  </si>
  <si>
    <t>Contenedores</t>
  </si>
  <si>
    <t>Coque</t>
  </si>
  <si>
    <t>Piedra</t>
  </si>
  <si>
    <t>Yeso</t>
  </si>
  <si>
    <t>Bebidas y aceites</t>
  </si>
  <si>
    <t>Carbón y comb. sólidos</t>
  </si>
  <si>
    <t>Cereales y pellets</t>
  </si>
  <si>
    <t>Petróleo y combustibles</t>
  </si>
  <si>
    <t>Rocas de Aplicación</t>
  </si>
  <si>
    <t>Cemento y Cales</t>
  </si>
  <si>
    <t>Abonos y Fertilizantes</t>
  </si>
  <si>
    <t>Pasta Celulósica</t>
  </si>
  <si>
    <t>Soja (P. Libres)</t>
  </si>
  <si>
    <t>Granos y Subproductos</t>
  </si>
  <si>
    <t>Materiales de Construcción</t>
  </si>
  <si>
    <t>Petróleo y Combustibles Líquidos</t>
  </si>
  <si>
    <t>Piedra y Piedra Caliza</t>
  </si>
  <si>
    <t>Sal</t>
  </si>
  <si>
    <t>Otros Productos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</si>
  <si>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</si>
  <si>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</si>
  <si>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</si>
  <si>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</si>
  <si>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</si>
  <si>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</si>
  <si>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</si>
  <si>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</si>
  <si>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OCTUBRE</t>
  </si>
  <si>
    <t xml:space="preserve"> NOVIEMBRE</t>
  </si>
  <si>
    <t xml:space="preserve"> DICIEMBRE</t>
  </si>
  <si>
    <t>Escoria y Clinker</t>
  </si>
  <si>
    <t>Poroto</t>
  </si>
  <si>
    <t>Serpentinita</t>
  </si>
  <si>
    <t>Cereales y arroz</t>
  </si>
  <si>
    <t>Petróleo y Derivados</t>
  </si>
  <si>
    <t>Material de construcción</t>
  </si>
  <si>
    <t>Fundente</t>
  </si>
  <si>
    <t>Metalúrgicos</t>
  </si>
  <si>
    <t xml:space="preserve"> </t>
  </si>
  <si>
    <t>Productos metalúrgicos</t>
  </si>
  <si>
    <t>Porotos</t>
  </si>
  <si>
    <t>Maderas</t>
  </si>
  <si>
    <t>Bebidas</t>
  </si>
  <si>
    <t>Autopartes</t>
  </si>
  <si>
    <t>6 - BELGRANO CARGAS S.A.</t>
  </si>
  <si>
    <t>Envases vacíos</t>
  </si>
  <si>
    <t>Conservas</t>
  </si>
  <si>
    <t>Vidrio</t>
  </si>
  <si>
    <t>Cebada</t>
  </si>
  <si>
    <t>Maíz</t>
  </si>
  <si>
    <t>Trigo</t>
  </si>
  <si>
    <t>Girasol</t>
  </si>
  <si>
    <t>Soja</t>
  </si>
  <si>
    <t>Aceite de girasol</t>
  </si>
  <si>
    <t>Aceite de soja</t>
  </si>
  <si>
    <t>Soja (pellets)</t>
  </si>
  <si>
    <t>Malta</t>
  </si>
  <si>
    <t>Harina de soja</t>
  </si>
  <si>
    <t>Polietileno y PVC</t>
  </si>
  <si>
    <t>Cargas generales</t>
  </si>
  <si>
    <t>Otros (*)</t>
  </si>
  <si>
    <t>Granos y oleaginosos</t>
  </si>
  <si>
    <t>Girasol Pellets)</t>
  </si>
  <si>
    <t>Úrea</t>
  </si>
  <si>
    <t>Fosfatos</t>
  </si>
  <si>
    <t>Aceite mezcla</t>
  </si>
  <si>
    <t>Químicos y Petroquímicos</t>
  </si>
  <si>
    <t>Sorgo</t>
  </si>
  <si>
    <t>Oleaginosas</t>
  </si>
  <si>
    <t>Aceites</t>
  </si>
  <si>
    <t>Subproductos</t>
  </si>
  <si>
    <t>Arrabio</t>
  </si>
  <si>
    <t>Chapa y Chatarra</t>
  </si>
  <si>
    <t>Coke</t>
  </si>
  <si>
    <t>Otros FF.CC.</t>
  </si>
  <si>
    <t>Pallets</t>
  </si>
  <si>
    <t>Químicos</t>
  </si>
  <si>
    <t>Bobinas de acero</t>
  </si>
  <si>
    <t>Soja (C. del Uruguay)</t>
  </si>
  <si>
    <t>Girasol (pellets)</t>
  </si>
  <si>
    <t>Fertilizantes (úrea y otros)</t>
  </si>
  <si>
    <t>5 - AMERICA LATINA LOGISTICA MESOPOTAMICA S.A.</t>
  </si>
  <si>
    <t>Soja (Paso de los Libres)</t>
  </si>
  <si>
    <t>Contenedores autopartes</t>
  </si>
  <si>
    <t>Piedra Partida y arena</t>
  </si>
  <si>
    <t>Bobinas de Acero</t>
  </si>
  <si>
    <t>Avena</t>
  </si>
  <si>
    <t>Conten. vacíos</t>
  </si>
  <si>
    <t>Contenedores (*)</t>
  </si>
  <si>
    <t>Polietileno</t>
  </si>
  <si>
    <t>Chapa y chatarra</t>
  </si>
  <si>
    <t>Escoria y clinker</t>
  </si>
  <si>
    <t>Cereales</t>
  </si>
  <si>
    <t>Piedra Partida</t>
  </si>
  <si>
    <t>Escoria</t>
  </si>
  <si>
    <t>Gas Oil</t>
  </si>
  <si>
    <t>Tubos</t>
  </si>
  <si>
    <t>Chapas de acero</t>
  </si>
  <si>
    <t>Chatarra</t>
  </si>
  <si>
    <t>Escoria y dolomita</t>
  </si>
  <si>
    <t>Fuel Oil</t>
  </si>
  <si>
    <t>Arroz</t>
  </si>
  <si>
    <t>Cerveza</t>
  </si>
  <si>
    <t>Harina</t>
  </si>
  <si>
    <t>Ladrillos / Mat. de Constr.</t>
  </si>
  <si>
    <t>Maderas Aserradas</t>
  </si>
  <si>
    <t>Prod. Químicos</t>
  </si>
  <si>
    <t>Raleo</t>
  </si>
  <si>
    <t>Comestibles y Bebidas</t>
  </si>
  <si>
    <t>Metales Procesados</t>
  </si>
  <si>
    <t>Papel / Cartón y Afines</t>
  </si>
  <si>
    <t>Vehíc./Rep./Máq./Herram.</t>
  </si>
  <si>
    <t>Vino y Bebidas envasadas</t>
  </si>
  <si>
    <t>Servicio</t>
  </si>
  <si>
    <t>Piedra y Arena</t>
  </si>
  <si>
    <t>Conten. cargados</t>
  </si>
  <si>
    <t>Conten. autopartes</t>
  </si>
  <si>
    <t>Chapas y chatarra</t>
  </si>
  <si>
    <t>Dolomita y otros minerales</t>
  </si>
  <si>
    <t>Bauxita</t>
  </si>
  <si>
    <t>Bentonita</t>
  </si>
  <si>
    <t>Canto Rodado</t>
  </si>
  <si>
    <t>Pasta Celul. (F. Lacroze)</t>
  </si>
  <si>
    <t>Pasta Celul. (Ibicuy)</t>
  </si>
  <si>
    <t>Polietileno, Tergopol y Afines</t>
  </si>
  <si>
    <t>Ripio</t>
  </si>
  <si>
    <t>Textiles</t>
  </si>
  <si>
    <t>Cigarrillos</t>
  </si>
  <si>
    <t>Electrón./Eléctric./Electrodom.</t>
  </si>
  <si>
    <t xml:space="preserve"> SEPTIEMBRE</t>
  </si>
  <si>
    <t>FERROSUR     ROCA S.A.</t>
  </si>
  <si>
    <t>FERROEXPRESO PAMPEANO S.A.</t>
  </si>
  <si>
    <t>MES</t>
  </si>
  <si>
    <t>FERROSUR ROCA S.A.</t>
  </si>
  <si>
    <t>FERROCARRIL MESOPOTAMICO GRAL URQUIZA S.A.</t>
  </si>
  <si>
    <t>NUEVO CENTRAL ARGENTINO S.A.</t>
  </si>
  <si>
    <t>BUENOS AIRES AL PACIFICO S.A.</t>
  </si>
  <si>
    <t>BELGRANO CARGAS S.A.</t>
  </si>
  <si>
    <t>TONELADAS KILOMETRO - 2012</t>
  </si>
  <si>
    <t>AMERICA LATINA LOGISTICA CENTRAL S.A. (EX-BUENOS AIRES AL PACIFICO - SAN MARTIN S.A.)</t>
  </si>
  <si>
    <t>AMERICA LATINA LOGISTICA MESOPOTAMICA S.A. (EX-FERROCARRIL MESOPOTAMICO - GRAL. URQUIZA S.A.)</t>
  </si>
  <si>
    <t>TONELADAS KILOMETRO - 2010</t>
  </si>
  <si>
    <t>TONELADAS KILOMETRO - 2011</t>
  </si>
  <si>
    <t>TONELADAS KILOMETRO - 2009</t>
  </si>
  <si>
    <t>TONELADAS KILOMETRO - 2008</t>
  </si>
  <si>
    <t>Petróleo y Comb. Líquidos</t>
  </si>
  <si>
    <t>Contenedores Cargados</t>
  </si>
  <si>
    <t>TONELADAS KILOMETRO - 2006</t>
  </si>
  <si>
    <t>TONELADAS KILOMETRO - 2005</t>
  </si>
  <si>
    <t>TONELADAS KILOMETRO - 2004</t>
  </si>
  <si>
    <t>TONELADAS KILOMETRO - 2003</t>
  </si>
  <si>
    <t>TONELADAS KILOMETRO - 2002</t>
  </si>
  <si>
    <t>TONELADAS KILOMETRO - 2001</t>
  </si>
  <si>
    <t>TONELADAS KILOMETRO - 2000</t>
  </si>
  <si>
    <t>TONELADAS KILOMETRO - 1999</t>
  </si>
  <si>
    <t>TONELADAS KILOMETRO - 1998</t>
  </si>
  <si>
    <t>TONELADAS KILOMETRO - 1997</t>
  </si>
  <si>
    <t>1 - AÑO 1992</t>
  </si>
  <si>
    <t>2 - AÑO 1993</t>
  </si>
  <si>
    <t>3 - AÑO 1994</t>
  </si>
  <si>
    <t>4 - AÑO 1995</t>
  </si>
  <si>
    <t>5 - AÑO 1996</t>
  </si>
  <si>
    <t>TONELADAS KILOMETRO - 1992/1996</t>
  </si>
  <si>
    <t>TONELADAS KILOMETRO - 1992</t>
  </si>
  <si>
    <t>TONELADAS KILOMETRO - 1993</t>
  </si>
  <si>
    <t>TONELADAS KILOMETRO - 1994</t>
  </si>
  <si>
    <t>TONELADAS KILOMETRO - 1995</t>
  </si>
  <si>
    <t>TONELADAS KILOMETRO - 1996</t>
  </si>
  <si>
    <t xml:space="preserve">4 - BUENOS AIRES AL PACIFICO S.A. </t>
  </si>
  <si>
    <t>5 - FERROCARRIL MESOPOTAMICO GRAL URQUIZA S.A.</t>
  </si>
  <si>
    <t xml:space="preserve">4 - AMERICA LATINA LOGISTICA CENTRAL S.A. </t>
  </si>
  <si>
    <t>BELGRANO F.A.</t>
  </si>
  <si>
    <t>BELGRANO S.A.</t>
  </si>
  <si>
    <t>(*) Desde el 16/11/99 se constituyó como concesionario la empresa Belgrano Cargas S.A.</t>
  </si>
  <si>
    <t>6 - BELGRANO S.A.</t>
  </si>
  <si>
    <t>TONELADAS KILOMETRO - 2007</t>
  </si>
  <si>
    <t>Petróleo y Combus. Líquidos</t>
  </si>
  <si>
    <t>TONELADAS KILOMETRO - 2013</t>
  </si>
  <si>
    <t xml:space="preserve">4 - BELGRANO CARGAS Y LOGÍSTICA S.A. - Línea San Martín </t>
  </si>
  <si>
    <t>5 - BELGRANO CARGAS Y LOGÍSTICA S.A. - Línea Urquiza</t>
  </si>
  <si>
    <t>6 - BELGRANO CARGAS Y LOGÍSTICA S.A. - Línea Belgrano</t>
  </si>
  <si>
    <t xml:space="preserve">BELGRANO CARGAS Y LOGÍSTICA S.A. - Línea San Martín </t>
  </si>
  <si>
    <t>BELGRANO CARGAS Y LOGÍSTICA S.A. - Línea Urquiza</t>
  </si>
  <si>
    <t>BELGRANO CARGAS Y LOGÍSTICA S.A. - Línea Belgrano</t>
  </si>
  <si>
    <t>TONELADAS KILOMETRO - 2014</t>
  </si>
  <si>
    <t>Material de Construcción</t>
  </si>
  <si>
    <t>Pellet de Soja</t>
  </si>
  <si>
    <t>Pellet de Girasol</t>
  </si>
  <si>
    <t>Forrajes</t>
  </si>
  <si>
    <t>UAN</t>
  </si>
  <si>
    <t>Material de vía</t>
  </si>
  <si>
    <t>Contenedores con Autopartes</t>
  </si>
  <si>
    <t>Escoria y Residuos Siderúrgicos</t>
  </si>
  <si>
    <t>Clinker</t>
  </si>
  <si>
    <t>Combustibles líquidos</t>
  </si>
  <si>
    <t>Frac Sand</t>
  </si>
  <si>
    <t>Carbón y combustibles sólidos</t>
  </si>
  <si>
    <t>Petróleo y combustibles líquidos</t>
  </si>
  <si>
    <t xml:space="preserve">Carbón y  combustibles sólidos </t>
  </si>
  <si>
    <t>Durmientes y otras maderas</t>
  </si>
  <si>
    <t>Carga no remunerada</t>
  </si>
  <si>
    <t>TRENES ARGENTINOS CARGAS Y LOGÍSTICA S.A. - Línea Belgrano</t>
  </si>
  <si>
    <t>TRENES ARGENTINOS CARGAS Y LOGÍSTICA S.A. - Línea Urquiza</t>
  </si>
  <si>
    <t xml:space="preserve">TRENES ARGENTINOS CARGAS Y LOGÍSTICA S.A. - Línea San Martín </t>
  </si>
  <si>
    <t>TONELADAS KILOMETRO - 2015</t>
  </si>
  <si>
    <t>FERROEXPRESO PAMPEANO S.A.C. - TON-KM PRODUCIDAS - AÑO 2015</t>
  </si>
  <si>
    <t>RUBROS Y SUBRUBROS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</si>
  <si>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</si>
  <si>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</si>
  <si>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</si>
  <si>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</si>
  <si>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</si>
  <si>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</si>
  <si>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</si>
  <si>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</si>
  <si>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</si>
  <si>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</si>
  <si>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</si>
  <si>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</si>
  <si>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TOTALES</t>
  </si>
  <si>
    <t>ABONOS Y FERTILIZANTES</t>
  </si>
  <si>
    <t>ÚREA</t>
  </si>
  <si>
    <t>FOSFATO MONOAMÓNICO</t>
  </si>
  <si>
    <t>FOSFATO DIAMÓNICO</t>
  </si>
  <si>
    <t>OTROS</t>
  </si>
  <si>
    <t>ACEITES</t>
  </si>
  <si>
    <t>ACEITE DE GIRASOL</t>
  </si>
  <si>
    <t>ACEITE DE SOJA</t>
  </si>
  <si>
    <t>ACEITE DE MAÍZ</t>
  </si>
  <si>
    <t>ACEITE DE MANÍ</t>
  </si>
  <si>
    <t>ACEITE MEZCLA</t>
  </si>
  <si>
    <t>OTROS ACEITES</t>
  </si>
  <si>
    <t>COMBUSTIBLES</t>
  </si>
  <si>
    <t>CARBÓN</t>
  </si>
  <si>
    <t>COQUE</t>
  </si>
  <si>
    <t>OTROS COMBUSTIBLES SÓLIDOS</t>
  </si>
  <si>
    <t>PETRÓLEO Y COMBUSTIBLES LÍQUIDOS</t>
  </si>
  <si>
    <t>CONTENEDORES</t>
  </si>
  <si>
    <t>CARGADOS</t>
  </si>
  <si>
    <t>VACÍOS</t>
  </si>
  <si>
    <t>GRANOS</t>
  </si>
  <si>
    <t>ARROZ</t>
  </si>
  <si>
    <t>AVENA</t>
  </si>
  <si>
    <t>CEBADA</t>
  </si>
  <si>
    <t>MAÍZ</t>
  </si>
  <si>
    <t>MANÍ</t>
  </si>
  <si>
    <t>TRIGO</t>
  </si>
  <si>
    <t>SORGO</t>
  </si>
  <si>
    <t>GIRASOL</t>
  </si>
  <si>
    <t>SOJA</t>
  </si>
  <si>
    <t>OTROS CEREALES</t>
  </si>
  <si>
    <t>POROTOS</t>
  </si>
  <si>
    <t>MADERAS</t>
  </si>
  <si>
    <t>MANUFACTURAS</t>
  </si>
  <si>
    <t>CAÑOS Y TUBOS</t>
  </si>
  <si>
    <t>BOBINAS DE ACERO</t>
  </si>
  <si>
    <t>AUTOPARTES</t>
  </si>
  <si>
    <t>ESCORIA Y RESIDUOS SIDERÚRGICOS</t>
  </si>
  <si>
    <t>OTROS PRODUCTOS SIDERÚRGICOS</t>
  </si>
  <si>
    <t>FUNDENTE</t>
  </si>
  <si>
    <t>VIDRIO</t>
  </si>
  <si>
    <t>ENVASES VACÍOS</t>
  </si>
  <si>
    <t>PASTA CELULOSA</t>
  </si>
  <si>
    <t>OTRAS MANUFACTURAS</t>
  </si>
  <si>
    <t>MATERIAL DE VÍA</t>
  </si>
  <si>
    <t>PIEDRA BALASTO</t>
  </si>
  <si>
    <t>PIEDRA ESCORIA</t>
  </si>
  <si>
    <t>RIELES</t>
  </si>
  <si>
    <t>DURMIENTES DE MADERA</t>
  </si>
  <si>
    <t>DURMIENTES METÁLICOS</t>
  </si>
  <si>
    <t>DURMIENTES DE HORMIGÓN</t>
  </si>
  <si>
    <t>OTROS MATERIALES DE VÍA</t>
  </si>
  <si>
    <t>MINERALES Y MATERIALES DE CONSTRUCCIÓN</t>
  </si>
  <si>
    <t>ARENA</t>
  </si>
  <si>
    <t>CAL</t>
  </si>
  <si>
    <t>CEMENTO EN BOLSA</t>
  </si>
  <si>
    <t>CEMENTO A GRANEL</t>
  </si>
  <si>
    <t>CLINKER</t>
  </si>
  <si>
    <t>YESO</t>
  </si>
  <si>
    <t>PIEDRA GRANÍTICA</t>
  </si>
  <si>
    <t>PIEDRA CALIZA</t>
  </si>
  <si>
    <t>ROCAS DE APLICACIÓN</t>
  </si>
  <si>
    <t>SERPENTINA</t>
  </si>
  <si>
    <t>BARITINA</t>
  </si>
  <si>
    <t>FRANC SAND</t>
  </si>
  <si>
    <t>AGENTE DE SOSTÉN PARA EXPLOTACIÓN PETROLERA</t>
  </si>
  <si>
    <t>OTROS PRODUCTOS PARA LA CONSTRUCCIÓN</t>
  </si>
  <si>
    <t>OTROS MINERALES</t>
  </si>
  <si>
    <t>OTROS PRODUCTOS ALIMENTICIOS</t>
  </si>
  <si>
    <t>AZÚCAR</t>
  </si>
  <si>
    <t>BEBIDAS</t>
  </si>
  <si>
    <t>CONSERVAS</t>
  </si>
  <si>
    <t>LÁCTEOS</t>
  </si>
  <si>
    <t>VINO</t>
  </si>
  <si>
    <t>OTROS PRODUCTOS AGRÍCOLAS</t>
  </si>
  <si>
    <t>FORRAJES</t>
  </si>
  <si>
    <t>FRUTA</t>
  </si>
  <si>
    <t>DERIVADOS DE LA INDUSTRIA CÍTRICA</t>
  </si>
  <si>
    <t>SUBPRODUCTOS AGRARIOS</t>
  </si>
  <si>
    <t>PELLET DE SOJA</t>
  </si>
  <si>
    <t>PELLET  DE GIRASOL</t>
  </si>
  <si>
    <t>PELLET DE CÁSCARA DE GIRASOL</t>
  </si>
  <si>
    <t>PELLET DE MANÍ</t>
  </si>
  <si>
    <t>OTRAS HARINAS</t>
  </si>
  <si>
    <t>HARINA DE SOJA</t>
  </si>
  <si>
    <t>QUÍMICOS Y PETROQUÍMICOS</t>
  </si>
  <si>
    <t>POLIETILENO Y PVC</t>
  </si>
  <si>
    <t>SODA CÁUSTICA</t>
  </si>
  <si>
    <t>CARGAS GENERALES</t>
  </si>
  <si>
    <t>NUEVO CENTRAL ARGENTINO S.A. - TON-KM PRODUCIDAS - AÑO 2015</t>
  </si>
  <si>
    <t>FERROSUR ROCA S.A. - TON-KM PRODUCIDAS - AÑO 2015</t>
  </si>
  <si>
    <t>TRENES ARGENTINOS CARGAS Y LOGÍSTICA S.A.- LÍNEA SAN MARTÍN  - TON-KM PRODUCIDAS - AÑO 2015</t>
  </si>
  <si>
    <t>TRENES ARGENTINOS CARGAS Y LOGÍSTICA S.A.- LÍNEA URQUIZA  - TON-KM PRODUCIDAS - AÑO 2015</t>
  </si>
  <si>
    <t>TRENES ARGENTINOS CARGAS Y LOGÍSTICA S.A.- LÍNEA BELGRANO  - TON-KM PRODUCIDAS - AÑO 2015</t>
  </si>
  <si>
    <t>TONELADAS KILOMETRO - 2016</t>
  </si>
  <si>
    <t>TRENES ARGENTINOS CARGAS Y LOGÍSTICA S.A.- LÍNEA URQUIZA  - TON-KM PRODUCIDAS - AÑO 2016</t>
  </si>
  <si>
    <t>TRENES ARGENTINOS CARGAS Y LOGÍSTICA S.A.- LÍNEA SAN MARTÍN  - TON-KM PRODUCIDAS - AÑO 2016</t>
  </si>
  <si>
    <t>FERROSUR ROCA S.A. - TON-KM PRODUCIDAS - AÑO 2016</t>
  </si>
  <si>
    <t>NUEVO CENTRAL ARGENTINO S.A. - TON-KM PRODUCIDAS - AÑO 2016</t>
  </si>
  <si>
    <t>FERROEXPRESO PAMPEANO S.A.C. - TON-KM PRODUCIDAS - AÑO 2016</t>
  </si>
  <si>
    <t>TONELADAS KILOMETRO - 2017</t>
  </si>
  <si>
    <t>FERROEXPRESO PAMPEANO S.A.C. - TON-KM PRODUCIDAS - AÑO 2017</t>
  </si>
  <si>
    <t>NUEVO CENTRAL ARGENTINO S.A. - TON-KM PRODUCIDAS - AÑO 2017</t>
  </si>
  <si>
    <t>FERROSUR ROCA S.A. - TON-KM PRODUCIDAS - AÑO 2017</t>
  </si>
  <si>
    <t>TRENES ARGENTINOS CARGAS Y LOGÍSTICA S.A.- LÍNEA SAN MARTÍN  - TON-KM PRODUCIDAS - AÑO 2017</t>
  </si>
  <si>
    <t>TRENES ARGENTINOS CARGAS Y LOGÍSTICA S.A.- LÍNEA URQUIZA  - TON-KM PRODUCIDAS - AÑO 2017</t>
  </si>
  <si>
    <t>TRENES ARGENTINOS CARGAS Y LOGÍSTICA S.A.- LÍNEA BELGRANO  - TON-KM PRODUCIDAS - AÑO 2017</t>
  </si>
  <si>
    <t>TRENES ARGENTINOS CARGAS Y LOGÍSTICA S.A.- LÍNEA BELGRANO  - TON-KM PRODUCIDAS - 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</si>
</sst>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6" formatCode="_(&quot;$&quot;* #,##0.00_);_(&quot;$&quot;* \(#,##0.00\);_(&quot;$&quot;* &quot;-&quot;??_);_(@_)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color indexed="8"/>
      <name val="Courier"/>
      <family val="3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/>
      <sz val="8"/>
      <color indexed="12"/>
      <name val="Arial"/>
      <family val="2"/>
    </font>
    <font>
      <b/>
      <i/>
      <u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b/>
      <i/>
      <u/>
      <sz val="10"/>
      <name val="Arial"/>
      <family val="2"/>
    </font>
    <font>
      <u/>
      <sz val="8"/>
      <color indexed="12"/>
      <name val="Arial"/>
      <family val="2"/>
    </font>
    <font>
      <sz val="6"/>
      <name val="Arial"/>
      <family val="2"/>
    </font>
    <font>
      <b/>
      <u/>
      <sz val="12"/>
      <name val="Arial"/>
      <family val="2"/>
    </font>
    <font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3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18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7">
    <xf numFmtId="3" fontId="0" fillId="0" borderId="0" xfId="0">
      <alignment vertical="center"/>
    </xf>
    <xf numFmtId="3" fontId="2" fillId="0" borderId="0" xfId="0" applyFont="1">
      <alignment vertical="center"/>
    </xf>
    <xf numFmtId="3" fontId="3" fillId="0" borderId="0" xfId="0" applyFont="1">
      <alignment vertical="center"/>
    </xf>
    <xf numFmtId="3" fontId="2" fillId="0" borderId="0" xfId="0" applyFont="1" applyFill="1">
      <alignment vertical="center"/>
    </xf>
    <xf numFmtId="3" fontId="2" fillId="0" borderId="0" xfId="0" applyFont="1" applyAlignment="1">
      <alignment vertical="center"/>
    </xf>
    <xf numFmtId="3" fontId="2" fillId="0" borderId="0" xfId="0" applyFont="1" applyAlignment="1">
      <alignment horizontal="center" vertical="center"/>
    </xf>
    <xf numFmtId="3" fontId="2" fillId="0" borderId="0" xfId="0" applyFont="1" applyFill="1" applyAlignment="1">
      <alignment horizontal="center" vertical="center"/>
    </xf>
    <xf numFmtId="3" fontId="3" fillId="2" borderId="1" xfId="0" applyFont="1" applyFill="1" applyBorder="1">
      <alignment vertical="center"/>
    </xf>
    <xf numFmtId="3" fontId="3" fillId="2" borderId="2" xfId="0" applyFont="1" applyFill="1" applyBorder="1" applyAlignment="1">
      <alignment horizontal="center"/>
    </xf>
    <xf numFmtId="3" fontId="3" fillId="2" borderId="3" xfId="0" applyFont="1" applyFill="1" applyBorder="1" applyAlignment="1">
      <alignment horizontal="center"/>
    </xf>
    <xf numFmtId="3" fontId="4" fillId="0" borderId="0" xfId="0" applyFont="1">
      <alignment vertical="center"/>
    </xf>
    <xf numFmtId="3" fontId="7" fillId="0" borderId="0" xfId="0" applyFont="1" applyAlignment="1">
      <alignment horizontal="center"/>
    </xf>
    <xf numFmtId="3" fontId="8" fillId="0" borderId="0" xfId="0" applyFont="1" applyFill="1" applyBorder="1">
      <alignment vertical="center"/>
    </xf>
    <xf numFmtId="3" fontId="7" fillId="0" borderId="0" xfId="0" applyFont="1" applyBorder="1" applyAlignment="1">
      <alignment horizontal="center"/>
    </xf>
    <xf numFmtId="37" fontId="10" fillId="0" borderId="4" xfId="0" applyNumberFormat="1" applyFont="1" applyFill="1" applyBorder="1" applyAlignment="1" applyProtection="1">
      <alignment horizontal="center"/>
    </xf>
    <xf numFmtId="37" fontId="10" fillId="0" borderId="4" xfId="0" applyNumberFormat="1" applyFont="1" applyFill="1" applyBorder="1" applyProtection="1">
      <alignment vertical="center"/>
    </xf>
    <xf numFmtId="37" fontId="10" fillId="0" borderId="5" xfId="0" applyNumberFormat="1" applyFont="1" applyFill="1" applyBorder="1" applyAlignment="1" applyProtection="1">
      <alignment horizontal="center"/>
    </xf>
    <xf numFmtId="37" fontId="10" fillId="0" borderId="5" xfId="0" applyNumberFormat="1" applyFont="1" applyFill="1" applyBorder="1" applyProtection="1">
      <alignment vertical="center"/>
    </xf>
    <xf numFmtId="37" fontId="9" fillId="0" borderId="6" xfId="0" applyNumberFormat="1" applyFont="1" applyFill="1" applyBorder="1" applyAlignment="1" applyProtection="1">
      <alignment horizontal="center"/>
    </xf>
    <xf numFmtId="37" fontId="10" fillId="0" borderId="7" xfId="0" applyNumberFormat="1" applyFont="1" applyFill="1" applyBorder="1" applyAlignment="1" applyProtection="1">
      <alignment horizontal="center"/>
    </xf>
    <xf numFmtId="37" fontId="10" fillId="0" borderId="7" xfId="0" applyNumberFormat="1" applyFont="1" applyFill="1" applyBorder="1" applyProtection="1">
      <alignment vertical="center"/>
    </xf>
    <xf numFmtId="3" fontId="10" fillId="0" borderId="7" xfId="0" applyNumberFormat="1" applyFont="1" applyFill="1" applyBorder="1" applyAlignment="1" applyProtection="1">
      <alignment horizontal="center"/>
      <protection locked="0"/>
    </xf>
    <xf numFmtId="3" fontId="10" fillId="0" borderId="8" xfId="0" applyNumberFormat="1" applyFont="1" applyFill="1" applyBorder="1" applyAlignment="1" applyProtection="1">
      <alignment horizontal="center"/>
      <protection locked="0"/>
    </xf>
    <xf numFmtId="3" fontId="12" fillId="0" borderId="0" xfId="0" applyFont="1" applyFill="1" applyBorder="1" applyAlignment="1">
      <alignment horizontal="center" vertical="center"/>
    </xf>
    <xf numFmtId="0" fontId="11" fillId="0" borderId="0" xfId="1" applyFont="1" applyFill="1" applyBorder="1" applyAlignment="1" applyProtection="1">
      <alignment vertical="center"/>
    </xf>
    <xf numFmtId="3" fontId="13" fillId="0" borderId="0" xfId="0" applyFont="1">
      <alignment vertical="center"/>
    </xf>
    <xf numFmtId="3" fontId="14" fillId="0" borderId="0" xfId="0" applyFont="1">
      <alignment vertical="center"/>
    </xf>
    <xf numFmtId="3" fontId="6" fillId="0" borderId="0" xfId="0" applyFont="1" applyFill="1" applyBorder="1" applyAlignment="1">
      <alignment horizontal="center" vertical="center" wrapText="1"/>
    </xf>
    <xf numFmtId="3" fontId="12" fillId="0" borderId="0" xfId="0" applyFont="1" applyFill="1" applyBorder="1" applyAlignment="1">
      <alignment vertical="center"/>
    </xf>
    <xf numFmtId="3" fontId="6" fillId="0" borderId="0" xfId="0" applyFont="1" applyFill="1" applyBorder="1" applyAlignment="1">
      <alignment vertical="center" wrapText="1"/>
    </xf>
    <xf numFmtId="3" fontId="9" fillId="2" borderId="9" xfId="0" applyFont="1" applyFill="1" applyBorder="1" applyAlignment="1" applyProtection="1"/>
    <xf numFmtId="3" fontId="9" fillId="2" borderId="10" xfId="0" applyFont="1" applyFill="1" applyBorder="1" applyAlignment="1" applyProtection="1"/>
    <xf numFmtId="0" fontId="16" fillId="0" borderId="0" xfId="1" applyFont="1" applyFill="1" applyBorder="1" applyAlignment="1" applyProtection="1">
      <alignment vertical="center"/>
    </xf>
    <xf numFmtId="3" fontId="14" fillId="0" borderId="0" xfId="0" applyFont="1" applyAlignment="1">
      <alignment horizontal="center" vertical="center"/>
    </xf>
    <xf numFmtId="0" fontId="16" fillId="0" borderId="0" xfId="1" applyFont="1" applyFill="1" applyBorder="1" applyAlignment="1" applyProtection="1">
      <alignment horizontal="center" vertical="center"/>
    </xf>
    <xf numFmtId="3" fontId="13" fillId="0" borderId="0" xfId="0" applyFont="1" applyAlignment="1">
      <alignment horizontal="center" vertical="center"/>
    </xf>
    <xf numFmtId="3" fontId="14" fillId="0" borderId="0" xfId="0" applyFont="1" applyBorder="1">
      <alignment vertical="center"/>
    </xf>
    <xf numFmtId="3" fontId="14" fillId="0" borderId="0" xfId="0" applyFont="1" applyAlignment="1">
      <alignment vertical="center"/>
    </xf>
    <xf numFmtId="0" fontId="18" fillId="0" borderId="0" xfId="1" applyFont="1" applyFill="1" applyBorder="1" applyAlignment="1" applyProtection="1">
      <alignment vertical="center"/>
    </xf>
    <xf numFmtId="0" fontId="11" fillId="0" borderId="11" xfId="1" applyFont="1" applyFill="1" applyBorder="1" applyAlignment="1" applyProtection="1">
      <alignment vertical="center"/>
    </xf>
    <xf numFmtId="3" fontId="11" fillId="0" borderId="11" xfId="1" applyNumberFormat="1" applyFont="1" applyBorder="1" applyAlignment="1" applyProtection="1">
      <alignment vertical="center"/>
    </xf>
    <xf numFmtId="0" fontId="18" fillId="0" borderId="12" xfId="1" applyFont="1" applyFill="1" applyBorder="1" applyAlignment="1" applyProtection="1">
      <alignment vertical="center"/>
    </xf>
    <xf numFmtId="0" fontId="11" fillId="0" borderId="12" xfId="1" applyFont="1" applyFill="1" applyBorder="1" applyAlignment="1" applyProtection="1">
      <alignment vertical="center"/>
    </xf>
    <xf numFmtId="3" fontId="11" fillId="0" borderId="12" xfId="1" applyNumberFormat="1" applyFont="1" applyBorder="1" applyAlignment="1" applyProtection="1">
      <alignment vertical="center"/>
    </xf>
    <xf numFmtId="3" fontId="18" fillId="0" borderId="12" xfId="1" applyNumberFormat="1" applyFont="1" applyBorder="1" applyAlignment="1" applyProtection="1">
      <alignment vertical="center"/>
    </xf>
    <xf numFmtId="0" fontId="18" fillId="0" borderId="12" xfId="1" applyFont="1" applyFill="1" applyBorder="1" applyAlignment="1" applyProtection="1">
      <alignment horizontal="left" vertical="center"/>
    </xf>
    <xf numFmtId="3" fontId="2" fillId="0" borderId="13" xfId="2" applyNumberFormat="1" applyFont="1" applyFill="1" applyBorder="1" applyAlignment="1">
      <alignment horizontal="center" vertical="center"/>
    </xf>
    <xf numFmtId="3" fontId="3" fillId="0" borderId="13" xfId="2" applyNumberFormat="1" applyFont="1" applyFill="1" applyBorder="1" applyAlignment="1">
      <alignment horizontal="center" vertical="center"/>
    </xf>
    <xf numFmtId="3" fontId="3" fillId="2" borderId="14" xfId="0" applyFont="1" applyFill="1" applyBorder="1" applyAlignment="1">
      <alignment horizontal="center" vertical="center"/>
    </xf>
    <xf numFmtId="3" fontId="3" fillId="3" borderId="14" xfId="2" applyNumberFormat="1" applyFont="1" applyFill="1" applyBorder="1" applyAlignment="1">
      <alignment horizontal="center" vertical="center"/>
    </xf>
    <xf numFmtId="3" fontId="3" fillId="3" borderId="14" xfId="0" applyFont="1" applyFill="1" applyBorder="1" applyAlignment="1">
      <alignment horizontal="center" vertical="center"/>
    </xf>
    <xf numFmtId="0" fontId="18" fillId="0" borderId="15" xfId="1" applyFont="1" applyFill="1" applyBorder="1" applyAlignment="1" applyProtection="1">
      <alignment vertical="center"/>
    </xf>
    <xf numFmtId="0" fontId="18" fillId="0" borderId="16" xfId="1" applyFont="1" applyFill="1" applyBorder="1" applyAlignment="1" applyProtection="1">
      <alignment vertical="center"/>
    </xf>
    <xf numFmtId="0" fontId="18" fillId="0" borderId="17" xfId="1" applyFont="1" applyFill="1" applyBorder="1" applyAlignment="1" applyProtection="1">
      <alignment vertical="center"/>
    </xf>
    <xf numFmtId="3" fontId="3" fillId="2" borderId="18" xfId="0" applyFont="1" applyFill="1" applyBorder="1" applyAlignment="1">
      <alignment horizontal="center" vertical="center"/>
    </xf>
    <xf numFmtId="3" fontId="2" fillId="0" borderId="18" xfId="2" applyNumberFormat="1" applyFont="1" applyFill="1" applyBorder="1" applyAlignment="1">
      <alignment horizontal="center" vertical="center"/>
    </xf>
    <xf numFmtId="3" fontId="3" fillId="0" borderId="18" xfId="2" applyNumberFormat="1" applyFont="1" applyFill="1" applyBorder="1" applyAlignment="1">
      <alignment horizontal="center" vertical="center"/>
    </xf>
    <xf numFmtId="3" fontId="3" fillId="3" borderId="18" xfId="0" applyFont="1" applyFill="1" applyBorder="1" applyAlignment="1">
      <alignment horizontal="center" vertical="center"/>
    </xf>
    <xf numFmtId="3" fontId="3" fillId="3" borderId="18" xfId="2" applyNumberFormat="1" applyFont="1" applyFill="1" applyBorder="1" applyAlignment="1">
      <alignment horizontal="center" vertical="center"/>
    </xf>
    <xf numFmtId="3" fontId="13" fillId="3" borderId="18" xfId="0" applyFont="1" applyFill="1" applyBorder="1" applyAlignment="1">
      <alignment horizontal="center" vertical="center"/>
    </xf>
    <xf numFmtId="3" fontId="19" fillId="0" borderId="0" xfId="0" applyFont="1" applyAlignment="1">
      <alignment horizontal="center" vertical="center"/>
    </xf>
    <xf numFmtId="3" fontId="3" fillId="2" borderId="13" xfId="0" applyFont="1" applyFill="1" applyBorder="1" applyAlignment="1">
      <alignment horizontal="center" vertical="center" wrapText="1"/>
    </xf>
    <xf numFmtId="3" fontId="3" fillId="2" borderId="18" xfId="0" applyFont="1" applyFill="1" applyBorder="1" applyAlignment="1">
      <alignment horizontal="center" vertical="center" wrapText="1"/>
    </xf>
    <xf numFmtId="3" fontId="3" fillId="2" borderId="14" xfId="0" applyFont="1" applyFill="1" applyBorder="1" applyAlignment="1">
      <alignment horizontal="center" vertical="center" wrapText="1"/>
    </xf>
    <xf numFmtId="3" fontId="3" fillId="3" borderId="14" xfId="0" applyFont="1" applyFill="1" applyBorder="1" applyAlignment="1">
      <alignment horizontal="center" vertical="center" wrapText="1"/>
    </xf>
    <xf numFmtId="3" fontId="3" fillId="3" borderId="18" xfId="0" applyFont="1" applyFill="1" applyBorder="1" applyAlignment="1">
      <alignment horizontal="center" vertical="center" wrapText="1"/>
    </xf>
    <xf numFmtId="3" fontId="3" fillId="0" borderId="18" xfId="3" applyNumberFormat="1" applyFont="1" applyFill="1" applyBorder="1" applyAlignment="1">
      <alignment horizontal="right" vertical="center" wrapText="1"/>
    </xf>
    <xf numFmtId="3" fontId="2" fillId="0" borderId="19" xfId="3" applyNumberFormat="1" applyFont="1" applyBorder="1" applyAlignment="1">
      <alignment horizontal="right" vertical="center" wrapText="1"/>
    </xf>
    <xf numFmtId="3" fontId="2" fillId="0" borderId="20" xfId="3" applyNumberFormat="1" applyFont="1" applyFill="1" applyBorder="1" applyAlignment="1">
      <alignment horizontal="right" vertical="center" wrapText="1"/>
    </xf>
    <xf numFmtId="3" fontId="2" fillId="0" borderId="20" xfId="3" applyNumberFormat="1" applyFont="1" applyBorder="1" applyAlignment="1">
      <alignment horizontal="right" vertical="center" wrapText="1"/>
    </xf>
    <xf numFmtId="3" fontId="3" fillId="0" borderId="18" xfId="3" applyNumberFormat="1" applyFont="1" applyBorder="1" applyAlignment="1">
      <alignment horizontal="right" vertical="center" wrapText="1"/>
    </xf>
    <xf numFmtId="3" fontId="3" fillId="4" borderId="18" xfId="3" applyNumberFormat="1" applyFont="1" applyFill="1" applyBorder="1"/>
    <xf numFmtId="3" fontId="2" fillId="0" borderId="21" xfId="3" applyNumberFormat="1" applyFont="1" applyFill="1" applyBorder="1" applyAlignment="1">
      <alignment horizontal="right" vertical="center" wrapText="1"/>
    </xf>
    <xf numFmtId="3" fontId="2" fillId="0" borderId="22" xfId="3" applyNumberFormat="1" applyFont="1" applyBorder="1" applyAlignment="1">
      <alignment horizontal="right" vertical="center" wrapText="1"/>
    </xf>
    <xf numFmtId="3" fontId="2" fillId="0" borderId="23" xfId="3" applyNumberFormat="1" applyFont="1" applyBorder="1" applyAlignment="1">
      <alignment horizontal="right" vertical="center" wrapText="1"/>
    </xf>
    <xf numFmtId="3" fontId="2" fillId="0" borderId="24" xfId="3" applyNumberFormat="1" applyFont="1" applyFill="1" applyBorder="1" applyAlignment="1">
      <alignment horizontal="right" vertical="center" wrapText="1"/>
    </xf>
    <xf numFmtId="0" fontId="21" fillId="4" borderId="19" xfId="3" applyFont="1" applyFill="1" applyBorder="1" applyAlignment="1">
      <alignment horizontal="right" vertical="center" wrapText="1"/>
    </xf>
    <xf numFmtId="0" fontId="21" fillId="4" borderId="22" xfId="3" applyFont="1" applyFill="1" applyBorder="1" applyAlignment="1">
      <alignment horizontal="right" vertical="center" wrapText="1"/>
    </xf>
    <xf numFmtId="0" fontId="3" fillId="0" borderId="18" xfId="3" applyFont="1" applyFill="1" applyBorder="1" applyAlignment="1">
      <alignment horizontal="center" vertical="center" wrapText="1"/>
    </xf>
    <xf numFmtId="0" fontId="21" fillId="0" borderId="19" xfId="3" applyFont="1" applyBorder="1" applyAlignment="1">
      <alignment horizontal="right" vertical="center" wrapText="1"/>
    </xf>
    <xf numFmtId="0" fontId="3" fillId="0" borderId="18" xfId="3" applyFont="1" applyBorder="1" applyAlignment="1">
      <alignment horizontal="center" vertical="center" wrapText="1"/>
    </xf>
    <xf numFmtId="0" fontId="21" fillId="0" borderId="22" xfId="3" applyFont="1" applyBorder="1" applyAlignment="1">
      <alignment horizontal="right" vertical="center" wrapText="1"/>
    </xf>
    <xf numFmtId="0" fontId="21" fillId="0" borderId="23" xfId="3" applyFont="1" applyBorder="1" applyAlignment="1">
      <alignment horizontal="right" vertical="center" wrapText="1"/>
    </xf>
    <xf numFmtId="0" fontId="21" fillId="4" borderId="25" xfId="3" applyFont="1" applyFill="1" applyBorder="1" applyAlignment="1">
      <alignment horizontal="right" vertical="center" wrapText="1"/>
    </xf>
    <xf numFmtId="0" fontId="3" fillId="5" borderId="18" xfId="3" applyFont="1" applyFill="1" applyBorder="1" applyAlignment="1">
      <alignment horizontal="center" vertical="center" wrapText="1"/>
    </xf>
    <xf numFmtId="0" fontId="3" fillId="5" borderId="26" xfId="3" applyFont="1" applyFill="1" applyBorder="1" applyAlignment="1">
      <alignment horizontal="center" vertical="center" wrapText="1"/>
    </xf>
    <xf numFmtId="0" fontId="3" fillId="5" borderId="13" xfId="3" applyFont="1" applyFill="1" applyBorder="1" applyAlignment="1">
      <alignment horizontal="center" vertical="center" wrapText="1"/>
    </xf>
    <xf numFmtId="0" fontId="3" fillId="5" borderId="27" xfId="3" applyFont="1" applyFill="1" applyBorder="1" applyAlignment="1">
      <alignment horizontal="center" vertical="center"/>
    </xf>
    <xf numFmtId="3" fontId="3" fillId="5" borderId="18" xfId="3" applyNumberFormat="1" applyFont="1" applyFill="1" applyBorder="1" applyAlignment="1">
      <alignment horizontal="right" vertical="center"/>
    </xf>
    <xf numFmtId="3" fontId="5" fillId="0" borderId="0" xfId="1" applyNumberFormat="1" applyAlignment="1" applyProtection="1">
      <alignment vertical="center"/>
    </xf>
    <xf numFmtId="3" fontId="3" fillId="0" borderId="18" xfId="4" applyNumberFormat="1" applyFont="1" applyFill="1" applyBorder="1" applyAlignment="1">
      <alignment horizontal="right" vertical="center" wrapText="1"/>
    </xf>
    <xf numFmtId="3" fontId="2" fillId="0" borderId="19" xfId="4" applyNumberFormat="1" applyFont="1" applyBorder="1" applyAlignment="1">
      <alignment horizontal="right" vertical="center" wrapText="1"/>
    </xf>
    <xf numFmtId="3" fontId="2" fillId="0" borderId="20" xfId="4" applyNumberFormat="1" applyFont="1" applyFill="1" applyBorder="1" applyAlignment="1">
      <alignment horizontal="right" vertical="center" wrapText="1"/>
    </xf>
    <xf numFmtId="3" fontId="2" fillId="0" borderId="20" xfId="4" applyNumberFormat="1" applyFont="1" applyBorder="1" applyAlignment="1">
      <alignment horizontal="right" vertical="center" wrapText="1"/>
    </xf>
    <xf numFmtId="3" fontId="3" fillId="0" borderId="18" xfId="4" applyNumberFormat="1" applyFont="1" applyBorder="1" applyAlignment="1">
      <alignment horizontal="right" vertical="center" wrapText="1"/>
    </xf>
    <xf numFmtId="3" fontId="3" fillId="4" borderId="18" xfId="4" applyNumberFormat="1" applyFont="1" applyFill="1" applyBorder="1"/>
    <xf numFmtId="3" fontId="2" fillId="0" borderId="21" xfId="4" applyNumberFormat="1" applyFont="1" applyFill="1" applyBorder="1" applyAlignment="1">
      <alignment horizontal="right" vertical="center" wrapText="1"/>
    </xf>
    <xf numFmtId="3" fontId="2" fillId="0" borderId="22" xfId="4" applyNumberFormat="1" applyFont="1" applyBorder="1" applyAlignment="1">
      <alignment horizontal="right" vertical="center" wrapText="1"/>
    </xf>
    <xf numFmtId="3" fontId="2" fillId="0" borderId="23" xfId="4" applyNumberFormat="1" applyFont="1" applyBorder="1" applyAlignment="1">
      <alignment horizontal="right" vertical="center" wrapText="1"/>
    </xf>
    <xf numFmtId="3" fontId="2" fillId="0" borderId="24" xfId="4" applyNumberFormat="1" applyFont="1" applyFill="1" applyBorder="1" applyAlignment="1">
      <alignment horizontal="right" vertical="center" wrapText="1"/>
    </xf>
    <xf numFmtId="0" fontId="21" fillId="4" borderId="19" xfId="4" applyFont="1" applyFill="1" applyBorder="1" applyAlignment="1">
      <alignment horizontal="right" vertical="center" wrapText="1"/>
    </xf>
    <xf numFmtId="0" fontId="21" fillId="4" borderId="22" xfId="4" applyFont="1" applyFill="1" applyBorder="1" applyAlignment="1">
      <alignment horizontal="right" vertical="center" wrapText="1"/>
    </xf>
    <xf numFmtId="0" fontId="3" fillId="0" borderId="18" xfId="4" applyFont="1" applyFill="1" applyBorder="1" applyAlignment="1">
      <alignment horizontal="center" vertical="center" wrapText="1"/>
    </xf>
    <xf numFmtId="0" fontId="21" fillId="0" borderId="19" xfId="4" applyFont="1" applyBorder="1" applyAlignment="1">
      <alignment horizontal="right" vertical="center" wrapText="1"/>
    </xf>
    <xf numFmtId="0" fontId="3" fillId="0" borderId="18" xfId="4" applyFont="1" applyBorder="1" applyAlignment="1">
      <alignment horizontal="center" vertical="center" wrapText="1"/>
    </xf>
    <xf numFmtId="0" fontId="21" fillId="0" borderId="22" xfId="4" applyFont="1" applyBorder="1" applyAlignment="1">
      <alignment horizontal="right" vertical="center" wrapText="1"/>
    </xf>
    <xf numFmtId="0" fontId="21" fillId="0" borderId="23" xfId="4" applyFont="1" applyBorder="1" applyAlignment="1">
      <alignment horizontal="right" vertical="center" wrapText="1"/>
    </xf>
    <xf numFmtId="0" fontId="21" fillId="4" borderId="25" xfId="4" applyFont="1" applyFill="1" applyBorder="1" applyAlignment="1">
      <alignment horizontal="right" vertical="center" wrapText="1"/>
    </xf>
    <xf numFmtId="0" fontId="3" fillId="5" borderId="18" xfId="4" applyFont="1" applyFill="1" applyBorder="1" applyAlignment="1">
      <alignment horizontal="center" vertical="center" wrapText="1"/>
    </xf>
    <xf numFmtId="0" fontId="3" fillId="5" borderId="26" xfId="4" applyFont="1" applyFill="1" applyBorder="1" applyAlignment="1">
      <alignment horizontal="center" vertical="center" wrapText="1"/>
    </xf>
    <xf numFmtId="0" fontId="3" fillId="5" borderId="13" xfId="4" applyFont="1" applyFill="1" applyBorder="1" applyAlignment="1">
      <alignment horizontal="center" vertical="center" wrapText="1"/>
    </xf>
    <xf numFmtId="0" fontId="3" fillId="5" borderId="27" xfId="4" applyFont="1" applyFill="1" applyBorder="1" applyAlignment="1">
      <alignment horizontal="center" vertical="center"/>
    </xf>
    <xf numFmtId="3" fontId="3" fillId="5" borderId="18" xfId="4" applyNumberFormat="1" applyFont="1" applyFill="1" applyBorder="1" applyAlignment="1">
      <alignment horizontal="right" vertical="center"/>
    </xf>
    <xf numFmtId="3" fontId="3" fillId="0" borderId="18" xfId="5" applyNumberFormat="1" applyFont="1" applyFill="1" applyBorder="1" applyAlignment="1">
      <alignment horizontal="right" vertical="center" wrapText="1"/>
    </xf>
    <xf numFmtId="3" fontId="2" fillId="0" borderId="19" xfId="5" applyNumberFormat="1" applyFont="1" applyBorder="1" applyAlignment="1">
      <alignment horizontal="right" vertical="center" wrapText="1"/>
    </xf>
    <xf numFmtId="3" fontId="2" fillId="0" borderId="20" xfId="5" applyNumberFormat="1" applyFont="1" applyFill="1" applyBorder="1" applyAlignment="1">
      <alignment horizontal="right" vertical="center" wrapText="1"/>
    </xf>
    <xf numFmtId="3" fontId="2" fillId="0" borderId="20" xfId="5" applyNumberFormat="1" applyFont="1" applyBorder="1" applyAlignment="1">
      <alignment horizontal="right" vertical="center" wrapText="1"/>
    </xf>
    <xf numFmtId="3" fontId="3" fillId="0" borderId="18" xfId="5" applyNumberFormat="1" applyFont="1" applyBorder="1" applyAlignment="1">
      <alignment horizontal="right" vertical="center" wrapText="1"/>
    </xf>
    <xf numFmtId="3" fontId="3" fillId="4" borderId="18" xfId="5" applyNumberFormat="1" applyFont="1" applyFill="1" applyBorder="1"/>
    <xf numFmtId="3" fontId="2" fillId="0" borderId="21" xfId="5" applyNumberFormat="1" applyFont="1" applyFill="1" applyBorder="1" applyAlignment="1">
      <alignment horizontal="right" vertical="center" wrapText="1"/>
    </xf>
    <xf numFmtId="3" fontId="2" fillId="0" borderId="22" xfId="5" applyNumberFormat="1" applyFont="1" applyBorder="1" applyAlignment="1">
      <alignment horizontal="right" vertical="center" wrapText="1"/>
    </xf>
    <xf numFmtId="3" fontId="2" fillId="0" borderId="23" xfId="5" applyNumberFormat="1" applyFont="1" applyBorder="1" applyAlignment="1">
      <alignment horizontal="right" vertical="center" wrapText="1"/>
    </xf>
    <xf numFmtId="3" fontId="2" fillId="0" borderId="24" xfId="5" applyNumberFormat="1" applyFont="1" applyFill="1" applyBorder="1" applyAlignment="1">
      <alignment horizontal="right" vertical="center" wrapText="1"/>
    </xf>
    <xf numFmtId="0" fontId="21" fillId="4" borderId="19" xfId="5" applyFont="1" applyFill="1" applyBorder="1" applyAlignment="1">
      <alignment horizontal="right" vertical="center" wrapText="1"/>
    </xf>
    <xf numFmtId="0" fontId="21" fillId="4" borderId="22" xfId="5" applyFont="1" applyFill="1" applyBorder="1" applyAlignment="1">
      <alignment horizontal="right" vertical="center" wrapText="1"/>
    </xf>
    <xf numFmtId="0" fontId="3" fillId="0" borderId="18" xfId="5" applyFont="1" applyFill="1" applyBorder="1" applyAlignment="1">
      <alignment horizontal="center" vertical="center" wrapText="1"/>
    </xf>
    <xf numFmtId="0" fontId="21" fillId="0" borderId="19" xfId="5" applyFont="1" applyBorder="1" applyAlignment="1">
      <alignment horizontal="right" vertical="center" wrapText="1"/>
    </xf>
    <xf numFmtId="0" fontId="3" fillId="0" borderId="18" xfId="5" applyFont="1" applyBorder="1" applyAlignment="1">
      <alignment horizontal="center" vertical="center" wrapText="1"/>
    </xf>
    <xf numFmtId="0" fontId="21" fillId="0" borderId="22" xfId="5" applyFont="1" applyBorder="1" applyAlignment="1">
      <alignment horizontal="right" vertical="center" wrapText="1"/>
    </xf>
    <xf numFmtId="0" fontId="21" fillId="0" borderId="23" xfId="5" applyFont="1" applyBorder="1" applyAlignment="1">
      <alignment horizontal="right" vertical="center" wrapText="1"/>
    </xf>
    <xf numFmtId="0" fontId="21" fillId="4" borderId="25" xfId="5" applyFont="1" applyFill="1" applyBorder="1" applyAlignment="1">
      <alignment horizontal="right" vertical="center" wrapText="1"/>
    </xf>
    <xf numFmtId="0" fontId="3" fillId="5" borderId="18" xfId="5" applyFont="1" applyFill="1" applyBorder="1" applyAlignment="1">
      <alignment horizontal="center" vertical="center" wrapText="1"/>
    </xf>
    <xf numFmtId="0" fontId="3" fillId="5" borderId="26" xfId="5" applyFont="1" applyFill="1" applyBorder="1" applyAlignment="1">
      <alignment horizontal="center" vertical="center" wrapText="1"/>
    </xf>
    <xf numFmtId="0" fontId="3" fillId="5" borderId="13" xfId="5" applyFont="1" applyFill="1" applyBorder="1" applyAlignment="1">
      <alignment horizontal="center" vertical="center" wrapText="1"/>
    </xf>
    <xf numFmtId="0" fontId="3" fillId="5" borderId="27" xfId="5" applyFont="1" applyFill="1" applyBorder="1" applyAlignment="1">
      <alignment horizontal="center" vertical="center"/>
    </xf>
    <xf numFmtId="3" fontId="3" fillId="5" borderId="18" xfId="5" applyNumberFormat="1" applyFont="1" applyFill="1" applyBorder="1" applyAlignment="1">
      <alignment horizontal="right" vertical="center"/>
    </xf>
    <xf numFmtId="3" fontId="3" fillId="0" borderId="18" xfId="6" applyNumberFormat="1" applyFont="1" applyFill="1" applyBorder="1" applyAlignment="1">
      <alignment horizontal="right" vertical="center" wrapText="1"/>
    </xf>
    <xf numFmtId="3" fontId="2" fillId="0" borderId="20" xfId="6" applyNumberFormat="1" applyFont="1" applyBorder="1" applyAlignment="1">
      <alignment horizontal="right" vertical="center" wrapText="1"/>
    </xf>
    <xf numFmtId="0" fontId="21" fillId="4" borderId="19" xfId="6" applyFont="1" applyFill="1" applyBorder="1" applyAlignment="1">
      <alignment horizontal="right" vertical="center" wrapText="1"/>
    </xf>
    <xf numFmtId="0" fontId="21" fillId="4" borderId="22" xfId="6" applyFont="1" applyFill="1" applyBorder="1" applyAlignment="1">
      <alignment horizontal="right" vertical="center" wrapText="1"/>
    </xf>
    <xf numFmtId="0" fontId="3" fillId="0" borderId="18" xfId="6" applyFont="1" applyFill="1" applyBorder="1" applyAlignment="1">
      <alignment horizontal="center" vertical="center" wrapText="1"/>
    </xf>
    <xf numFmtId="3" fontId="3" fillId="0" borderId="28" xfId="6" applyNumberFormat="1" applyFont="1" applyFill="1" applyBorder="1" applyAlignment="1">
      <alignment horizontal="right" vertical="center" wrapText="1"/>
    </xf>
    <xf numFmtId="0" fontId="21" fillId="0" borderId="19" xfId="6" applyFont="1" applyBorder="1" applyAlignment="1">
      <alignment horizontal="right" vertical="center" wrapText="1"/>
    </xf>
    <xf numFmtId="0" fontId="3" fillId="0" borderId="18" xfId="6" applyFont="1" applyBorder="1" applyAlignment="1">
      <alignment horizontal="center" vertical="center" wrapText="1"/>
    </xf>
    <xf numFmtId="0" fontId="21" fillId="0" borderId="22" xfId="6" applyFont="1" applyBorder="1" applyAlignment="1">
      <alignment horizontal="right" vertical="center" wrapText="1"/>
    </xf>
    <xf numFmtId="0" fontId="21" fillId="0" borderId="23" xfId="6" applyFont="1" applyBorder="1" applyAlignment="1">
      <alignment horizontal="right" vertical="center" wrapText="1"/>
    </xf>
    <xf numFmtId="0" fontId="21" fillId="4" borderId="25" xfId="6" applyFont="1" applyFill="1" applyBorder="1" applyAlignment="1">
      <alignment horizontal="right" vertical="center" wrapText="1"/>
    </xf>
    <xf numFmtId="0" fontId="3" fillId="5" borderId="18" xfId="6" applyFont="1" applyFill="1" applyBorder="1" applyAlignment="1">
      <alignment horizontal="center" vertical="center" wrapText="1"/>
    </xf>
    <xf numFmtId="0" fontId="3" fillId="5" borderId="26" xfId="6" applyFont="1" applyFill="1" applyBorder="1" applyAlignment="1">
      <alignment horizontal="center" vertical="center" wrapText="1"/>
    </xf>
    <xf numFmtId="0" fontId="3" fillId="5" borderId="13" xfId="6" applyFont="1" applyFill="1" applyBorder="1" applyAlignment="1">
      <alignment horizontal="center" vertical="center" wrapText="1"/>
    </xf>
    <xf numFmtId="0" fontId="3" fillId="5" borderId="27" xfId="6" applyFont="1" applyFill="1" applyBorder="1" applyAlignment="1">
      <alignment horizontal="center" vertical="center"/>
    </xf>
    <xf numFmtId="3" fontId="3" fillId="5" borderId="18" xfId="6" applyNumberFormat="1" applyFont="1" applyFill="1" applyBorder="1" applyAlignment="1">
      <alignment horizontal="right" vertical="center"/>
    </xf>
    <xf numFmtId="3" fontId="3" fillId="0" borderId="18" xfId="7" applyNumberFormat="1" applyFont="1" applyFill="1" applyBorder="1" applyAlignment="1">
      <alignment horizontal="right" vertical="center" wrapText="1"/>
    </xf>
    <xf numFmtId="3" fontId="2" fillId="0" borderId="19" xfId="7" applyNumberFormat="1" applyFont="1" applyBorder="1" applyAlignment="1">
      <alignment horizontal="right" vertical="center" wrapText="1"/>
    </xf>
    <xf numFmtId="3" fontId="2" fillId="0" borderId="20" xfId="7" applyNumberFormat="1" applyFont="1" applyFill="1" applyBorder="1" applyAlignment="1">
      <alignment horizontal="right" vertical="center" wrapText="1"/>
    </xf>
    <xf numFmtId="3" fontId="2" fillId="0" borderId="20" xfId="7" applyNumberFormat="1" applyFont="1" applyBorder="1" applyAlignment="1">
      <alignment horizontal="right" vertical="center" wrapText="1"/>
    </xf>
    <xf numFmtId="3" fontId="3" fillId="0" borderId="18" xfId="7" applyNumberFormat="1" applyFont="1" applyBorder="1" applyAlignment="1">
      <alignment horizontal="right" vertical="center" wrapText="1"/>
    </xf>
    <xf numFmtId="3" fontId="3" fillId="4" borderId="18" xfId="7" applyNumberFormat="1" applyFont="1" applyFill="1" applyBorder="1"/>
    <xf numFmtId="3" fontId="2" fillId="0" borderId="21" xfId="7" applyNumberFormat="1" applyFont="1" applyFill="1" applyBorder="1" applyAlignment="1">
      <alignment horizontal="right" vertical="center" wrapText="1"/>
    </xf>
    <xf numFmtId="3" fontId="2" fillId="0" borderId="22" xfId="7" applyNumberFormat="1" applyFont="1" applyBorder="1" applyAlignment="1">
      <alignment horizontal="right" vertical="center" wrapText="1"/>
    </xf>
    <xf numFmtId="3" fontId="2" fillId="0" borderId="23" xfId="7" applyNumberFormat="1" applyFont="1" applyBorder="1" applyAlignment="1">
      <alignment horizontal="right" vertical="center" wrapText="1"/>
    </xf>
    <xf numFmtId="3" fontId="2" fillId="0" borderId="24" xfId="7" applyNumberFormat="1" applyFont="1" applyFill="1" applyBorder="1" applyAlignment="1">
      <alignment horizontal="right" vertical="center" wrapText="1"/>
    </xf>
    <xf numFmtId="0" fontId="21" fillId="4" borderId="19" xfId="7" applyFont="1" applyFill="1" applyBorder="1" applyAlignment="1">
      <alignment horizontal="right" vertical="center" wrapText="1"/>
    </xf>
    <xf numFmtId="0" fontId="21" fillId="4" borderId="22" xfId="7" applyFont="1" applyFill="1" applyBorder="1" applyAlignment="1">
      <alignment horizontal="right" vertical="center" wrapText="1"/>
    </xf>
    <xf numFmtId="0" fontId="3" fillId="0" borderId="18" xfId="7" applyFont="1" applyFill="1" applyBorder="1" applyAlignment="1">
      <alignment horizontal="center" vertical="center" wrapText="1"/>
    </xf>
    <xf numFmtId="0" fontId="21" fillId="0" borderId="19" xfId="7" applyFont="1" applyBorder="1" applyAlignment="1">
      <alignment horizontal="right" vertical="center" wrapText="1"/>
    </xf>
    <xf numFmtId="0" fontId="3" fillId="0" borderId="18" xfId="7" applyFont="1" applyBorder="1" applyAlignment="1">
      <alignment horizontal="center" vertical="center" wrapText="1"/>
    </xf>
    <xf numFmtId="0" fontId="21" fillId="0" borderId="22" xfId="7" applyFont="1" applyBorder="1" applyAlignment="1">
      <alignment horizontal="right" vertical="center" wrapText="1"/>
    </xf>
    <xf numFmtId="0" fontId="21" fillId="0" borderId="23" xfId="7" applyFont="1" applyBorder="1" applyAlignment="1">
      <alignment horizontal="right" vertical="center" wrapText="1"/>
    </xf>
    <xf numFmtId="0" fontId="21" fillId="4" borderId="25" xfId="7" applyFont="1" applyFill="1" applyBorder="1" applyAlignment="1">
      <alignment horizontal="right" vertical="center" wrapText="1"/>
    </xf>
    <xf numFmtId="0" fontId="3" fillId="5" borderId="18" xfId="7" applyFont="1" applyFill="1" applyBorder="1" applyAlignment="1">
      <alignment horizontal="center" vertical="center" wrapText="1"/>
    </xf>
    <xf numFmtId="0" fontId="3" fillId="5" borderId="26" xfId="7" applyFont="1" applyFill="1" applyBorder="1" applyAlignment="1">
      <alignment horizontal="center" vertical="center" wrapText="1"/>
    </xf>
    <xf numFmtId="0" fontId="3" fillId="5" borderId="13" xfId="7" applyFont="1" applyFill="1" applyBorder="1" applyAlignment="1">
      <alignment horizontal="center" vertical="center" wrapText="1"/>
    </xf>
    <xf numFmtId="0" fontId="3" fillId="5" borderId="27" xfId="7" applyFont="1" applyFill="1" applyBorder="1" applyAlignment="1">
      <alignment horizontal="center" vertical="center"/>
    </xf>
    <xf numFmtId="3" fontId="3" fillId="5" borderId="18" xfId="7" applyNumberFormat="1" applyFont="1" applyFill="1" applyBorder="1" applyAlignment="1">
      <alignment horizontal="right" vertical="center"/>
    </xf>
    <xf numFmtId="3" fontId="3" fillId="0" borderId="18" xfId="8" applyNumberFormat="1" applyFont="1" applyFill="1" applyBorder="1" applyAlignment="1">
      <alignment horizontal="right" vertical="center" wrapText="1"/>
    </xf>
    <xf numFmtId="3" fontId="2" fillId="0" borderId="19" xfId="8" applyNumberFormat="1" applyFont="1" applyBorder="1" applyAlignment="1">
      <alignment horizontal="right" vertical="center" wrapText="1"/>
    </xf>
    <xf numFmtId="3" fontId="2" fillId="0" borderId="20" xfId="8" applyNumberFormat="1" applyFont="1" applyFill="1" applyBorder="1" applyAlignment="1">
      <alignment horizontal="right" vertical="center" wrapText="1"/>
    </xf>
    <xf numFmtId="3" fontId="2" fillId="0" borderId="20" xfId="8" applyNumberFormat="1" applyFont="1" applyBorder="1" applyAlignment="1">
      <alignment horizontal="right" vertical="center" wrapText="1"/>
    </xf>
    <xf numFmtId="3" fontId="3" fillId="0" borderId="18" xfId="8" applyNumberFormat="1" applyFont="1" applyBorder="1" applyAlignment="1">
      <alignment horizontal="right" vertical="center" wrapText="1"/>
    </xf>
    <xf numFmtId="3" fontId="3" fillId="4" borderId="18" xfId="8" applyNumberFormat="1" applyFont="1" applyFill="1" applyBorder="1"/>
    <xf numFmtId="3" fontId="2" fillId="0" borderId="21" xfId="8" applyNumberFormat="1" applyFont="1" applyFill="1" applyBorder="1" applyAlignment="1">
      <alignment horizontal="right" vertical="center" wrapText="1"/>
    </xf>
    <xf numFmtId="3" fontId="2" fillId="0" borderId="22" xfId="8" applyNumberFormat="1" applyFont="1" applyBorder="1" applyAlignment="1">
      <alignment horizontal="right" vertical="center" wrapText="1"/>
    </xf>
    <xf numFmtId="3" fontId="2" fillId="0" borderId="23" xfId="8" applyNumberFormat="1" applyFont="1" applyBorder="1" applyAlignment="1">
      <alignment horizontal="right" vertical="center" wrapText="1"/>
    </xf>
    <xf numFmtId="3" fontId="2" fillId="0" borderId="24" xfId="8" applyNumberFormat="1" applyFont="1" applyFill="1" applyBorder="1" applyAlignment="1">
      <alignment horizontal="right" vertical="center" wrapText="1"/>
    </xf>
    <xf numFmtId="0" fontId="21" fillId="4" borderId="19" xfId="8" applyFont="1" applyFill="1" applyBorder="1" applyAlignment="1">
      <alignment horizontal="right" vertical="center" wrapText="1"/>
    </xf>
    <xf numFmtId="0" fontId="21" fillId="4" borderId="22" xfId="8" applyFont="1" applyFill="1" applyBorder="1" applyAlignment="1">
      <alignment horizontal="right" vertical="center" wrapText="1"/>
    </xf>
    <xf numFmtId="0" fontId="3" fillId="0" borderId="18" xfId="8" applyFont="1" applyFill="1" applyBorder="1" applyAlignment="1">
      <alignment horizontal="center" vertical="center" wrapText="1"/>
    </xf>
    <xf numFmtId="0" fontId="21" fillId="0" borderId="19" xfId="8" applyFont="1" applyBorder="1" applyAlignment="1">
      <alignment horizontal="right" vertical="center" wrapText="1"/>
    </xf>
    <xf numFmtId="0" fontId="3" fillId="0" borderId="18" xfId="8" applyFont="1" applyBorder="1" applyAlignment="1">
      <alignment horizontal="center" vertical="center" wrapText="1"/>
    </xf>
    <xf numFmtId="0" fontId="21" fillId="0" borderId="22" xfId="8" applyFont="1" applyBorder="1" applyAlignment="1">
      <alignment horizontal="right" vertical="center" wrapText="1"/>
    </xf>
    <xf numFmtId="0" fontId="21" fillId="0" borderId="23" xfId="8" applyFont="1" applyBorder="1" applyAlignment="1">
      <alignment horizontal="right" vertical="center" wrapText="1"/>
    </xf>
    <xf numFmtId="0" fontId="21" fillId="4" borderId="25" xfId="8" applyFont="1" applyFill="1" applyBorder="1" applyAlignment="1">
      <alignment horizontal="right" vertical="center" wrapText="1"/>
    </xf>
    <xf numFmtId="0" fontId="3" fillId="5" borderId="18" xfId="8" applyFont="1" applyFill="1" applyBorder="1" applyAlignment="1">
      <alignment horizontal="center" vertical="center" wrapText="1"/>
    </xf>
    <xf numFmtId="0" fontId="3" fillId="5" borderId="26" xfId="8" applyFont="1" applyFill="1" applyBorder="1" applyAlignment="1">
      <alignment horizontal="center" vertical="center" wrapText="1"/>
    </xf>
    <xf numFmtId="0" fontId="3" fillId="5" borderId="13" xfId="8" applyFont="1" applyFill="1" applyBorder="1" applyAlignment="1">
      <alignment horizontal="center" vertical="center" wrapText="1"/>
    </xf>
    <xf numFmtId="0" fontId="3" fillId="5" borderId="27" xfId="8" applyFont="1" applyFill="1" applyBorder="1" applyAlignment="1">
      <alignment horizontal="center" vertical="center"/>
    </xf>
    <xf numFmtId="3" fontId="3" fillId="5" borderId="18" xfId="8" applyNumberFormat="1" applyFont="1" applyFill="1" applyBorder="1" applyAlignment="1">
      <alignment horizontal="right" vertical="center"/>
    </xf>
    <xf numFmtId="3" fontId="6" fillId="2" borderId="29" xfId="0" applyFont="1" applyFill="1" applyBorder="1" applyAlignment="1">
      <alignment horizontal="center" vertical="center" wrapText="1"/>
    </xf>
    <xf numFmtId="3" fontId="6" fillId="2" borderId="30" xfId="0" applyFont="1" applyFill="1" applyBorder="1" applyAlignment="1">
      <alignment horizontal="center" vertical="center" wrapText="1"/>
    </xf>
    <xf numFmtId="3" fontId="6" fillId="2" borderId="31" xfId="0" applyFont="1" applyFill="1" applyBorder="1" applyAlignment="1">
      <alignment horizontal="center" vertical="center" wrapText="1"/>
    </xf>
    <xf numFmtId="3" fontId="3" fillId="2" borderId="29" xfId="0" applyFont="1" applyFill="1" applyBorder="1" applyAlignment="1">
      <alignment horizontal="center" vertical="center" wrapText="1"/>
    </xf>
    <xf numFmtId="3" fontId="3" fillId="2" borderId="30" xfId="0" applyFont="1" applyFill="1" applyBorder="1" applyAlignment="1">
      <alignment horizontal="center" vertical="center" wrapText="1"/>
    </xf>
    <xf numFmtId="3" fontId="3" fillId="2" borderId="31" xfId="0" applyFont="1" applyFill="1" applyBorder="1" applyAlignment="1">
      <alignment horizontal="center" vertical="center" wrapText="1"/>
    </xf>
    <xf numFmtId="37" fontId="9" fillId="3" borderId="13" xfId="0" applyNumberFormat="1" applyFont="1" applyFill="1" applyBorder="1" applyAlignment="1" applyProtection="1">
      <alignment horizontal="center" vertical="center"/>
    </xf>
    <xf numFmtId="37" fontId="9" fillId="3" borderId="23" xfId="0" applyNumberFormat="1" applyFont="1" applyFill="1" applyBorder="1" applyAlignment="1" applyProtection="1">
      <alignment horizontal="center" vertical="center"/>
    </xf>
    <xf numFmtId="3" fontId="9" fillId="3" borderId="13" xfId="0" applyFont="1" applyFill="1" applyBorder="1" applyAlignment="1" applyProtection="1">
      <alignment horizontal="center" vertical="center"/>
    </xf>
    <xf numFmtId="3" fontId="9" fillId="3" borderId="23" xfId="0" applyFont="1" applyFill="1" applyBorder="1" applyAlignment="1" applyProtection="1">
      <alignment horizontal="center" vertical="center"/>
    </xf>
    <xf numFmtId="3" fontId="15" fillId="0" borderId="0" xfId="0" applyFont="1" applyBorder="1" applyAlignment="1">
      <alignment horizontal="center" vertical="center"/>
    </xf>
    <xf numFmtId="3" fontId="15" fillId="0" borderId="0" xfId="0" applyFont="1" applyAlignment="1">
      <alignment horizontal="center" vertical="center"/>
    </xf>
    <xf numFmtId="3" fontId="2" fillId="0" borderId="13" xfId="0" applyFont="1" applyFill="1" applyBorder="1" applyAlignment="1">
      <alignment horizontal="center" vertical="center"/>
    </xf>
    <xf numFmtId="3" fontId="2" fillId="0" borderId="23" xfId="0" applyFont="1" applyFill="1" applyBorder="1" applyAlignment="1">
      <alignment horizontal="center" vertical="center"/>
    </xf>
    <xf numFmtId="3" fontId="3" fillId="0" borderId="13" xfId="0" applyFont="1" applyFill="1" applyBorder="1" applyAlignment="1">
      <alignment horizontal="center" vertical="center"/>
    </xf>
    <xf numFmtId="3" fontId="3" fillId="0" borderId="23" xfId="0" applyFont="1" applyFill="1" applyBorder="1" applyAlignment="1">
      <alignment horizontal="center" vertical="center"/>
    </xf>
    <xf numFmtId="3" fontId="3" fillId="3" borderId="13" xfId="0" applyFont="1" applyFill="1" applyBorder="1" applyAlignment="1">
      <alignment horizontal="center" vertical="center"/>
    </xf>
    <xf numFmtId="3" fontId="3" fillId="3" borderId="23" xfId="0" applyFont="1" applyFill="1" applyBorder="1" applyAlignment="1">
      <alignment horizontal="center" vertical="center"/>
    </xf>
    <xf numFmtId="3" fontId="3" fillId="2" borderId="13" xfId="0" applyFont="1" applyFill="1" applyBorder="1" applyAlignment="1">
      <alignment horizontal="center" vertical="center"/>
    </xf>
    <xf numFmtId="3" fontId="3" fillId="2" borderId="23" xfId="0" applyFont="1" applyFill="1" applyBorder="1" applyAlignment="1">
      <alignment horizontal="center" vertical="center"/>
    </xf>
    <xf numFmtId="3" fontId="3" fillId="2" borderId="13" xfId="0" applyFont="1" applyFill="1" applyBorder="1" applyAlignment="1">
      <alignment horizontal="center" vertical="justify"/>
    </xf>
    <xf numFmtId="3" fontId="3" fillId="2" borderId="23" xfId="0" applyFont="1" applyFill="1" applyBorder="1" applyAlignment="1">
      <alignment horizontal="center" vertical="justify"/>
    </xf>
    <xf numFmtId="3" fontId="13" fillId="0" borderId="5" xfId="0" applyFont="1" applyFill="1" applyBorder="1" applyAlignment="1">
      <alignment horizontal="center" vertical="center" wrapText="1"/>
    </xf>
    <xf numFmtId="3" fontId="13" fillId="0" borderId="0" xfId="0" applyFont="1" applyFill="1" applyBorder="1" applyAlignment="1">
      <alignment horizontal="center" vertical="center" wrapText="1"/>
    </xf>
    <xf numFmtId="3" fontId="17" fillId="0" borderId="0" xfId="0" applyFont="1" applyFill="1" applyBorder="1" applyAlignment="1">
      <alignment horizontal="center" vertical="center"/>
    </xf>
    <xf numFmtId="3" fontId="3" fillId="2" borderId="1" xfId="0" applyFont="1" applyFill="1" applyBorder="1" applyAlignment="1">
      <alignment horizontal="center" vertical="center"/>
    </xf>
    <xf numFmtId="3" fontId="3" fillId="2" borderId="3" xfId="0" applyFont="1" applyFill="1" applyBorder="1" applyAlignment="1">
      <alignment horizontal="center" vertical="center"/>
    </xf>
    <xf numFmtId="3" fontId="3" fillId="2" borderId="32" xfId="0" applyFont="1" applyFill="1" applyBorder="1" applyAlignment="1">
      <alignment horizontal="center" vertical="center"/>
    </xf>
    <xf numFmtId="3" fontId="3" fillId="2" borderId="33" xfId="0" applyFont="1" applyFill="1" applyBorder="1" applyAlignment="1">
      <alignment horizontal="center" vertical="center"/>
    </xf>
    <xf numFmtId="3" fontId="15" fillId="0" borderId="0" xfId="0" applyFont="1" applyFill="1" applyBorder="1" applyAlignment="1">
      <alignment horizontal="center" vertical="center"/>
    </xf>
    <xf numFmtId="0" fontId="18" fillId="0" borderId="15" xfId="1" applyFont="1" applyFill="1" applyBorder="1" applyAlignment="1" applyProtection="1">
      <alignment horizontal="left" vertical="center"/>
    </xf>
    <xf numFmtId="0" fontId="18" fillId="0" borderId="16" xfId="1" applyFont="1" applyFill="1" applyBorder="1" applyAlignment="1" applyProtection="1">
      <alignment horizontal="left" vertical="center"/>
    </xf>
    <xf numFmtId="0" fontId="18" fillId="0" borderId="17" xfId="1" applyFont="1" applyFill="1" applyBorder="1" applyAlignment="1" applyProtection="1">
      <alignment horizontal="left" vertical="center"/>
    </xf>
    <xf numFmtId="3" fontId="2" fillId="0" borderId="13" xfId="2" applyNumberFormat="1" applyFont="1" applyFill="1" applyBorder="1" applyAlignment="1">
      <alignment horizontal="center" vertical="center"/>
    </xf>
    <xf numFmtId="3" fontId="2" fillId="0" borderId="19" xfId="2" applyNumberFormat="1" applyFont="1" applyFill="1" applyBorder="1" applyAlignment="1">
      <alignment horizontal="center" vertical="center"/>
    </xf>
    <xf numFmtId="3" fontId="3" fillId="0" borderId="13" xfId="2" applyNumberFormat="1" applyFont="1" applyFill="1" applyBorder="1" applyAlignment="1">
      <alignment horizontal="center" vertical="center"/>
    </xf>
    <xf numFmtId="3" fontId="3" fillId="0" borderId="19" xfId="2" applyNumberFormat="1" applyFont="1" applyFill="1" applyBorder="1" applyAlignment="1">
      <alignment horizontal="center" vertical="center"/>
    </xf>
    <xf numFmtId="3" fontId="6" fillId="2" borderId="23" xfId="0" applyFont="1" applyFill="1" applyBorder="1" applyAlignment="1">
      <alignment horizontal="center" vertical="center"/>
    </xf>
    <xf numFmtId="3" fontId="2" fillId="0" borderId="0" xfId="0" quotePrefix="1" applyFont="1" applyAlignment="1">
      <alignment horizontal="left" vertical="center" wrapText="1"/>
    </xf>
    <xf numFmtId="3" fontId="6" fillId="2" borderId="13" xfId="0" applyFont="1" applyFill="1" applyBorder="1" applyAlignment="1">
      <alignment horizontal="center" vertical="center"/>
    </xf>
    <xf numFmtId="3" fontId="18" fillId="0" borderId="15" xfId="1" applyNumberFormat="1" applyFont="1" applyBorder="1" applyAlignment="1" applyProtection="1">
      <alignment horizontal="left" vertical="center"/>
    </xf>
    <xf numFmtId="3" fontId="18" fillId="0" borderId="16" xfId="1" applyNumberFormat="1" applyFont="1" applyBorder="1" applyAlignment="1" applyProtection="1">
      <alignment horizontal="left" vertical="center"/>
    </xf>
    <xf numFmtId="3" fontId="18" fillId="0" borderId="17" xfId="1" applyNumberFormat="1" applyFont="1" applyBorder="1" applyAlignment="1" applyProtection="1">
      <alignment horizontal="left" vertical="center"/>
    </xf>
    <xf numFmtId="3" fontId="3" fillId="2" borderId="19" xfId="0" applyFont="1" applyFill="1" applyBorder="1" applyAlignment="1">
      <alignment horizontal="center" vertical="center"/>
    </xf>
    <xf numFmtId="3" fontId="3" fillId="2" borderId="19" xfId="0" applyFont="1" applyFill="1" applyBorder="1" applyAlignment="1">
      <alignment horizontal="center" vertical="justify"/>
    </xf>
    <xf numFmtId="3" fontId="3" fillId="3" borderId="13" xfId="2" applyNumberFormat="1" applyFont="1" applyFill="1" applyBorder="1" applyAlignment="1">
      <alignment horizontal="center" vertical="center"/>
    </xf>
    <xf numFmtId="3" fontId="3" fillId="3" borderId="23" xfId="2" applyNumberFormat="1" applyFont="1" applyFill="1" applyBorder="1" applyAlignment="1">
      <alignment horizontal="center" vertical="center"/>
    </xf>
    <xf numFmtId="3" fontId="6" fillId="2" borderId="19" xfId="0" applyFont="1" applyFill="1" applyBorder="1" applyAlignment="1">
      <alignment horizontal="center" vertical="center"/>
    </xf>
    <xf numFmtId="3" fontId="3" fillId="3" borderId="14" xfId="2" applyNumberFormat="1" applyFont="1" applyFill="1" applyBorder="1" applyAlignment="1">
      <alignment horizontal="center" vertical="center"/>
    </xf>
    <xf numFmtId="3" fontId="3" fillId="3" borderId="34" xfId="2" applyNumberFormat="1" applyFont="1" applyFill="1" applyBorder="1" applyAlignment="1">
      <alignment horizontal="center" vertical="center"/>
    </xf>
    <xf numFmtId="3" fontId="3" fillId="2" borderId="14" xfId="0" applyFont="1" applyFill="1" applyBorder="1" applyAlignment="1">
      <alignment horizontal="center" vertical="center"/>
    </xf>
    <xf numFmtId="3" fontId="3" fillId="2" borderId="34" xfId="0" applyFont="1" applyFill="1" applyBorder="1" applyAlignment="1">
      <alignment horizontal="center" vertical="center"/>
    </xf>
    <xf numFmtId="3" fontId="3" fillId="3" borderId="14" xfId="0" applyFont="1" applyFill="1" applyBorder="1" applyAlignment="1">
      <alignment horizontal="center" vertical="center"/>
    </xf>
    <xf numFmtId="3" fontId="3" fillId="3" borderId="34" xfId="0" applyFont="1" applyFill="1" applyBorder="1" applyAlignment="1">
      <alignment horizontal="center" vertical="center"/>
    </xf>
    <xf numFmtId="3" fontId="2" fillId="0" borderId="19" xfId="0" applyFont="1" applyFill="1" applyBorder="1" applyAlignment="1">
      <alignment horizontal="center" vertical="center"/>
    </xf>
    <xf numFmtId="3" fontId="2" fillId="3" borderId="13" xfId="2" applyNumberFormat="1" applyFont="1" applyFill="1" applyBorder="1" applyAlignment="1">
      <alignment horizontal="center" vertical="center"/>
    </xf>
    <xf numFmtId="3" fontId="2" fillId="3" borderId="23" xfId="2" applyNumberFormat="1" applyFont="1" applyFill="1" applyBorder="1" applyAlignment="1">
      <alignment horizontal="center" vertical="center"/>
    </xf>
    <xf numFmtId="3" fontId="2" fillId="0" borderId="25" xfId="2" applyNumberFormat="1" applyFont="1" applyFill="1" applyBorder="1" applyAlignment="1">
      <alignment horizontal="center" vertical="center"/>
    </xf>
    <xf numFmtId="3" fontId="2" fillId="0" borderId="22" xfId="2" applyNumberFormat="1" applyFont="1" applyFill="1" applyBorder="1" applyAlignment="1">
      <alignment horizontal="center" vertical="center"/>
    </xf>
    <xf numFmtId="3" fontId="3" fillId="2" borderId="25" xfId="0" applyFont="1" applyFill="1" applyBorder="1" applyAlignment="1">
      <alignment horizontal="center" vertical="justify"/>
    </xf>
    <xf numFmtId="3" fontId="3" fillId="2" borderId="22" xfId="0" applyFont="1" applyFill="1" applyBorder="1" applyAlignment="1">
      <alignment horizontal="center" vertical="justify"/>
    </xf>
    <xf numFmtId="3" fontId="3" fillId="2" borderId="25" xfId="0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/>
    </xf>
    <xf numFmtId="3" fontId="3" fillId="3" borderId="32" xfId="2" applyNumberFormat="1" applyFont="1" applyFill="1" applyBorder="1" applyAlignment="1">
      <alignment horizontal="center" vertical="center"/>
    </xf>
    <xf numFmtId="3" fontId="3" fillId="3" borderId="33" xfId="2" applyNumberFormat="1" applyFont="1" applyFill="1" applyBorder="1" applyAlignment="1">
      <alignment horizontal="center" vertical="center"/>
    </xf>
    <xf numFmtId="3" fontId="2" fillId="0" borderId="23" xfId="2" applyNumberFormat="1" applyFont="1" applyFill="1" applyBorder="1" applyAlignment="1">
      <alignment horizontal="center" vertical="center"/>
    </xf>
    <xf numFmtId="3" fontId="3" fillId="0" borderId="23" xfId="2" applyNumberFormat="1" applyFont="1" applyFill="1" applyBorder="1" applyAlignment="1">
      <alignment horizontal="center" vertical="center"/>
    </xf>
    <xf numFmtId="0" fontId="18" fillId="0" borderId="15" xfId="1" applyFont="1" applyFill="1" applyBorder="1" applyAlignment="1" applyProtection="1">
      <alignment vertical="center"/>
    </xf>
    <xf numFmtId="0" fontId="18" fillId="0" borderId="16" xfId="1" applyFont="1" applyFill="1" applyBorder="1" applyAlignment="1" applyProtection="1">
      <alignment vertical="center"/>
    </xf>
    <xf numFmtId="0" fontId="18" fillId="0" borderId="17" xfId="1" applyFont="1" applyFill="1" applyBorder="1" applyAlignment="1" applyProtection="1">
      <alignment vertical="center"/>
    </xf>
    <xf numFmtId="0" fontId="20" fillId="4" borderId="0" xfId="7" applyFont="1" applyFill="1" applyAlignment="1">
      <alignment horizontal="center" vertical="center" wrapText="1"/>
    </xf>
    <xf numFmtId="0" fontId="20" fillId="4" borderId="33" xfId="7" applyFont="1" applyFill="1" applyBorder="1" applyAlignment="1">
      <alignment horizontal="center" vertical="center" wrapText="1"/>
    </xf>
    <xf numFmtId="0" fontId="20" fillId="4" borderId="0" xfId="8" applyFont="1" applyFill="1" applyAlignment="1">
      <alignment horizontal="center" vertical="center" wrapText="1"/>
    </xf>
    <xf numFmtId="0" fontId="20" fillId="4" borderId="33" xfId="8" applyFont="1" applyFill="1" applyBorder="1" applyAlignment="1">
      <alignment horizontal="center" vertical="center" wrapText="1"/>
    </xf>
    <xf numFmtId="0" fontId="20" fillId="4" borderId="0" xfId="3" applyFont="1" applyFill="1" applyAlignment="1">
      <alignment horizontal="center" vertical="center" wrapText="1"/>
    </xf>
    <xf numFmtId="0" fontId="20" fillId="4" borderId="33" xfId="3" applyFont="1" applyFill="1" applyBorder="1" applyAlignment="1">
      <alignment horizontal="center" vertical="center" wrapText="1"/>
    </xf>
    <xf numFmtId="0" fontId="20" fillId="4" borderId="0" xfId="4" applyFont="1" applyFill="1" applyAlignment="1">
      <alignment horizontal="center" vertical="center" wrapText="1"/>
    </xf>
    <xf numFmtId="0" fontId="20" fillId="4" borderId="33" xfId="4" applyFont="1" applyFill="1" applyBorder="1" applyAlignment="1">
      <alignment horizontal="center" vertical="center" wrapText="1"/>
    </xf>
    <xf numFmtId="0" fontId="20" fillId="4" borderId="0" xfId="5" applyFont="1" applyFill="1" applyAlignment="1">
      <alignment horizontal="center" vertical="center" wrapText="1"/>
    </xf>
    <xf numFmtId="0" fontId="20" fillId="4" borderId="33" xfId="5" applyFont="1" applyFill="1" applyBorder="1" applyAlignment="1">
      <alignment horizontal="center" vertical="center" wrapText="1"/>
    </xf>
    <xf numFmtId="0" fontId="20" fillId="4" borderId="0" xfId="6" applyFont="1" applyFill="1" applyAlignment="1">
      <alignment horizontal="center" vertical="center" wrapText="1"/>
    </xf>
    <xf numFmtId="0" fontId="20" fillId="4" borderId="33" xfId="6" applyFont="1" applyFill="1" applyBorder="1" applyAlignment="1">
      <alignment horizontal="center" vertical="center" wrapText="1"/>
    </xf>
    <xf numFmtId="0" fontId="5" fillId="0" borderId="15" xfId="1" applyFill="1" applyBorder="1" applyAlignment="1" applyProtection="1">
      <alignment horizontal="left" vertical="center"/>
    </xf>
    <xf numFmtId="0" fontId="5" fillId="0" borderId="16" xfId="1" applyFill="1" applyBorder="1" applyAlignment="1" applyProtection="1">
      <alignment horizontal="left" vertical="center"/>
    </xf>
    <xf numFmtId="0" fontId="5" fillId="0" borderId="17" xfId="1" applyFill="1" applyBorder="1" applyAlignment="1" applyProtection="1">
      <alignment horizontal="left" vertical="center"/>
    </xf>
    <xf numFmtId="0" fontId="11" fillId="0" borderId="15" xfId="1" applyFont="1" applyFill="1" applyBorder="1" applyAlignment="1" applyProtection="1">
      <alignment horizontal="left" vertical="center"/>
    </xf>
    <xf numFmtId="0" fontId="11" fillId="0" borderId="16" xfId="1" applyFont="1" applyFill="1" applyBorder="1" applyAlignment="1" applyProtection="1">
      <alignment horizontal="left" vertical="center"/>
    </xf>
    <xf numFmtId="0" fontId="11" fillId="0" borderId="17" xfId="1" applyFont="1" applyFill="1" applyBorder="1" applyAlignment="1" applyProtection="1">
      <alignment horizontal="left" vertical="center"/>
    </xf>
  </cellXfs>
  <cellStyles count="9">
    <cellStyle name="Hipervínculo" xfId="1" builtinId="8"/>
    <cellStyle name="Moneda" xfId="2" builtinId="4"/>
    <cellStyle name="Normal" xfId="0" builtinId="0"/>
    <cellStyle name="Normal 2" xfId="3"/>
    <cellStyle name="Normal 3" xfId="4"/>
    <cellStyle name="Normal 4" xfId="5"/>
    <cellStyle name="Normal 5" xfId="6"/>
    <cellStyle name="Normal 6" xfId="7"/>
    <cellStyle name="Normal 7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Desde 1992 hasta 1996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2005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2006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2007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2008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2009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2010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2011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2012'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2013'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2014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1997'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2015'!A2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'2016'!A2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'2017'!A2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1998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1999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2000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2001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2002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2003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2004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30</xdr:row>
      <xdr:rowOff>38100</xdr:rowOff>
    </xdr:from>
    <xdr:to>
      <xdr:col>7</xdr:col>
      <xdr:colOff>809625</xdr:colOff>
      <xdr:row>32</xdr:row>
      <xdr:rowOff>13109</xdr:rowOff>
    </xdr:to>
    <xdr:sp macro="" textlink="">
      <xdr:nvSpPr>
        <xdr:cNvPr id="7181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7</xdr:col>
      <xdr:colOff>114300</xdr:colOff>
      <xdr:row>52</xdr:row>
      <xdr:rowOff>38100</xdr:rowOff>
    </xdr:from>
    <xdr:to>
      <xdr:col>7</xdr:col>
      <xdr:colOff>809625</xdr:colOff>
      <xdr:row>54</xdr:row>
      <xdr:rowOff>3584</xdr:rowOff>
    </xdr:to>
    <xdr:sp macro="" textlink="">
      <xdr:nvSpPr>
        <xdr:cNvPr id="2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7</xdr:col>
      <xdr:colOff>114300</xdr:colOff>
      <xdr:row>74</xdr:row>
      <xdr:rowOff>38100</xdr:rowOff>
    </xdr:from>
    <xdr:to>
      <xdr:col>7</xdr:col>
      <xdr:colOff>809625</xdr:colOff>
      <xdr:row>76</xdr:row>
      <xdr:rowOff>3584</xdr:rowOff>
    </xdr:to>
    <xdr:sp macro="" textlink="">
      <xdr:nvSpPr>
        <xdr:cNvPr id="3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7</xdr:col>
      <xdr:colOff>114300</xdr:colOff>
      <xdr:row>96</xdr:row>
      <xdr:rowOff>38100</xdr:rowOff>
    </xdr:from>
    <xdr:to>
      <xdr:col>7</xdr:col>
      <xdr:colOff>809625</xdr:colOff>
      <xdr:row>98</xdr:row>
      <xdr:rowOff>3584</xdr:rowOff>
    </xdr:to>
    <xdr:sp macro="" textlink="">
      <xdr:nvSpPr>
        <xdr:cNvPr id="4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7</xdr:col>
      <xdr:colOff>114300</xdr:colOff>
      <xdr:row>118</xdr:row>
      <xdr:rowOff>38100</xdr:rowOff>
    </xdr:from>
    <xdr:to>
      <xdr:col>7</xdr:col>
      <xdr:colOff>809625</xdr:colOff>
      <xdr:row>120</xdr:row>
      <xdr:rowOff>13109</xdr:rowOff>
    </xdr:to>
    <xdr:sp macro="" textlink="">
      <xdr:nvSpPr>
        <xdr:cNvPr id="5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30</xdr:row>
      <xdr:rowOff>19050</xdr:rowOff>
    </xdr:from>
    <xdr:to>
      <xdr:col>13</xdr:col>
      <xdr:colOff>704850</xdr:colOff>
      <xdr:row>31</xdr:row>
      <xdr:rowOff>117244</xdr:rowOff>
    </xdr:to>
    <xdr:sp macro="" textlink="">
      <xdr:nvSpPr>
        <xdr:cNvPr id="7181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9525</xdr:colOff>
      <xdr:row>85</xdr:row>
      <xdr:rowOff>19050</xdr:rowOff>
    </xdr:from>
    <xdr:to>
      <xdr:col>13</xdr:col>
      <xdr:colOff>704850</xdr:colOff>
      <xdr:row>86</xdr:row>
      <xdr:rowOff>117244</xdr:rowOff>
    </xdr:to>
    <xdr:sp macro="" textlink="">
      <xdr:nvSpPr>
        <xdr:cNvPr id="2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9525</xdr:colOff>
      <xdr:row>120</xdr:row>
      <xdr:rowOff>19050</xdr:rowOff>
    </xdr:from>
    <xdr:to>
      <xdr:col>13</xdr:col>
      <xdr:colOff>704850</xdr:colOff>
      <xdr:row>121</xdr:row>
      <xdr:rowOff>117244</xdr:rowOff>
    </xdr:to>
    <xdr:sp macro="" textlink="">
      <xdr:nvSpPr>
        <xdr:cNvPr id="3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9525</xdr:colOff>
      <xdr:row>153</xdr:row>
      <xdr:rowOff>19050</xdr:rowOff>
    </xdr:from>
    <xdr:to>
      <xdr:col>13</xdr:col>
      <xdr:colOff>704850</xdr:colOff>
      <xdr:row>154</xdr:row>
      <xdr:rowOff>117244</xdr:rowOff>
    </xdr:to>
    <xdr:sp macro="" textlink="">
      <xdr:nvSpPr>
        <xdr:cNvPr id="4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9525</xdr:colOff>
      <xdr:row>184</xdr:row>
      <xdr:rowOff>19050</xdr:rowOff>
    </xdr:from>
    <xdr:to>
      <xdr:col>13</xdr:col>
      <xdr:colOff>704850</xdr:colOff>
      <xdr:row>185</xdr:row>
      <xdr:rowOff>117244</xdr:rowOff>
    </xdr:to>
    <xdr:sp macro="" textlink="">
      <xdr:nvSpPr>
        <xdr:cNvPr id="5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9525</xdr:colOff>
      <xdr:row>213</xdr:row>
      <xdr:rowOff>19050</xdr:rowOff>
    </xdr:from>
    <xdr:to>
      <xdr:col>13</xdr:col>
      <xdr:colOff>704850</xdr:colOff>
      <xdr:row>214</xdr:row>
      <xdr:rowOff>117244</xdr:rowOff>
    </xdr:to>
    <xdr:sp macro="" textlink="">
      <xdr:nvSpPr>
        <xdr:cNvPr id="6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161925</xdr:colOff>
      <xdr:row>30</xdr:row>
      <xdr:rowOff>19050</xdr:rowOff>
    </xdr:from>
    <xdr:to>
      <xdr:col>13</xdr:col>
      <xdr:colOff>857250</xdr:colOff>
      <xdr:row>31</xdr:row>
      <xdr:rowOff>136192</xdr:rowOff>
    </xdr:to>
    <xdr:sp macro="" textlink="">
      <xdr:nvSpPr>
        <xdr:cNvPr id="7181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161925</xdr:colOff>
      <xdr:row>85</xdr:row>
      <xdr:rowOff>19050</xdr:rowOff>
    </xdr:from>
    <xdr:to>
      <xdr:col>13</xdr:col>
      <xdr:colOff>857250</xdr:colOff>
      <xdr:row>86</xdr:row>
      <xdr:rowOff>136192</xdr:rowOff>
    </xdr:to>
    <xdr:sp macro="" textlink="">
      <xdr:nvSpPr>
        <xdr:cNvPr id="2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161925</xdr:colOff>
      <xdr:row>120</xdr:row>
      <xdr:rowOff>19050</xdr:rowOff>
    </xdr:from>
    <xdr:to>
      <xdr:col>13</xdr:col>
      <xdr:colOff>857250</xdr:colOff>
      <xdr:row>121</xdr:row>
      <xdr:rowOff>136192</xdr:rowOff>
    </xdr:to>
    <xdr:sp macro="" textlink="">
      <xdr:nvSpPr>
        <xdr:cNvPr id="3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161925</xdr:colOff>
      <xdr:row>153</xdr:row>
      <xdr:rowOff>19050</xdr:rowOff>
    </xdr:from>
    <xdr:to>
      <xdr:col>13</xdr:col>
      <xdr:colOff>857250</xdr:colOff>
      <xdr:row>154</xdr:row>
      <xdr:rowOff>136192</xdr:rowOff>
    </xdr:to>
    <xdr:sp macro="" textlink="">
      <xdr:nvSpPr>
        <xdr:cNvPr id="4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161925</xdr:colOff>
      <xdr:row>184</xdr:row>
      <xdr:rowOff>19050</xdr:rowOff>
    </xdr:from>
    <xdr:to>
      <xdr:col>13</xdr:col>
      <xdr:colOff>857250</xdr:colOff>
      <xdr:row>185</xdr:row>
      <xdr:rowOff>136192</xdr:rowOff>
    </xdr:to>
    <xdr:sp macro="" textlink="">
      <xdr:nvSpPr>
        <xdr:cNvPr id="5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161925</xdr:colOff>
      <xdr:row>213</xdr:row>
      <xdr:rowOff>19050</xdr:rowOff>
    </xdr:from>
    <xdr:to>
      <xdr:col>13</xdr:col>
      <xdr:colOff>857250</xdr:colOff>
      <xdr:row>214</xdr:row>
      <xdr:rowOff>136192</xdr:rowOff>
    </xdr:to>
    <xdr:sp macro="" textlink="">
      <xdr:nvSpPr>
        <xdr:cNvPr id="6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48</xdr:row>
      <xdr:rowOff>9525</xdr:rowOff>
    </xdr:from>
    <xdr:to>
      <xdr:col>13</xdr:col>
      <xdr:colOff>704850</xdr:colOff>
      <xdr:row>49</xdr:row>
      <xdr:rowOff>107719</xdr:rowOff>
    </xdr:to>
    <xdr:sp macro="" textlink="">
      <xdr:nvSpPr>
        <xdr:cNvPr id="7181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9525</xdr:colOff>
      <xdr:row>103</xdr:row>
      <xdr:rowOff>9525</xdr:rowOff>
    </xdr:from>
    <xdr:to>
      <xdr:col>13</xdr:col>
      <xdr:colOff>704850</xdr:colOff>
      <xdr:row>104</xdr:row>
      <xdr:rowOff>98194</xdr:rowOff>
    </xdr:to>
    <xdr:sp macro="" textlink="">
      <xdr:nvSpPr>
        <xdr:cNvPr id="2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9525</xdr:colOff>
      <xdr:row>138</xdr:row>
      <xdr:rowOff>9525</xdr:rowOff>
    </xdr:from>
    <xdr:to>
      <xdr:col>13</xdr:col>
      <xdr:colOff>704850</xdr:colOff>
      <xdr:row>139</xdr:row>
      <xdr:rowOff>107719</xdr:rowOff>
    </xdr:to>
    <xdr:sp macro="" textlink="">
      <xdr:nvSpPr>
        <xdr:cNvPr id="3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9525</xdr:colOff>
      <xdr:row>171</xdr:row>
      <xdr:rowOff>9525</xdr:rowOff>
    </xdr:from>
    <xdr:to>
      <xdr:col>13</xdr:col>
      <xdr:colOff>704850</xdr:colOff>
      <xdr:row>172</xdr:row>
      <xdr:rowOff>98194</xdr:rowOff>
    </xdr:to>
    <xdr:sp macro="" textlink="">
      <xdr:nvSpPr>
        <xdr:cNvPr id="4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9525</xdr:colOff>
      <xdr:row>202</xdr:row>
      <xdr:rowOff>9525</xdr:rowOff>
    </xdr:from>
    <xdr:to>
      <xdr:col>13</xdr:col>
      <xdr:colOff>704850</xdr:colOff>
      <xdr:row>203</xdr:row>
      <xdr:rowOff>88669</xdr:rowOff>
    </xdr:to>
    <xdr:sp macro="" textlink="">
      <xdr:nvSpPr>
        <xdr:cNvPr id="5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9525</xdr:colOff>
      <xdr:row>231</xdr:row>
      <xdr:rowOff>9525</xdr:rowOff>
    </xdr:from>
    <xdr:to>
      <xdr:col>13</xdr:col>
      <xdr:colOff>704850</xdr:colOff>
      <xdr:row>232</xdr:row>
      <xdr:rowOff>107719</xdr:rowOff>
    </xdr:to>
    <xdr:sp macro="" textlink="">
      <xdr:nvSpPr>
        <xdr:cNvPr id="6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50</xdr:row>
      <xdr:rowOff>47625</xdr:rowOff>
    </xdr:from>
    <xdr:to>
      <xdr:col>14</xdr:col>
      <xdr:colOff>28575</xdr:colOff>
      <xdr:row>51</xdr:row>
      <xdr:rowOff>145717</xdr:rowOff>
    </xdr:to>
    <xdr:sp macro="" textlink="">
      <xdr:nvSpPr>
        <xdr:cNvPr id="7181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95250</xdr:colOff>
      <xdr:row>105</xdr:row>
      <xdr:rowOff>47625</xdr:rowOff>
    </xdr:from>
    <xdr:to>
      <xdr:col>14</xdr:col>
      <xdr:colOff>28575</xdr:colOff>
      <xdr:row>106</xdr:row>
      <xdr:rowOff>145717</xdr:rowOff>
    </xdr:to>
    <xdr:sp macro="" textlink="">
      <xdr:nvSpPr>
        <xdr:cNvPr id="2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95250</xdr:colOff>
      <xdr:row>140</xdr:row>
      <xdr:rowOff>47625</xdr:rowOff>
    </xdr:from>
    <xdr:to>
      <xdr:col>14</xdr:col>
      <xdr:colOff>28575</xdr:colOff>
      <xdr:row>141</xdr:row>
      <xdr:rowOff>145717</xdr:rowOff>
    </xdr:to>
    <xdr:sp macro="" textlink="">
      <xdr:nvSpPr>
        <xdr:cNvPr id="3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95250</xdr:colOff>
      <xdr:row>173</xdr:row>
      <xdr:rowOff>47625</xdr:rowOff>
    </xdr:from>
    <xdr:to>
      <xdr:col>14</xdr:col>
      <xdr:colOff>28575</xdr:colOff>
      <xdr:row>174</xdr:row>
      <xdr:rowOff>145717</xdr:rowOff>
    </xdr:to>
    <xdr:sp macro="" textlink="">
      <xdr:nvSpPr>
        <xdr:cNvPr id="4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95250</xdr:colOff>
      <xdr:row>204</xdr:row>
      <xdr:rowOff>47625</xdr:rowOff>
    </xdr:from>
    <xdr:to>
      <xdr:col>14</xdr:col>
      <xdr:colOff>28575</xdr:colOff>
      <xdr:row>205</xdr:row>
      <xdr:rowOff>145717</xdr:rowOff>
    </xdr:to>
    <xdr:sp macro="" textlink="">
      <xdr:nvSpPr>
        <xdr:cNvPr id="5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95250</xdr:colOff>
      <xdr:row>233</xdr:row>
      <xdr:rowOff>47625</xdr:rowOff>
    </xdr:from>
    <xdr:to>
      <xdr:col>14</xdr:col>
      <xdr:colOff>28575</xdr:colOff>
      <xdr:row>234</xdr:row>
      <xdr:rowOff>145717</xdr:rowOff>
    </xdr:to>
    <xdr:sp macro="" textlink="">
      <xdr:nvSpPr>
        <xdr:cNvPr id="6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52</xdr:row>
      <xdr:rowOff>19050</xdr:rowOff>
    </xdr:from>
    <xdr:to>
      <xdr:col>13</xdr:col>
      <xdr:colOff>742950</xdr:colOff>
      <xdr:row>53</xdr:row>
      <xdr:rowOff>117142</xdr:rowOff>
    </xdr:to>
    <xdr:sp macro="" textlink="">
      <xdr:nvSpPr>
        <xdr:cNvPr id="7181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57150</xdr:colOff>
      <xdr:row>97</xdr:row>
      <xdr:rowOff>47625</xdr:rowOff>
    </xdr:from>
    <xdr:to>
      <xdr:col>13</xdr:col>
      <xdr:colOff>752475</xdr:colOff>
      <xdr:row>98</xdr:row>
      <xdr:rowOff>145717</xdr:rowOff>
    </xdr:to>
    <xdr:sp macro="" textlink="">
      <xdr:nvSpPr>
        <xdr:cNvPr id="2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47625</xdr:colOff>
      <xdr:row>128</xdr:row>
      <xdr:rowOff>38100</xdr:rowOff>
    </xdr:from>
    <xdr:to>
      <xdr:col>13</xdr:col>
      <xdr:colOff>742950</xdr:colOff>
      <xdr:row>129</xdr:row>
      <xdr:rowOff>136192</xdr:rowOff>
    </xdr:to>
    <xdr:sp macro="" textlink="">
      <xdr:nvSpPr>
        <xdr:cNvPr id="3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47625</xdr:colOff>
      <xdr:row>163</xdr:row>
      <xdr:rowOff>57150</xdr:rowOff>
    </xdr:from>
    <xdr:to>
      <xdr:col>13</xdr:col>
      <xdr:colOff>742950</xdr:colOff>
      <xdr:row>164</xdr:row>
      <xdr:rowOff>155242</xdr:rowOff>
    </xdr:to>
    <xdr:sp macro="" textlink="">
      <xdr:nvSpPr>
        <xdr:cNvPr id="4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47625</xdr:colOff>
      <xdr:row>194</xdr:row>
      <xdr:rowOff>66675</xdr:rowOff>
    </xdr:from>
    <xdr:to>
      <xdr:col>13</xdr:col>
      <xdr:colOff>742950</xdr:colOff>
      <xdr:row>196</xdr:row>
      <xdr:rowOff>2842</xdr:rowOff>
    </xdr:to>
    <xdr:sp macro="" textlink="">
      <xdr:nvSpPr>
        <xdr:cNvPr id="5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28575</xdr:colOff>
      <xdr:row>213</xdr:row>
      <xdr:rowOff>28575</xdr:rowOff>
    </xdr:from>
    <xdr:to>
      <xdr:col>13</xdr:col>
      <xdr:colOff>723900</xdr:colOff>
      <xdr:row>214</xdr:row>
      <xdr:rowOff>126667</xdr:rowOff>
    </xdr:to>
    <xdr:sp macro="" textlink="">
      <xdr:nvSpPr>
        <xdr:cNvPr id="6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66675</xdr:colOff>
      <xdr:row>223</xdr:row>
      <xdr:rowOff>9525</xdr:rowOff>
    </xdr:from>
    <xdr:to>
      <xdr:col>14</xdr:col>
      <xdr:colOff>0</xdr:colOff>
      <xdr:row>224</xdr:row>
      <xdr:rowOff>107617</xdr:rowOff>
    </xdr:to>
    <xdr:sp macro="" textlink="">
      <xdr:nvSpPr>
        <xdr:cNvPr id="7181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47625</xdr:colOff>
      <xdr:row>51</xdr:row>
      <xdr:rowOff>152400</xdr:rowOff>
    </xdr:from>
    <xdr:to>
      <xdr:col>13</xdr:col>
      <xdr:colOff>742950</xdr:colOff>
      <xdr:row>53</xdr:row>
      <xdr:rowOff>88567</xdr:rowOff>
    </xdr:to>
    <xdr:sp macro="" textlink="">
      <xdr:nvSpPr>
        <xdr:cNvPr id="2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76200</xdr:colOff>
      <xdr:row>97</xdr:row>
      <xdr:rowOff>38100</xdr:rowOff>
    </xdr:from>
    <xdr:to>
      <xdr:col>14</xdr:col>
      <xdr:colOff>9525</xdr:colOff>
      <xdr:row>98</xdr:row>
      <xdr:rowOff>136192</xdr:rowOff>
    </xdr:to>
    <xdr:sp macro="" textlink="">
      <xdr:nvSpPr>
        <xdr:cNvPr id="3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47625</xdr:colOff>
      <xdr:row>128</xdr:row>
      <xdr:rowOff>38100</xdr:rowOff>
    </xdr:from>
    <xdr:to>
      <xdr:col>13</xdr:col>
      <xdr:colOff>742950</xdr:colOff>
      <xdr:row>129</xdr:row>
      <xdr:rowOff>136192</xdr:rowOff>
    </xdr:to>
    <xdr:sp macro="" textlink="">
      <xdr:nvSpPr>
        <xdr:cNvPr id="4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28575</xdr:colOff>
      <xdr:row>163</xdr:row>
      <xdr:rowOff>47625</xdr:rowOff>
    </xdr:from>
    <xdr:to>
      <xdr:col>13</xdr:col>
      <xdr:colOff>723900</xdr:colOff>
      <xdr:row>164</xdr:row>
      <xdr:rowOff>145717</xdr:rowOff>
    </xdr:to>
    <xdr:sp macro="" textlink="">
      <xdr:nvSpPr>
        <xdr:cNvPr id="5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38100</xdr:colOff>
      <xdr:row>194</xdr:row>
      <xdr:rowOff>38100</xdr:rowOff>
    </xdr:from>
    <xdr:to>
      <xdr:col>13</xdr:col>
      <xdr:colOff>733425</xdr:colOff>
      <xdr:row>195</xdr:row>
      <xdr:rowOff>136192</xdr:rowOff>
    </xdr:to>
    <xdr:sp macro="" textlink="">
      <xdr:nvSpPr>
        <xdr:cNvPr id="6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</xdr:colOff>
      <xdr:row>52</xdr:row>
      <xdr:rowOff>28575</xdr:rowOff>
    </xdr:from>
    <xdr:to>
      <xdr:col>13</xdr:col>
      <xdr:colOff>704850</xdr:colOff>
      <xdr:row>53</xdr:row>
      <xdr:rowOff>123825</xdr:rowOff>
    </xdr:to>
    <xdr:sp macro="" textlink="">
      <xdr:nvSpPr>
        <xdr:cNvPr id="2049" name="WordArt 13">
          <a:hlinkClick xmlns:r="http://schemas.openxmlformats.org/officeDocument/2006/relationships" r:id="rId1"/>
        </xdr:cNvPr>
        <xdr:cNvSpPr>
          <a:spLocks noChangeArrowheads="1" noChangeShapeType="1"/>
        </xdr:cNvSpPr>
      </xdr:nvSpPr>
      <xdr:spPr bwMode="auto">
        <a:xfrm>
          <a:off x="13877925" y="10058400"/>
          <a:ext cx="647700" cy="257175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cap="small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57150</xdr:colOff>
      <xdr:row>97</xdr:row>
      <xdr:rowOff>28575</xdr:rowOff>
    </xdr:from>
    <xdr:to>
      <xdr:col>13</xdr:col>
      <xdr:colOff>704850</xdr:colOff>
      <xdr:row>98</xdr:row>
      <xdr:rowOff>123825</xdr:rowOff>
    </xdr:to>
    <xdr:sp macro="" textlink="">
      <xdr:nvSpPr>
        <xdr:cNvPr id="2050" name="WordArt 13">
          <a:hlinkClick xmlns:r="http://schemas.openxmlformats.org/officeDocument/2006/relationships" r:id="rId1"/>
        </xdr:cNvPr>
        <xdr:cNvSpPr>
          <a:spLocks noChangeArrowheads="1" noChangeShapeType="1"/>
        </xdr:cNvSpPr>
      </xdr:nvSpPr>
      <xdr:spPr bwMode="auto">
        <a:xfrm>
          <a:off x="13877925" y="17887950"/>
          <a:ext cx="647700" cy="257175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cap="small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57150</xdr:colOff>
      <xdr:row>128</xdr:row>
      <xdr:rowOff>28575</xdr:rowOff>
    </xdr:from>
    <xdr:to>
      <xdr:col>13</xdr:col>
      <xdr:colOff>704850</xdr:colOff>
      <xdr:row>129</xdr:row>
      <xdr:rowOff>123825</xdr:rowOff>
    </xdr:to>
    <xdr:sp macro="" textlink="">
      <xdr:nvSpPr>
        <xdr:cNvPr id="2051" name="WordArt 13">
          <a:hlinkClick xmlns:r="http://schemas.openxmlformats.org/officeDocument/2006/relationships" r:id="rId1"/>
        </xdr:cNvPr>
        <xdr:cNvSpPr>
          <a:spLocks noChangeArrowheads="1" noChangeShapeType="1"/>
        </xdr:cNvSpPr>
      </xdr:nvSpPr>
      <xdr:spPr bwMode="auto">
        <a:xfrm>
          <a:off x="13877925" y="23317200"/>
          <a:ext cx="647700" cy="257175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cap="small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57150</xdr:colOff>
      <xdr:row>163</xdr:row>
      <xdr:rowOff>28575</xdr:rowOff>
    </xdr:from>
    <xdr:to>
      <xdr:col>13</xdr:col>
      <xdr:colOff>704850</xdr:colOff>
      <xdr:row>164</xdr:row>
      <xdr:rowOff>123825</xdr:rowOff>
    </xdr:to>
    <xdr:sp macro="" textlink="">
      <xdr:nvSpPr>
        <xdr:cNvPr id="2052" name="WordArt 13">
          <a:hlinkClick xmlns:r="http://schemas.openxmlformats.org/officeDocument/2006/relationships" r:id="rId1"/>
        </xdr:cNvPr>
        <xdr:cNvSpPr>
          <a:spLocks noChangeArrowheads="1" noChangeShapeType="1"/>
        </xdr:cNvSpPr>
      </xdr:nvSpPr>
      <xdr:spPr bwMode="auto">
        <a:xfrm>
          <a:off x="13877925" y="29432250"/>
          <a:ext cx="647700" cy="257175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cap="small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57150</xdr:colOff>
      <xdr:row>194</xdr:row>
      <xdr:rowOff>28575</xdr:rowOff>
    </xdr:from>
    <xdr:to>
      <xdr:col>13</xdr:col>
      <xdr:colOff>704850</xdr:colOff>
      <xdr:row>195</xdr:row>
      <xdr:rowOff>123825</xdr:rowOff>
    </xdr:to>
    <xdr:sp macro="" textlink="">
      <xdr:nvSpPr>
        <xdr:cNvPr id="2053" name="WordArt 13">
          <a:hlinkClick xmlns:r="http://schemas.openxmlformats.org/officeDocument/2006/relationships" r:id="rId1"/>
        </xdr:cNvPr>
        <xdr:cNvSpPr>
          <a:spLocks noChangeArrowheads="1" noChangeShapeType="1"/>
        </xdr:cNvSpPr>
      </xdr:nvSpPr>
      <xdr:spPr bwMode="auto">
        <a:xfrm>
          <a:off x="13877925" y="34861500"/>
          <a:ext cx="647700" cy="257175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cap="small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57150</xdr:colOff>
      <xdr:row>223</xdr:row>
      <xdr:rowOff>28575</xdr:rowOff>
    </xdr:from>
    <xdr:to>
      <xdr:col>13</xdr:col>
      <xdr:colOff>704850</xdr:colOff>
      <xdr:row>224</xdr:row>
      <xdr:rowOff>123825</xdr:rowOff>
    </xdr:to>
    <xdr:sp macro="" textlink="">
      <xdr:nvSpPr>
        <xdr:cNvPr id="2054" name="WordArt 13">
          <a:hlinkClick xmlns:r="http://schemas.openxmlformats.org/officeDocument/2006/relationships" r:id="rId1"/>
        </xdr:cNvPr>
        <xdr:cNvSpPr>
          <a:spLocks noChangeArrowheads="1" noChangeShapeType="1"/>
        </xdr:cNvSpPr>
      </xdr:nvSpPr>
      <xdr:spPr bwMode="auto">
        <a:xfrm>
          <a:off x="13877925" y="39947850"/>
          <a:ext cx="647700" cy="257175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cap="small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52</xdr:row>
      <xdr:rowOff>38100</xdr:rowOff>
    </xdr:from>
    <xdr:to>
      <xdr:col>13</xdr:col>
      <xdr:colOff>733425</xdr:colOff>
      <xdr:row>53</xdr:row>
      <xdr:rowOff>136192</xdr:rowOff>
    </xdr:to>
    <xdr:sp macro="" textlink="">
      <xdr:nvSpPr>
        <xdr:cNvPr id="7181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38100</xdr:colOff>
      <xdr:row>97</xdr:row>
      <xdr:rowOff>38100</xdr:rowOff>
    </xdr:from>
    <xdr:to>
      <xdr:col>13</xdr:col>
      <xdr:colOff>733425</xdr:colOff>
      <xdr:row>98</xdr:row>
      <xdr:rowOff>136192</xdr:rowOff>
    </xdr:to>
    <xdr:sp macro="" textlink="">
      <xdr:nvSpPr>
        <xdr:cNvPr id="2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38100</xdr:colOff>
      <xdr:row>128</xdr:row>
      <xdr:rowOff>38100</xdr:rowOff>
    </xdr:from>
    <xdr:to>
      <xdr:col>13</xdr:col>
      <xdr:colOff>733425</xdr:colOff>
      <xdr:row>129</xdr:row>
      <xdr:rowOff>136192</xdr:rowOff>
    </xdr:to>
    <xdr:sp macro="" textlink="">
      <xdr:nvSpPr>
        <xdr:cNvPr id="3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38100</xdr:colOff>
      <xdr:row>163</xdr:row>
      <xdr:rowOff>38100</xdr:rowOff>
    </xdr:from>
    <xdr:to>
      <xdr:col>13</xdr:col>
      <xdr:colOff>733425</xdr:colOff>
      <xdr:row>164</xdr:row>
      <xdr:rowOff>136192</xdr:rowOff>
    </xdr:to>
    <xdr:sp macro="" textlink="">
      <xdr:nvSpPr>
        <xdr:cNvPr id="4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38100</xdr:colOff>
      <xdr:row>194</xdr:row>
      <xdr:rowOff>38100</xdr:rowOff>
    </xdr:from>
    <xdr:to>
      <xdr:col>13</xdr:col>
      <xdr:colOff>733425</xdr:colOff>
      <xdr:row>195</xdr:row>
      <xdr:rowOff>136192</xdr:rowOff>
    </xdr:to>
    <xdr:sp macro="" textlink="">
      <xdr:nvSpPr>
        <xdr:cNvPr id="5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38100</xdr:colOff>
      <xdr:row>223</xdr:row>
      <xdr:rowOff>38100</xdr:rowOff>
    </xdr:from>
    <xdr:to>
      <xdr:col>13</xdr:col>
      <xdr:colOff>733425</xdr:colOff>
      <xdr:row>224</xdr:row>
      <xdr:rowOff>136192</xdr:rowOff>
    </xdr:to>
    <xdr:sp macro="" textlink="">
      <xdr:nvSpPr>
        <xdr:cNvPr id="6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52</xdr:row>
      <xdr:rowOff>38100</xdr:rowOff>
    </xdr:from>
    <xdr:to>
      <xdr:col>13</xdr:col>
      <xdr:colOff>733425</xdr:colOff>
      <xdr:row>53</xdr:row>
      <xdr:rowOff>136192</xdr:rowOff>
    </xdr:to>
    <xdr:sp macro="" textlink="">
      <xdr:nvSpPr>
        <xdr:cNvPr id="7181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38100</xdr:colOff>
      <xdr:row>97</xdr:row>
      <xdr:rowOff>38100</xdr:rowOff>
    </xdr:from>
    <xdr:to>
      <xdr:col>13</xdr:col>
      <xdr:colOff>733425</xdr:colOff>
      <xdr:row>98</xdr:row>
      <xdr:rowOff>136192</xdr:rowOff>
    </xdr:to>
    <xdr:sp macro="" textlink="">
      <xdr:nvSpPr>
        <xdr:cNvPr id="2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38100</xdr:colOff>
      <xdr:row>128</xdr:row>
      <xdr:rowOff>38100</xdr:rowOff>
    </xdr:from>
    <xdr:to>
      <xdr:col>13</xdr:col>
      <xdr:colOff>733425</xdr:colOff>
      <xdr:row>129</xdr:row>
      <xdr:rowOff>136192</xdr:rowOff>
    </xdr:to>
    <xdr:sp macro="" textlink="">
      <xdr:nvSpPr>
        <xdr:cNvPr id="3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38100</xdr:colOff>
      <xdr:row>163</xdr:row>
      <xdr:rowOff>38100</xdr:rowOff>
    </xdr:from>
    <xdr:to>
      <xdr:col>13</xdr:col>
      <xdr:colOff>733425</xdr:colOff>
      <xdr:row>164</xdr:row>
      <xdr:rowOff>136192</xdr:rowOff>
    </xdr:to>
    <xdr:sp macro="" textlink="">
      <xdr:nvSpPr>
        <xdr:cNvPr id="4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38100</xdr:colOff>
      <xdr:row>194</xdr:row>
      <xdr:rowOff>38100</xdr:rowOff>
    </xdr:from>
    <xdr:to>
      <xdr:col>13</xdr:col>
      <xdr:colOff>733425</xdr:colOff>
      <xdr:row>195</xdr:row>
      <xdr:rowOff>136192</xdr:rowOff>
    </xdr:to>
    <xdr:sp macro="" textlink="">
      <xdr:nvSpPr>
        <xdr:cNvPr id="5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38100</xdr:colOff>
      <xdr:row>223</xdr:row>
      <xdr:rowOff>38100</xdr:rowOff>
    </xdr:from>
    <xdr:to>
      <xdr:col>13</xdr:col>
      <xdr:colOff>733425</xdr:colOff>
      <xdr:row>224</xdr:row>
      <xdr:rowOff>136192</xdr:rowOff>
    </xdr:to>
    <xdr:sp macro="" textlink="">
      <xdr:nvSpPr>
        <xdr:cNvPr id="6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36</xdr:row>
      <xdr:rowOff>38100</xdr:rowOff>
    </xdr:from>
    <xdr:to>
      <xdr:col>13</xdr:col>
      <xdr:colOff>733425</xdr:colOff>
      <xdr:row>37</xdr:row>
      <xdr:rowOff>134747</xdr:rowOff>
    </xdr:to>
    <xdr:sp macro="" textlink="">
      <xdr:nvSpPr>
        <xdr:cNvPr id="7181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38100</xdr:colOff>
      <xdr:row>61</xdr:row>
      <xdr:rowOff>38100</xdr:rowOff>
    </xdr:from>
    <xdr:to>
      <xdr:col>13</xdr:col>
      <xdr:colOff>733425</xdr:colOff>
      <xdr:row>62</xdr:row>
      <xdr:rowOff>134747</xdr:rowOff>
    </xdr:to>
    <xdr:sp macro="" textlink="">
      <xdr:nvSpPr>
        <xdr:cNvPr id="2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38100</xdr:colOff>
      <xdr:row>80</xdr:row>
      <xdr:rowOff>38100</xdr:rowOff>
    </xdr:from>
    <xdr:to>
      <xdr:col>13</xdr:col>
      <xdr:colOff>733425</xdr:colOff>
      <xdr:row>81</xdr:row>
      <xdr:rowOff>134747</xdr:rowOff>
    </xdr:to>
    <xdr:sp macro="" textlink="">
      <xdr:nvSpPr>
        <xdr:cNvPr id="3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38100</xdr:colOff>
      <xdr:row>100</xdr:row>
      <xdr:rowOff>38100</xdr:rowOff>
    </xdr:from>
    <xdr:to>
      <xdr:col>13</xdr:col>
      <xdr:colOff>733425</xdr:colOff>
      <xdr:row>101</xdr:row>
      <xdr:rowOff>134747</xdr:rowOff>
    </xdr:to>
    <xdr:sp macro="" textlink="">
      <xdr:nvSpPr>
        <xdr:cNvPr id="4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38100</xdr:colOff>
      <xdr:row>118</xdr:row>
      <xdr:rowOff>38100</xdr:rowOff>
    </xdr:from>
    <xdr:to>
      <xdr:col>13</xdr:col>
      <xdr:colOff>733425</xdr:colOff>
      <xdr:row>119</xdr:row>
      <xdr:rowOff>134747</xdr:rowOff>
    </xdr:to>
    <xdr:sp macro="" textlink="">
      <xdr:nvSpPr>
        <xdr:cNvPr id="5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38100</xdr:colOff>
      <xdr:row>137</xdr:row>
      <xdr:rowOff>0</xdr:rowOff>
    </xdr:from>
    <xdr:to>
      <xdr:col>13</xdr:col>
      <xdr:colOff>733425</xdr:colOff>
      <xdr:row>138</xdr:row>
      <xdr:rowOff>96647</xdr:rowOff>
    </xdr:to>
    <xdr:sp macro="" textlink="">
      <xdr:nvSpPr>
        <xdr:cNvPr id="6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</xdr:colOff>
      <xdr:row>60</xdr:row>
      <xdr:rowOff>66675</xdr:rowOff>
    </xdr:from>
    <xdr:to>
      <xdr:col>13</xdr:col>
      <xdr:colOff>752475</xdr:colOff>
      <xdr:row>62</xdr:row>
      <xdr:rowOff>2944</xdr:rowOff>
    </xdr:to>
    <xdr:sp macro="" textlink="">
      <xdr:nvSpPr>
        <xdr:cNvPr id="7181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57150</xdr:colOff>
      <xdr:row>113</xdr:row>
      <xdr:rowOff>66675</xdr:rowOff>
    </xdr:from>
    <xdr:to>
      <xdr:col>13</xdr:col>
      <xdr:colOff>752475</xdr:colOff>
      <xdr:row>115</xdr:row>
      <xdr:rowOff>2944</xdr:rowOff>
    </xdr:to>
    <xdr:sp macro="" textlink="">
      <xdr:nvSpPr>
        <xdr:cNvPr id="2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57150</xdr:colOff>
      <xdr:row>142</xdr:row>
      <xdr:rowOff>66675</xdr:rowOff>
    </xdr:from>
    <xdr:to>
      <xdr:col>13</xdr:col>
      <xdr:colOff>752475</xdr:colOff>
      <xdr:row>144</xdr:row>
      <xdr:rowOff>2944</xdr:rowOff>
    </xdr:to>
    <xdr:sp macro="" textlink="">
      <xdr:nvSpPr>
        <xdr:cNvPr id="3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57150</xdr:colOff>
      <xdr:row>163</xdr:row>
      <xdr:rowOff>66675</xdr:rowOff>
    </xdr:from>
    <xdr:to>
      <xdr:col>13</xdr:col>
      <xdr:colOff>752475</xdr:colOff>
      <xdr:row>165</xdr:row>
      <xdr:rowOff>2944</xdr:rowOff>
    </xdr:to>
    <xdr:sp macro="" textlink="">
      <xdr:nvSpPr>
        <xdr:cNvPr id="4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57150</xdr:colOff>
      <xdr:row>236</xdr:row>
      <xdr:rowOff>66675</xdr:rowOff>
    </xdr:from>
    <xdr:to>
      <xdr:col>13</xdr:col>
      <xdr:colOff>752475</xdr:colOff>
      <xdr:row>238</xdr:row>
      <xdr:rowOff>2944</xdr:rowOff>
    </xdr:to>
    <xdr:sp macro="" textlink="">
      <xdr:nvSpPr>
        <xdr:cNvPr id="5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57150</xdr:colOff>
      <xdr:row>265</xdr:row>
      <xdr:rowOff>66675</xdr:rowOff>
    </xdr:from>
    <xdr:to>
      <xdr:col>13</xdr:col>
      <xdr:colOff>752475</xdr:colOff>
      <xdr:row>267</xdr:row>
      <xdr:rowOff>2944</xdr:rowOff>
    </xdr:to>
    <xdr:sp macro="" textlink="">
      <xdr:nvSpPr>
        <xdr:cNvPr id="6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171450</xdr:colOff>
      <xdr:row>8</xdr:row>
      <xdr:rowOff>161925</xdr:rowOff>
    </xdr:from>
    <xdr:to>
      <xdr:col>13</xdr:col>
      <xdr:colOff>952500</xdr:colOff>
      <xdr:row>9</xdr:row>
      <xdr:rowOff>153797</xdr:rowOff>
    </xdr:to>
    <xdr:sp macro="" textlink="">
      <xdr:nvSpPr>
        <xdr:cNvPr id="2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13668375" y="2381250"/>
          <a:ext cx="781050" cy="306197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180976</xdr:colOff>
      <xdr:row>113</xdr:row>
      <xdr:rowOff>19050</xdr:rowOff>
    </xdr:from>
    <xdr:to>
      <xdr:col>13</xdr:col>
      <xdr:colOff>885826</xdr:colOff>
      <xdr:row>114</xdr:row>
      <xdr:rowOff>29972</xdr:rowOff>
    </xdr:to>
    <xdr:sp macro="" textlink="">
      <xdr:nvSpPr>
        <xdr:cNvPr id="3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13677901" y="45405675"/>
          <a:ext cx="704850" cy="430022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180975</xdr:colOff>
      <xdr:row>216</xdr:row>
      <xdr:rowOff>0</xdr:rowOff>
    </xdr:from>
    <xdr:to>
      <xdr:col>13</xdr:col>
      <xdr:colOff>895350</xdr:colOff>
      <xdr:row>216</xdr:row>
      <xdr:rowOff>409575</xdr:rowOff>
    </xdr:to>
    <xdr:sp macro="" textlink="">
      <xdr:nvSpPr>
        <xdr:cNvPr id="4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13677900" y="88553925"/>
          <a:ext cx="714375" cy="4095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171450</xdr:colOff>
      <xdr:row>319</xdr:row>
      <xdr:rowOff>9525</xdr:rowOff>
    </xdr:from>
    <xdr:to>
      <xdr:col>13</xdr:col>
      <xdr:colOff>866775</xdr:colOff>
      <xdr:row>320</xdr:row>
      <xdr:rowOff>57150</xdr:rowOff>
    </xdr:to>
    <xdr:sp macro="" textlink="">
      <xdr:nvSpPr>
        <xdr:cNvPr id="5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13668375" y="131730750"/>
          <a:ext cx="695325" cy="46672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190500</xdr:colOff>
      <xdr:row>422</xdr:row>
      <xdr:rowOff>0</xdr:rowOff>
    </xdr:from>
    <xdr:to>
      <xdr:col>13</xdr:col>
      <xdr:colOff>885825</xdr:colOff>
      <xdr:row>423</xdr:row>
      <xdr:rowOff>96647</xdr:rowOff>
    </xdr:to>
    <xdr:sp macro="" textlink="">
      <xdr:nvSpPr>
        <xdr:cNvPr id="6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13687425" y="174888525"/>
          <a:ext cx="695325" cy="515747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219076</xdr:colOff>
      <xdr:row>525</xdr:row>
      <xdr:rowOff>1</xdr:rowOff>
    </xdr:from>
    <xdr:to>
      <xdr:col>13</xdr:col>
      <xdr:colOff>914400</xdr:colOff>
      <xdr:row>526</xdr:row>
      <xdr:rowOff>1</xdr:rowOff>
    </xdr:to>
    <xdr:sp macro="" textlink="">
      <xdr:nvSpPr>
        <xdr:cNvPr id="7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13716001" y="218055826"/>
          <a:ext cx="695324" cy="419100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190500</xdr:colOff>
      <xdr:row>628</xdr:row>
      <xdr:rowOff>1</xdr:rowOff>
    </xdr:from>
    <xdr:to>
      <xdr:col>13</xdr:col>
      <xdr:colOff>885825</xdr:colOff>
      <xdr:row>629</xdr:row>
      <xdr:rowOff>1</xdr:rowOff>
    </xdr:to>
    <xdr:sp macro="" textlink="">
      <xdr:nvSpPr>
        <xdr:cNvPr id="8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13687425" y="261223126"/>
          <a:ext cx="695325" cy="419100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171450</xdr:colOff>
      <xdr:row>8</xdr:row>
      <xdr:rowOff>161925</xdr:rowOff>
    </xdr:from>
    <xdr:to>
      <xdr:col>13</xdr:col>
      <xdr:colOff>952500</xdr:colOff>
      <xdr:row>9</xdr:row>
      <xdr:rowOff>153797</xdr:rowOff>
    </xdr:to>
    <xdr:sp macro="" textlink="">
      <xdr:nvSpPr>
        <xdr:cNvPr id="2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13668375" y="2381250"/>
          <a:ext cx="781050" cy="306197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180976</xdr:colOff>
      <xdr:row>113</xdr:row>
      <xdr:rowOff>19050</xdr:rowOff>
    </xdr:from>
    <xdr:to>
      <xdr:col>13</xdr:col>
      <xdr:colOff>885826</xdr:colOff>
      <xdr:row>114</xdr:row>
      <xdr:rowOff>29972</xdr:rowOff>
    </xdr:to>
    <xdr:sp macro="" textlink="">
      <xdr:nvSpPr>
        <xdr:cNvPr id="3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13677901" y="45405675"/>
          <a:ext cx="704850" cy="430022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180975</xdr:colOff>
      <xdr:row>216</xdr:row>
      <xdr:rowOff>0</xdr:rowOff>
    </xdr:from>
    <xdr:to>
      <xdr:col>13</xdr:col>
      <xdr:colOff>895350</xdr:colOff>
      <xdr:row>216</xdr:row>
      <xdr:rowOff>409575</xdr:rowOff>
    </xdr:to>
    <xdr:sp macro="" textlink="">
      <xdr:nvSpPr>
        <xdr:cNvPr id="4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13677900" y="88553925"/>
          <a:ext cx="714375" cy="4095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171450</xdr:colOff>
      <xdr:row>319</xdr:row>
      <xdr:rowOff>9525</xdr:rowOff>
    </xdr:from>
    <xdr:to>
      <xdr:col>13</xdr:col>
      <xdr:colOff>866775</xdr:colOff>
      <xdr:row>320</xdr:row>
      <xdr:rowOff>57150</xdr:rowOff>
    </xdr:to>
    <xdr:sp macro="" textlink="">
      <xdr:nvSpPr>
        <xdr:cNvPr id="5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13668375" y="131730750"/>
          <a:ext cx="695325" cy="46672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190500</xdr:colOff>
      <xdr:row>422</xdr:row>
      <xdr:rowOff>0</xdr:rowOff>
    </xdr:from>
    <xdr:to>
      <xdr:col>13</xdr:col>
      <xdr:colOff>885825</xdr:colOff>
      <xdr:row>423</xdr:row>
      <xdr:rowOff>96647</xdr:rowOff>
    </xdr:to>
    <xdr:sp macro="" textlink="">
      <xdr:nvSpPr>
        <xdr:cNvPr id="6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13687425" y="174888525"/>
          <a:ext cx="695325" cy="515747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219076</xdr:colOff>
      <xdr:row>525</xdr:row>
      <xdr:rowOff>1</xdr:rowOff>
    </xdr:from>
    <xdr:to>
      <xdr:col>13</xdr:col>
      <xdr:colOff>914400</xdr:colOff>
      <xdr:row>526</xdr:row>
      <xdr:rowOff>1</xdr:rowOff>
    </xdr:to>
    <xdr:sp macro="" textlink="">
      <xdr:nvSpPr>
        <xdr:cNvPr id="7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13716001" y="218055826"/>
          <a:ext cx="695324" cy="419100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190500</xdr:colOff>
      <xdr:row>628</xdr:row>
      <xdr:rowOff>1</xdr:rowOff>
    </xdr:from>
    <xdr:to>
      <xdr:col>13</xdr:col>
      <xdr:colOff>885825</xdr:colOff>
      <xdr:row>629</xdr:row>
      <xdr:rowOff>1</xdr:rowOff>
    </xdr:to>
    <xdr:sp macro="" textlink="">
      <xdr:nvSpPr>
        <xdr:cNvPr id="8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13687425" y="261223126"/>
          <a:ext cx="695325" cy="419100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171450</xdr:colOff>
      <xdr:row>8</xdr:row>
      <xdr:rowOff>161925</xdr:rowOff>
    </xdr:from>
    <xdr:to>
      <xdr:col>13</xdr:col>
      <xdr:colOff>952500</xdr:colOff>
      <xdr:row>9</xdr:row>
      <xdr:rowOff>153797</xdr:rowOff>
    </xdr:to>
    <xdr:sp macro="" textlink="">
      <xdr:nvSpPr>
        <xdr:cNvPr id="2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13668375" y="2381250"/>
          <a:ext cx="781050" cy="306197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180976</xdr:colOff>
      <xdr:row>113</xdr:row>
      <xdr:rowOff>19050</xdr:rowOff>
    </xdr:from>
    <xdr:to>
      <xdr:col>13</xdr:col>
      <xdr:colOff>885826</xdr:colOff>
      <xdr:row>114</xdr:row>
      <xdr:rowOff>29972</xdr:rowOff>
    </xdr:to>
    <xdr:sp macro="" textlink="">
      <xdr:nvSpPr>
        <xdr:cNvPr id="3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13677901" y="45405675"/>
          <a:ext cx="704850" cy="430022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180975</xdr:colOff>
      <xdr:row>216</xdr:row>
      <xdr:rowOff>0</xdr:rowOff>
    </xdr:from>
    <xdr:to>
      <xdr:col>13</xdr:col>
      <xdr:colOff>895350</xdr:colOff>
      <xdr:row>216</xdr:row>
      <xdr:rowOff>409575</xdr:rowOff>
    </xdr:to>
    <xdr:sp macro="" textlink="">
      <xdr:nvSpPr>
        <xdr:cNvPr id="4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13677900" y="88553925"/>
          <a:ext cx="714375" cy="4095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171450</xdr:colOff>
      <xdr:row>319</xdr:row>
      <xdr:rowOff>9525</xdr:rowOff>
    </xdr:from>
    <xdr:to>
      <xdr:col>13</xdr:col>
      <xdr:colOff>866775</xdr:colOff>
      <xdr:row>320</xdr:row>
      <xdr:rowOff>57150</xdr:rowOff>
    </xdr:to>
    <xdr:sp macro="" textlink="">
      <xdr:nvSpPr>
        <xdr:cNvPr id="5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13668375" y="131730750"/>
          <a:ext cx="695325" cy="46672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190500</xdr:colOff>
      <xdr:row>422</xdr:row>
      <xdr:rowOff>0</xdr:rowOff>
    </xdr:from>
    <xdr:to>
      <xdr:col>13</xdr:col>
      <xdr:colOff>885825</xdr:colOff>
      <xdr:row>423</xdr:row>
      <xdr:rowOff>96647</xdr:rowOff>
    </xdr:to>
    <xdr:sp macro="" textlink="">
      <xdr:nvSpPr>
        <xdr:cNvPr id="6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13687425" y="174888525"/>
          <a:ext cx="695325" cy="515747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219076</xdr:colOff>
      <xdr:row>525</xdr:row>
      <xdr:rowOff>1</xdr:rowOff>
    </xdr:from>
    <xdr:to>
      <xdr:col>13</xdr:col>
      <xdr:colOff>914400</xdr:colOff>
      <xdr:row>526</xdr:row>
      <xdr:rowOff>1</xdr:rowOff>
    </xdr:to>
    <xdr:sp macro="" textlink="">
      <xdr:nvSpPr>
        <xdr:cNvPr id="7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13716001" y="218055826"/>
          <a:ext cx="695324" cy="419100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190500</xdr:colOff>
      <xdr:row>628</xdr:row>
      <xdr:rowOff>1</xdr:rowOff>
    </xdr:from>
    <xdr:to>
      <xdr:col>13</xdr:col>
      <xdr:colOff>885825</xdr:colOff>
      <xdr:row>629</xdr:row>
      <xdr:rowOff>1</xdr:rowOff>
    </xdr:to>
    <xdr:sp macro="" textlink="">
      <xdr:nvSpPr>
        <xdr:cNvPr id="8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13687425" y="261223126"/>
          <a:ext cx="695325" cy="419100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</xdr:colOff>
      <xdr:row>60</xdr:row>
      <xdr:rowOff>57150</xdr:rowOff>
    </xdr:from>
    <xdr:to>
      <xdr:col>13</xdr:col>
      <xdr:colOff>752475</xdr:colOff>
      <xdr:row>61</xdr:row>
      <xdr:rowOff>155344</xdr:rowOff>
    </xdr:to>
    <xdr:sp macro="" textlink="">
      <xdr:nvSpPr>
        <xdr:cNvPr id="7181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57150</xdr:colOff>
      <xdr:row>115</xdr:row>
      <xdr:rowOff>57150</xdr:rowOff>
    </xdr:from>
    <xdr:to>
      <xdr:col>13</xdr:col>
      <xdr:colOff>752475</xdr:colOff>
      <xdr:row>116</xdr:row>
      <xdr:rowOff>155344</xdr:rowOff>
    </xdr:to>
    <xdr:sp macro="" textlink="">
      <xdr:nvSpPr>
        <xdr:cNvPr id="2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57150</xdr:colOff>
      <xdr:row>144</xdr:row>
      <xdr:rowOff>57150</xdr:rowOff>
    </xdr:from>
    <xdr:to>
      <xdr:col>13</xdr:col>
      <xdr:colOff>752475</xdr:colOff>
      <xdr:row>145</xdr:row>
      <xdr:rowOff>155344</xdr:rowOff>
    </xdr:to>
    <xdr:sp macro="" textlink="">
      <xdr:nvSpPr>
        <xdr:cNvPr id="3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57150</xdr:colOff>
      <xdr:row>165</xdr:row>
      <xdr:rowOff>57150</xdr:rowOff>
    </xdr:from>
    <xdr:to>
      <xdr:col>13</xdr:col>
      <xdr:colOff>752475</xdr:colOff>
      <xdr:row>166</xdr:row>
      <xdr:rowOff>155344</xdr:rowOff>
    </xdr:to>
    <xdr:sp macro="" textlink="">
      <xdr:nvSpPr>
        <xdr:cNvPr id="4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57150</xdr:colOff>
      <xdr:row>218</xdr:row>
      <xdr:rowOff>57150</xdr:rowOff>
    </xdr:from>
    <xdr:to>
      <xdr:col>13</xdr:col>
      <xdr:colOff>752475</xdr:colOff>
      <xdr:row>219</xdr:row>
      <xdr:rowOff>155344</xdr:rowOff>
    </xdr:to>
    <xdr:sp macro="" textlink="">
      <xdr:nvSpPr>
        <xdr:cNvPr id="5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57150</xdr:colOff>
      <xdr:row>247</xdr:row>
      <xdr:rowOff>57150</xdr:rowOff>
    </xdr:from>
    <xdr:to>
      <xdr:col>13</xdr:col>
      <xdr:colOff>752475</xdr:colOff>
      <xdr:row>248</xdr:row>
      <xdr:rowOff>155344</xdr:rowOff>
    </xdr:to>
    <xdr:sp macro="" textlink="">
      <xdr:nvSpPr>
        <xdr:cNvPr id="6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</xdr:colOff>
      <xdr:row>50</xdr:row>
      <xdr:rowOff>57150</xdr:rowOff>
    </xdr:from>
    <xdr:to>
      <xdr:col>13</xdr:col>
      <xdr:colOff>752475</xdr:colOff>
      <xdr:row>51</xdr:row>
      <xdr:rowOff>155344</xdr:rowOff>
    </xdr:to>
    <xdr:sp macro="" textlink="">
      <xdr:nvSpPr>
        <xdr:cNvPr id="7181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57150</xdr:colOff>
      <xdr:row>99</xdr:row>
      <xdr:rowOff>57150</xdr:rowOff>
    </xdr:from>
    <xdr:to>
      <xdr:col>13</xdr:col>
      <xdr:colOff>752475</xdr:colOff>
      <xdr:row>100</xdr:row>
      <xdr:rowOff>155344</xdr:rowOff>
    </xdr:to>
    <xdr:sp macro="" textlink="">
      <xdr:nvSpPr>
        <xdr:cNvPr id="2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57150</xdr:colOff>
      <xdr:row>128</xdr:row>
      <xdr:rowOff>57150</xdr:rowOff>
    </xdr:from>
    <xdr:to>
      <xdr:col>13</xdr:col>
      <xdr:colOff>752475</xdr:colOff>
      <xdr:row>129</xdr:row>
      <xdr:rowOff>155344</xdr:rowOff>
    </xdr:to>
    <xdr:sp macro="" textlink="">
      <xdr:nvSpPr>
        <xdr:cNvPr id="3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57150</xdr:colOff>
      <xdr:row>149</xdr:row>
      <xdr:rowOff>57150</xdr:rowOff>
    </xdr:from>
    <xdr:to>
      <xdr:col>13</xdr:col>
      <xdr:colOff>752475</xdr:colOff>
      <xdr:row>150</xdr:row>
      <xdr:rowOff>155344</xdr:rowOff>
    </xdr:to>
    <xdr:sp macro="" textlink="">
      <xdr:nvSpPr>
        <xdr:cNvPr id="4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57150</xdr:colOff>
      <xdr:row>174</xdr:row>
      <xdr:rowOff>57150</xdr:rowOff>
    </xdr:from>
    <xdr:to>
      <xdr:col>13</xdr:col>
      <xdr:colOff>752475</xdr:colOff>
      <xdr:row>175</xdr:row>
      <xdr:rowOff>155344</xdr:rowOff>
    </xdr:to>
    <xdr:sp macro="" textlink="">
      <xdr:nvSpPr>
        <xdr:cNvPr id="5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57150</xdr:colOff>
      <xdr:row>199</xdr:row>
      <xdr:rowOff>57150</xdr:rowOff>
    </xdr:from>
    <xdr:to>
      <xdr:col>13</xdr:col>
      <xdr:colOff>752475</xdr:colOff>
      <xdr:row>200</xdr:row>
      <xdr:rowOff>155344</xdr:rowOff>
    </xdr:to>
    <xdr:sp macro="" textlink="">
      <xdr:nvSpPr>
        <xdr:cNvPr id="6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</xdr:colOff>
      <xdr:row>52</xdr:row>
      <xdr:rowOff>47625</xdr:rowOff>
    </xdr:from>
    <xdr:to>
      <xdr:col>13</xdr:col>
      <xdr:colOff>752475</xdr:colOff>
      <xdr:row>53</xdr:row>
      <xdr:rowOff>145819</xdr:rowOff>
    </xdr:to>
    <xdr:sp macro="" textlink="">
      <xdr:nvSpPr>
        <xdr:cNvPr id="7181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57150</xdr:colOff>
      <xdr:row>107</xdr:row>
      <xdr:rowOff>47625</xdr:rowOff>
    </xdr:from>
    <xdr:to>
      <xdr:col>13</xdr:col>
      <xdr:colOff>752475</xdr:colOff>
      <xdr:row>108</xdr:row>
      <xdr:rowOff>145819</xdr:rowOff>
    </xdr:to>
    <xdr:sp macro="" textlink="">
      <xdr:nvSpPr>
        <xdr:cNvPr id="2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57150</xdr:colOff>
      <xdr:row>136</xdr:row>
      <xdr:rowOff>47625</xdr:rowOff>
    </xdr:from>
    <xdr:to>
      <xdr:col>13</xdr:col>
      <xdr:colOff>752475</xdr:colOff>
      <xdr:row>137</xdr:row>
      <xdr:rowOff>145819</xdr:rowOff>
    </xdr:to>
    <xdr:sp macro="" textlink="">
      <xdr:nvSpPr>
        <xdr:cNvPr id="3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57150</xdr:colOff>
      <xdr:row>165</xdr:row>
      <xdr:rowOff>47625</xdr:rowOff>
    </xdr:from>
    <xdr:to>
      <xdr:col>13</xdr:col>
      <xdr:colOff>752475</xdr:colOff>
      <xdr:row>166</xdr:row>
      <xdr:rowOff>145819</xdr:rowOff>
    </xdr:to>
    <xdr:sp macro="" textlink="">
      <xdr:nvSpPr>
        <xdr:cNvPr id="4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57150</xdr:colOff>
      <xdr:row>192</xdr:row>
      <xdr:rowOff>47625</xdr:rowOff>
    </xdr:from>
    <xdr:to>
      <xdr:col>13</xdr:col>
      <xdr:colOff>752475</xdr:colOff>
      <xdr:row>193</xdr:row>
      <xdr:rowOff>145819</xdr:rowOff>
    </xdr:to>
    <xdr:sp macro="" textlink="">
      <xdr:nvSpPr>
        <xdr:cNvPr id="5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57150</xdr:colOff>
      <xdr:row>219</xdr:row>
      <xdr:rowOff>47625</xdr:rowOff>
    </xdr:from>
    <xdr:to>
      <xdr:col>13</xdr:col>
      <xdr:colOff>752475</xdr:colOff>
      <xdr:row>220</xdr:row>
      <xdr:rowOff>145819</xdr:rowOff>
    </xdr:to>
    <xdr:sp macro="" textlink="">
      <xdr:nvSpPr>
        <xdr:cNvPr id="6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</xdr:colOff>
      <xdr:row>52</xdr:row>
      <xdr:rowOff>28575</xdr:rowOff>
    </xdr:from>
    <xdr:to>
      <xdr:col>13</xdr:col>
      <xdr:colOff>752475</xdr:colOff>
      <xdr:row>53</xdr:row>
      <xdr:rowOff>126667</xdr:rowOff>
    </xdr:to>
    <xdr:sp macro="" textlink="">
      <xdr:nvSpPr>
        <xdr:cNvPr id="7181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0</xdr:colOff>
      <xdr:row>107</xdr:row>
      <xdr:rowOff>38100</xdr:rowOff>
    </xdr:from>
    <xdr:to>
      <xdr:col>13</xdr:col>
      <xdr:colOff>695325</xdr:colOff>
      <xdr:row>108</xdr:row>
      <xdr:rowOff>136192</xdr:rowOff>
    </xdr:to>
    <xdr:sp macro="" textlink="">
      <xdr:nvSpPr>
        <xdr:cNvPr id="2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47625</xdr:colOff>
      <xdr:row>136</xdr:row>
      <xdr:rowOff>66675</xdr:rowOff>
    </xdr:from>
    <xdr:to>
      <xdr:col>13</xdr:col>
      <xdr:colOff>742950</xdr:colOff>
      <xdr:row>138</xdr:row>
      <xdr:rowOff>2842</xdr:rowOff>
    </xdr:to>
    <xdr:sp macro="" textlink="">
      <xdr:nvSpPr>
        <xdr:cNvPr id="3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19050</xdr:colOff>
      <xdr:row>165</xdr:row>
      <xdr:rowOff>38100</xdr:rowOff>
    </xdr:from>
    <xdr:to>
      <xdr:col>13</xdr:col>
      <xdr:colOff>714375</xdr:colOff>
      <xdr:row>166</xdr:row>
      <xdr:rowOff>136192</xdr:rowOff>
    </xdr:to>
    <xdr:sp macro="" textlink="">
      <xdr:nvSpPr>
        <xdr:cNvPr id="4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19050</xdr:colOff>
      <xdr:row>194</xdr:row>
      <xdr:rowOff>57150</xdr:rowOff>
    </xdr:from>
    <xdr:to>
      <xdr:col>13</xdr:col>
      <xdr:colOff>714375</xdr:colOff>
      <xdr:row>195</xdr:row>
      <xdr:rowOff>155242</xdr:rowOff>
    </xdr:to>
    <xdr:sp macro="" textlink="">
      <xdr:nvSpPr>
        <xdr:cNvPr id="5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28575</xdr:colOff>
      <xdr:row>223</xdr:row>
      <xdr:rowOff>66675</xdr:rowOff>
    </xdr:from>
    <xdr:to>
      <xdr:col>13</xdr:col>
      <xdr:colOff>723900</xdr:colOff>
      <xdr:row>225</xdr:row>
      <xdr:rowOff>2842</xdr:rowOff>
    </xdr:to>
    <xdr:sp macro="" textlink="">
      <xdr:nvSpPr>
        <xdr:cNvPr id="6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52</xdr:row>
      <xdr:rowOff>9525</xdr:rowOff>
    </xdr:from>
    <xdr:to>
      <xdr:col>13</xdr:col>
      <xdr:colOff>704850</xdr:colOff>
      <xdr:row>53</xdr:row>
      <xdr:rowOff>107719</xdr:rowOff>
    </xdr:to>
    <xdr:sp macro="" textlink="">
      <xdr:nvSpPr>
        <xdr:cNvPr id="7181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9525</xdr:colOff>
      <xdr:row>107</xdr:row>
      <xdr:rowOff>9525</xdr:rowOff>
    </xdr:from>
    <xdr:to>
      <xdr:col>13</xdr:col>
      <xdr:colOff>704850</xdr:colOff>
      <xdr:row>108</xdr:row>
      <xdr:rowOff>107719</xdr:rowOff>
    </xdr:to>
    <xdr:sp macro="" textlink="">
      <xdr:nvSpPr>
        <xdr:cNvPr id="2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9525</xdr:colOff>
      <xdr:row>140</xdr:row>
      <xdr:rowOff>9525</xdr:rowOff>
    </xdr:from>
    <xdr:to>
      <xdr:col>13</xdr:col>
      <xdr:colOff>704850</xdr:colOff>
      <xdr:row>141</xdr:row>
      <xdr:rowOff>107719</xdr:rowOff>
    </xdr:to>
    <xdr:sp macro="" textlink="">
      <xdr:nvSpPr>
        <xdr:cNvPr id="3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9525</xdr:colOff>
      <xdr:row>169</xdr:row>
      <xdr:rowOff>9525</xdr:rowOff>
    </xdr:from>
    <xdr:to>
      <xdr:col>13</xdr:col>
      <xdr:colOff>704850</xdr:colOff>
      <xdr:row>170</xdr:row>
      <xdr:rowOff>107719</xdr:rowOff>
    </xdr:to>
    <xdr:sp macro="" textlink="">
      <xdr:nvSpPr>
        <xdr:cNvPr id="4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9525</xdr:colOff>
      <xdr:row>200</xdr:row>
      <xdr:rowOff>9525</xdr:rowOff>
    </xdr:from>
    <xdr:to>
      <xdr:col>13</xdr:col>
      <xdr:colOff>704850</xdr:colOff>
      <xdr:row>201</xdr:row>
      <xdr:rowOff>107719</xdr:rowOff>
    </xdr:to>
    <xdr:sp macro="" textlink="">
      <xdr:nvSpPr>
        <xdr:cNvPr id="5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9525</xdr:colOff>
      <xdr:row>229</xdr:row>
      <xdr:rowOff>9525</xdr:rowOff>
    </xdr:from>
    <xdr:to>
      <xdr:col>13</xdr:col>
      <xdr:colOff>704850</xdr:colOff>
      <xdr:row>230</xdr:row>
      <xdr:rowOff>107719</xdr:rowOff>
    </xdr:to>
    <xdr:sp macro="" textlink="">
      <xdr:nvSpPr>
        <xdr:cNvPr id="6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30</xdr:row>
      <xdr:rowOff>38100</xdr:rowOff>
    </xdr:from>
    <xdr:to>
      <xdr:col>13</xdr:col>
      <xdr:colOff>714375</xdr:colOff>
      <xdr:row>31</xdr:row>
      <xdr:rowOff>136192</xdr:rowOff>
    </xdr:to>
    <xdr:sp macro="" textlink="">
      <xdr:nvSpPr>
        <xdr:cNvPr id="7181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19050</xdr:colOff>
      <xdr:row>85</xdr:row>
      <xdr:rowOff>38100</xdr:rowOff>
    </xdr:from>
    <xdr:to>
      <xdr:col>13</xdr:col>
      <xdr:colOff>714375</xdr:colOff>
      <xdr:row>86</xdr:row>
      <xdr:rowOff>136192</xdr:rowOff>
    </xdr:to>
    <xdr:sp macro="" textlink="">
      <xdr:nvSpPr>
        <xdr:cNvPr id="2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19050</xdr:colOff>
      <xdr:row>120</xdr:row>
      <xdr:rowOff>38100</xdr:rowOff>
    </xdr:from>
    <xdr:to>
      <xdr:col>13</xdr:col>
      <xdr:colOff>714375</xdr:colOff>
      <xdr:row>121</xdr:row>
      <xdr:rowOff>136192</xdr:rowOff>
    </xdr:to>
    <xdr:sp macro="" textlink="">
      <xdr:nvSpPr>
        <xdr:cNvPr id="3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19050</xdr:colOff>
      <xdr:row>149</xdr:row>
      <xdr:rowOff>38100</xdr:rowOff>
    </xdr:from>
    <xdr:to>
      <xdr:col>13</xdr:col>
      <xdr:colOff>714375</xdr:colOff>
      <xdr:row>150</xdr:row>
      <xdr:rowOff>136192</xdr:rowOff>
    </xdr:to>
    <xdr:sp macro="" textlink="">
      <xdr:nvSpPr>
        <xdr:cNvPr id="4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19050</xdr:colOff>
      <xdr:row>180</xdr:row>
      <xdr:rowOff>38100</xdr:rowOff>
    </xdr:from>
    <xdr:to>
      <xdr:col>13</xdr:col>
      <xdr:colOff>714375</xdr:colOff>
      <xdr:row>181</xdr:row>
      <xdr:rowOff>136192</xdr:rowOff>
    </xdr:to>
    <xdr:sp macro="" textlink="">
      <xdr:nvSpPr>
        <xdr:cNvPr id="5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19050</xdr:colOff>
      <xdr:row>209</xdr:row>
      <xdr:rowOff>38100</xdr:rowOff>
    </xdr:from>
    <xdr:to>
      <xdr:col>13</xdr:col>
      <xdr:colOff>714375</xdr:colOff>
      <xdr:row>210</xdr:row>
      <xdr:rowOff>136192</xdr:rowOff>
    </xdr:to>
    <xdr:sp macro="" textlink="">
      <xdr:nvSpPr>
        <xdr:cNvPr id="6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30</xdr:row>
      <xdr:rowOff>57150</xdr:rowOff>
    </xdr:from>
    <xdr:to>
      <xdr:col>13</xdr:col>
      <xdr:colOff>790575</xdr:colOff>
      <xdr:row>31</xdr:row>
      <xdr:rowOff>155344</xdr:rowOff>
    </xdr:to>
    <xdr:sp macro="" textlink="">
      <xdr:nvSpPr>
        <xdr:cNvPr id="7181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85725</xdr:colOff>
      <xdr:row>85</xdr:row>
      <xdr:rowOff>38100</xdr:rowOff>
    </xdr:from>
    <xdr:to>
      <xdr:col>13</xdr:col>
      <xdr:colOff>781050</xdr:colOff>
      <xdr:row>86</xdr:row>
      <xdr:rowOff>136294</xdr:rowOff>
    </xdr:to>
    <xdr:sp macro="" textlink="">
      <xdr:nvSpPr>
        <xdr:cNvPr id="2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85725</xdr:colOff>
      <xdr:row>120</xdr:row>
      <xdr:rowOff>57150</xdr:rowOff>
    </xdr:from>
    <xdr:to>
      <xdr:col>13</xdr:col>
      <xdr:colOff>781050</xdr:colOff>
      <xdr:row>121</xdr:row>
      <xdr:rowOff>155344</xdr:rowOff>
    </xdr:to>
    <xdr:sp macro="" textlink="">
      <xdr:nvSpPr>
        <xdr:cNvPr id="3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57150</xdr:colOff>
      <xdr:row>149</xdr:row>
      <xdr:rowOff>38100</xdr:rowOff>
    </xdr:from>
    <xdr:to>
      <xdr:col>13</xdr:col>
      <xdr:colOff>752475</xdr:colOff>
      <xdr:row>150</xdr:row>
      <xdr:rowOff>136294</xdr:rowOff>
    </xdr:to>
    <xdr:sp macro="" textlink="">
      <xdr:nvSpPr>
        <xdr:cNvPr id="4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76200</xdr:colOff>
      <xdr:row>180</xdr:row>
      <xdr:rowOff>38100</xdr:rowOff>
    </xdr:from>
    <xdr:to>
      <xdr:col>13</xdr:col>
      <xdr:colOff>771525</xdr:colOff>
      <xdr:row>181</xdr:row>
      <xdr:rowOff>136294</xdr:rowOff>
    </xdr:to>
    <xdr:sp macro="" textlink="">
      <xdr:nvSpPr>
        <xdr:cNvPr id="5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  <xdr:twoCellAnchor>
    <xdr:from>
      <xdr:col>13</xdr:col>
      <xdr:colOff>95250</xdr:colOff>
      <xdr:row>209</xdr:row>
      <xdr:rowOff>28575</xdr:rowOff>
    </xdr:from>
    <xdr:to>
      <xdr:col>13</xdr:col>
      <xdr:colOff>790575</xdr:colOff>
      <xdr:row>210</xdr:row>
      <xdr:rowOff>126769</xdr:rowOff>
    </xdr:to>
    <xdr:sp macro="" textlink="">
      <xdr:nvSpPr>
        <xdr:cNvPr id="6" name="WordArt 13">
          <a:hlinkClick xmlns:r="http://schemas.openxmlformats.org/officeDocument/2006/relationships" r:id="rId1"/>
        </xdr:cNvPr>
        <xdr:cNvSpPr>
          <a:spLocks noChangeArrowheads="1" noChangeShapeType="1" noTextEdit="1"/>
        </xdr:cNvSpPr>
      </xdr:nvSpPr>
      <xdr:spPr bwMode="auto">
        <a:xfrm>
          <a:off x="4800600" y="3390900"/>
          <a:ext cx="695325" cy="257175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>
            <a:buNone/>
          </a:pPr>
          <a:r>
            <a:rPr lang="es-ES" sz="2800" kern="10" spc="0" normalizeH="1">
              <a:ln w="12700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effectLst>
                <a:outerShdw dist="35921" dir="2700000" sy="50000" rotWithShape="0">
                  <a:srgbClr val="875B0D">
                    <a:alpha val="70000"/>
                  </a:srgbClr>
                </a:outerShdw>
              </a:effectLst>
              <a:latin typeface="Algerian"/>
            </a:rPr>
            <a:t>Volver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3"/>
  <sheetViews>
    <sheetView workbookViewId="0"/>
  </sheetViews>
  <sheetFormatPr baseColWidth="10" defaultRowHeight="11.25" x14ac:dyDescent="0.2"/>
  <cols>
    <col min="1" max="1" width="18.7109375" style="10" customWidth="1"/>
    <col min="2" max="8" width="16.7109375" style="10" customWidth="1"/>
    <col min="9" max="16384" width="11.42578125" style="10"/>
  </cols>
  <sheetData>
    <row r="2" spans="1:8" s="33" customFormat="1" ht="24.95" customHeight="1" x14ac:dyDescent="0.2">
      <c r="A2" s="209" t="s">
        <v>194</v>
      </c>
      <c r="B2" s="209"/>
      <c r="C2" s="209"/>
      <c r="D2" s="209"/>
      <c r="E2" s="209"/>
      <c r="F2" s="209"/>
      <c r="G2" s="209"/>
      <c r="H2" s="209"/>
    </row>
    <row r="3" spans="1:8" ht="12" thickBot="1" x14ac:dyDescent="0.25">
      <c r="A3" s="11"/>
      <c r="B3" s="11"/>
      <c r="C3" s="11"/>
      <c r="D3" s="11"/>
      <c r="E3" s="11"/>
      <c r="F3" s="11"/>
      <c r="G3" s="11"/>
      <c r="H3" s="11"/>
    </row>
    <row r="4" spans="1:8" s="33" customFormat="1" ht="24.95" customHeight="1" thickTop="1" thickBot="1" x14ac:dyDescent="0.25">
      <c r="A4" s="39" t="s">
        <v>189</v>
      </c>
      <c r="B4" s="32"/>
      <c r="C4" s="32"/>
      <c r="D4" s="32"/>
      <c r="E4" s="34"/>
      <c r="F4" s="34"/>
      <c r="G4" s="34"/>
      <c r="H4" s="34"/>
    </row>
    <row r="5" spans="1:8" s="33" customFormat="1" ht="24.95" customHeight="1" thickTop="1" thickBot="1" x14ac:dyDescent="0.25">
      <c r="A5" s="39" t="s">
        <v>190</v>
      </c>
      <c r="B5" s="32"/>
      <c r="C5" s="32"/>
      <c r="D5" s="32"/>
      <c r="E5" s="34"/>
      <c r="F5" s="34"/>
      <c r="G5" s="34"/>
      <c r="H5" s="34"/>
    </row>
    <row r="6" spans="1:8" s="33" customFormat="1" ht="24.95" customHeight="1" thickTop="1" thickBot="1" x14ac:dyDescent="0.25">
      <c r="A6" s="39" t="s">
        <v>191</v>
      </c>
      <c r="B6" s="32"/>
      <c r="C6" s="32"/>
      <c r="D6" s="32"/>
      <c r="E6" s="34"/>
      <c r="F6" s="34"/>
      <c r="G6" s="34"/>
      <c r="H6" s="34"/>
    </row>
    <row r="7" spans="1:8" s="33" customFormat="1" ht="24.95" customHeight="1" thickTop="1" thickBot="1" x14ac:dyDescent="0.25">
      <c r="A7" s="39" t="s">
        <v>192</v>
      </c>
      <c r="B7" s="32"/>
      <c r="C7" s="32"/>
      <c r="D7" s="32"/>
      <c r="E7" s="34"/>
      <c r="F7" s="34"/>
      <c r="G7" s="34"/>
      <c r="H7" s="34"/>
    </row>
    <row r="8" spans="1:8" s="33" customFormat="1" ht="24.95" customHeight="1" thickTop="1" thickBot="1" x14ac:dyDescent="0.25">
      <c r="A8" s="40" t="s">
        <v>193</v>
      </c>
      <c r="B8"/>
      <c r="C8"/>
      <c r="D8"/>
      <c r="E8" s="34"/>
      <c r="F8" s="34"/>
      <c r="G8" s="34"/>
      <c r="H8" s="34"/>
    </row>
    <row r="9" spans="1:8" ht="12" thickTop="1" x14ac:dyDescent="0.2"/>
    <row r="10" spans="1:8" ht="12" x14ac:dyDescent="0.2">
      <c r="A10" s="12"/>
    </row>
    <row r="11" spans="1:8" s="33" customFormat="1" ht="24.95" customHeight="1" x14ac:dyDescent="0.2">
      <c r="A11" s="208" t="s">
        <v>195</v>
      </c>
      <c r="B11" s="208"/>
      <c r="C11" s="208"/>
      <c r="D11" s="208"/>
      <c r="E11" s="208"/>
      <c r="F11" s="208"/>
      <c r="G11" s="208"/>
      <c r="H11" s="208"/>
    </row>
    <row r="12" spans="1:8" ht="12" thickBot="1" x14ac:dyDescent="0.25">
      <c r="A12" s="13"/>
      <c r="B12" s="13"/>
      <c r="C12" s="13"/>
      <c r="D12" s="13"/>
      <c r="E12" s="13"/>
      <c r="F12" s="13"/>
      <c r="G12" s="13"/>
      <c r="H12" s="13"/>
    </row>
    <row r="13" spans="1:8" ht="15.75" customHeight="1" x14ac:dyDescent="0.2">
      <c r="A13" s="198" t="s">
        <v>164</v>
      </c>
      <c r="B13" s="198" t="s">
        <v>163</v>
      </c>
      <c r="C13" s="201" t="s">
        <v>162</v>
      </c>
      <c r="D13" s="198" t="s">
        <v>166</v>
      </c>
      <c r="E13" s="198" t="s">
        <v>167</v>
      </c>
      <c r="F13" s="198" t="s">
        <v>168</v>
      </c>
      <c r="G13" s="201" t="s">
        <v>203</v>
      </c>
      <c r="H13" s="7"/>
    </row>
    <row r="14" spans="1:8" ht="15.75" customHeight="1" x14ac:dyDescent="0.2">
      <c r="A14" s="199"/>
      <c r="B14" s="199"/>
      <c r="C14" s="202"/>
      <c r="D14" s="199"/>
      <c r="E14" s="199"/>
      <c r="F14" s="199"/>
      <c r="G14" s="202"/>
      <c r="H14" s="8" t="s">
        <v>13</v>
      </c>
    </row>
    <row r="15" spans="1:8" ht="16.5" customHeight="1" thickBot="1" x14ac:dyDescent="0.25">
      <c r="A15" s="200"/>
      <c r="B15" s="200"/>
      <c r="C15" s="203"/>
      <c r="D15" s="200"/>
      <c r="E15" s="200"/>
      <c r="F15" s="200"/>
      <c r="G15" s="203"/>
      <c r="H15" s="9"/>
    </row>
    <row r="16" spans="1:8" x14ac:dyDescent="0.2">
      <c r="A16" s="30" t="s">
        <v>51</v>
      </c>
      <c r="B16" s="14">
        <v>57316</v>
      </c>
      <c r="C16" s="15"/>
      <c r="D16" s="15"/>
      <c r="E16" s="15"/>
      <c r="F16" s="15"/>
      <c r="G16" s="15"/>
      <c r="H16" s="18">
        <f>SUM(B16:G16)</f>
        <v>57316</v>
      </c>
    </row>
    <row r="17" spans="1:8" x14ac:dyDescent="0.2">
      <c r="A17" s="31" t="s">
        <v>52</v>
      </c>
      <c r="B17" s="16">
        <v>27451</v>
      </c>
      <c r="C17" s="17"/>
      <c r="D17" s="17"/>
      <c r="E17" s="17"/>
      <c r="F17" s="17"/>
      <c r="G17" s="17"/>
      <c r="H17" s="18">
        <f>SUM(B17:G17)</f>
        <v>27451</v>
      </c>
    </row>
    <row r="18" spans="1:8" x14ac:dyDescent="0.2">
      <c r="A18" s="31" t="s">
        <v>53</v>
      </c>
      <c r="B18" s="19">
        <v>41922</v>
      </c>
      <c r="C18" s="20"/>
      <c r="D18" s="20"/>
      <c r="E18" s="20"/>
      <c r="F18" s="20"/>
      <c r="G18" s="20"/>
      <c r="H18" s="18">
        <f t="shared" ref="H18:H26" si="0">SUM(B18:G18)</f>
        <v>41922</v>
      </c>
    </row>
    <row r="19" spans="1:8" x14ac:dyDescent="0.2">
      <c r="A19" s="31" t="s">
        <v>54</v>
      </c>
      <c r="B19" s="19">
        <v>58865</v>
      </c>
      <c r="C19" s="20"/>
      <c r="D19" s="20"/>
      <c r="E19" s="20"/>
      <c r="F19" s="20"/>
      <c r="G19" s="20"/>
      <c r="H19" s="18">
        <f t="shared" si="0"/>
        <v>58865</v>
      </c>
    </row>
    <row r="20" spans="1:8" x14ac:dyDescent="0.2">
      <c r="A20" s="31" t="s">
        <v>55</v>
      </c>
      <c r="B20" s="19">
        <v>61479</v>
      </c>
      <c r="C20" s="20"/>
      <c r="D20" s="20"/>
      <c r="E20" s="20"/>
      <c r="F20" s="20"/>
      <c r="G20" s="20"/>
      <c r="H20" s="18">
        <f t="shared" si="0"/>
        <v>61479</v>
      </c>
    </row>
    <row r="21" spans="1:8" x14ac:dyDescent="0.2">
      <c r="A21" s="31" t="s">
        <v>56</v>
      </c>
      <c r="B21" s="19">
        <v>77805</v>
      </c>
      <c r="C21" s="20"/>
      <c r="D21" s="20"/>
      <c r="E21" s="20"/>
      <c r="F21" s="20"/>
      <c r="G21" s="20"/>
      <c r="H21" s="18">
        <f t="shared" si="0"/>
        <v>77805</v>
      </c>
    </row>
    <row r="22" spans="1:8" x14ac:dyDescent="0.2">
      <c r="A22" s="31" t="s">
        <v>57</v>
      </c>
      <c r="B22" s="19">
        <v>78000</v>
      </c>
      <c r="C22" s="20"/>
      <c r="D22" s="20"/>
      <c r="E22" s="20"/>
      <c r="F22" s="20"/>
      <c r="G22" s="20"/>
      <c r="H22" s="18">
        <f t="shared" si="0"/>
        <v>78000</v>
      </c>
    </row>
    <row r="23" spans="1:8" x14ac:dyDescent="0.2">
      <c r="A23" s="31" t="s">
        <v>58</v>
      </c>
      <c r="B23" s="19">
        <v>49920</v>
      </c>
      <c r="C23" s="20"/>
      <c r="D23" s="20"/>
      <c r="E23" s="20"/>
      <c r="F23" s="20"/>
      <c r="G23" s="20"/>
      <c r="H23" s="18">
        <f t="shared" si="0"/>
        <v>49920</v>
      </c>
    </row>
    <row r="24" spans="1:8" x14ac:dyDescent="0.2">
      <c r="A24" s="31" t="s">
        <v>161</v>
      </c>
      <c r="B24" s="19">
        <v>49920</v>
      </c>
      <c r="C24" s="20"/>
      <c r="D24" s="20"/>
      <c r="E24" s="20"/>
      <c r="F24" s="20"/>
      <c r="G24" s="20"/>
      <c r="H24" s="18">
        <f t="shared" si="0"/>
        <v>49920</v>
      </c>
    </row>
    <row r="25" spans="1:8" x14ac:dyDescent="0.2">
      <c r="A25" s="31" t="s">
        <v>59</v>
      </c>
      <c r="B25" s="19">
        <v>49910</v>
      </c>
      <c r="C25" s="20"/>
      <c r="D25" s="20"/>
      <c r="E25" s="20"/>
      <c r="F25" s="20"/>
      <c r="G25" s="20"/>
      <c r="H25" s="18">
        <f t="shared" si="0"/>
        <v>49910</v>
      </c>
    </row>
    <row r="26" spans="1:8" x14ac:dyDescent="0.2">
      <c r="A26" s="31" t="s">
        <v>60</v>
      </c>
      <c r="B26" s="19">
        <v>37715</v>
      </c>
      <c r="C26" s="20"/>
      <c r="D26" s="20"/>
      <c r="E26" s="20"/>
      <c r="F26" s="20"/>
      <c r="G26" s="20"/>
      <c r="H26" s="18">
        <f t="shared" si="0"/>
        <v>37715</v>
      </c>
    </row>
    <row r="27" spans="1:8" ht="12" thickBot="1" x14ac:dyDescent="0.25">
      <c r="A27" s="31" t="s">
        <v>61</v>
      </c>
      <c r="B27" s="19">
        <v>65208</v>
      </c>
      <c r="C27" s="20"/>
      <c r="D27" s="20"/>
      <c r="E27" s="19">
        <v>4677</v>
      </c>
      <c r="F27" s="19"/>
      <c r="G27" s="19"/>
      <c r="H27" s="18">
        <f>SUM(B27:G27)</f>
        <v>69885</v>
      </c>
    </row>
    <row r="28" spans="1:8" x14ac:dyDescent="0.2">
      <c r="A28" s="206" t="s">
        <v>13</v>
      </c>
      <c r="B28" s="204">
        <f t="shared" ref="B28:H28" si="1">SUM(B16:B27)</f>
        <v>655511</v>
      </c>
      <c r="C28" s="204">
        <f t="shared" si="1"/>
        <v>0</v>
      </c>
      <c r="D28" s="204">
        <f t="shared" si="1"/>
        <v>0</v>
      </c>
      <c r="E28" s="204">
        <f t="shared" si="1"/>
        <v>4677</v>
      </c>
      <c r="F28" s="204">
        <f t="shared" si="1"/>
        <v>0</v>
      </c>
      <c r="G28" s="204">
        <f t="shared" si="1"/>
        <v>0</v>
      </c>
      <c r="H28" s="204">
        <f t="shared" si="1"/>
        <v>660188</v>
      </c>
    </row>
    <row r="29" spans="1:8" ht="12" thickBot="1" x14ac:dyDescent="0.25">
      <c r="A29" s="207"/>
      <c r="B29" s="205"/>
      <c r="C29" s="205"/>
      <c r="D29" s="205"/>
      <c r="E29" s="205"/>
      <c r="F29" s="205"/>
      <c r="G29" s="205"/>
      <c r="H29" s="205"/>
    </row>
    <row r="30" spans="1:8" ht="12" x14ac:dyDescent="0.2">
      <c r="A30" s="12"/>
      <c r="B30" s="12"/>
      <c r="C30" s="12"/>
      <c r="D30" s="12"/>
      <c r="E30" s="12"/>
      <c r="F30" s="12"/>
      <c r="G30" s="12"/>
      <c r="H30" s="12"/>
    </row>
    <row r="33" spans="1:8" s="33" customFormat="1" ht="24.95" customHeight="1" x14ac:dyDescent="0.2">
      <c r="A33" s="208" t="s">
        <v>196</v>
      </c>
      <c r="B33" s="208"/>
      <c r="C33" s="208"/>
      <c r="D33" s="208"/>
      <c r="E33" s="208"/>
      <c r="F33" s="208"/>
      <c r="G33" s="208"/>
      <c r="H33" s="208"/>
    </row>
    <row r="34" spans="1:8" ht="12" thickBot="1" x14ac:dyDescent="0.25">
      <c r="A34" s="13"/>
      <c r="B34" s="13"/>
      <c r="C34" s="13"/>
      <c r="D34" s="13"/>
      <c r="E34" s="13"/>
      <c r="F34" s="13"/>
      <c r="G34" s="13"/>
      <c r="H34" s="13"/>
    </row>
    <row r="35" spans="1:8" ht="11.25" customHeight="1" x14ac:dyDescent="0.2">
      <c r="A35" s="198" t="s">
        <v>164</v>
      </c>
      <c r="B35" s="198" t="s">
        <v>163</v>
      </c>
      <c r="C35" s="201" t="s">
        <v>162</v>
      </c>
      <c r="D35" s="198" t="s">
        <v>166</v>
      </c>
      <c r="E35" s="198" t="s">
        <v>167</v>
      </c>
      <c r="F35" s="198" t="s">
        <v>168</v>
      </c>
      <c r="G35" s="201" t="s">
        <v>204</v>
      </c>
      <c r="H35" s="7"/>
    </row>
    <row r="36" spans="1:8" x14ac:dyDescent="0.2">
      <c r="A36" s="199"/>
      <c r="B36" s="199"/>
      <c r="C36" s="202"/>
      <c r="D36" s="199"/>
      <c r="E36" s="199"/>
      <c r="F36" s="199"/>
      <c r="G36" s="202"/>
      <c r="H36" s="8" t="s">
        <v>13</v>
      </c>
    </row>
    <row r="37" spans="1:8" ht="12" thickBot="1" x14ac:dyDescent="0.25">
      <c r="A37" s="200"/>
      <c r="B37" s="200"/>
      <c r="C37" s="203"/>
      <c r="D37" s="200"/>
      <c r="E37" s="200"/>
      <c r="F37" s="200"/>
      <c r="G37" s="203"/>
      <c r="H37" s="9"/>
    </row>
    <row r="38" spans="1:8" x14ac:dyDescent="0.2">
      <c r="A38" s="30" t="s">
        <v>51</v>
      </c>
      <c r="B38" s="14">
        <v>68123</v>
      </c>
      <c r="C38" s="14"/>
      <c r="D38" s="14"/>
      <c r="E38" s="14">
        <v>38000</v>
      </c>
      <c r="F38" s="14"/>
      <c r="G38" s="14"/>
      <c r="H38" s="18">
        <f>SUM(B38:G38)</f>
        <v>106123</v>
      </c>
    </row>
    <row r="39" spans="1:8" x14ac:dyDescent="0.2">
      <c r="A39" s="31" t="s">
        <v>52</v>
      </c>
      <c r="B39" s="16">
        <v>32576</v>
      </c>
      <c r="C39" s="16"/>
      <c r="D39" s="16"/>
      <c r="E39" s="16">
        <v>46800</v>
      </c>
      <c r="F39" s="16"/>
      <c r="G39" s="16"/>
      <c r="H39" s="18">
        <f>SUM(B39:G39)</f>
        <v>79376</v>
      </c>
    </row>
    <row r="40" spans="1:8" x14ac:dyDescent="0.2">
      <c r="A40" s="31" t="s">
        <v>53</v>
      </c>
      <c r="B40" s="19">
        <v>92803</v>
      </c>
      <c r="C40" s="19">
        <v>13088</v>
      </c>
      <c r="D40" s="19"/>
      <c r="E40" s="19">
        <v>48600</v>
      </c>
      <c r="F40" s="19"/>
      <c r="G40" s="19"/>
      <c r="H40" s="18">
        <f t="shared" ref="H40:H48" si="2">SUM(B40:G40)</f>
        <v>154491</v>
      </c>
    </row>
    <row r="41" spans="1:8" x14ac:dyDescent="0.2">
      <c r="A41" s="31" t="s">
        <v>54</v>
      </c>
      <c r="B41" s="19">
        <v>88493</v>
      </c>
      <c r="C41" s="19">
        <v>26054</v>
      </c>
      <c r="D41" s="19"/>
      <c r="E41" s="19">
        <v>65500</v>
      </c>
      <c r="F41" s="19"/>
      <c r="G41" s="19"/>
      <c r="H41" s="18">
        <f t="shared" si="2"/>
        <v>180047</v>
      </c>
    </row>
    <row r="42" spans="1:8" x14ac:dyDescent="0.2">
      <c r="A42" s="31" t="s">
        <v>55</v>
      </c>
      <c r="B42" s="19">
        <v>107122</v>
      </c>
      <c r="C42" s="19">
        <v>33358</v>
      </c>
      <c r="D42" s="19"/>
      <c r="E42" s="19">
        <v>88600</v>
      </c>
      <c r="F42" s="19"/>
      <c r="G42" s="19"/>
      <c r="H42" s="18">
        <f t="shared" si="2"/>
        <v>229080</v>
      </c>
    </row>
    <row r="43" spans="1:8" x14ac:dyDescent="0.2">
      <c r="A43" s="31" t="s">
        <v>56</v>
      </c>
      <c r="B43" s="19">
        <v>91876</v>
      </c>
      <c r="C43" s="19">
        <v>37245</v>
      </c>
      <c r="D43" s="19"/>
      <c r="E43" s="19">
        <v>117200</v>
      </c>
      <c r="F43" s="19"/>
      <c r="G43" s="19"/>
      <c r="H43" s="18">
        <f t="shared" si="2"/>
        <v>246321</v>
      </c>
    </row>
    <row r="44" spans="1:8" x14ac:dyDescent="0.2">
      <c r="A44" s="31" t="s">
        <v>57</v>
      </c>
      <c r="B44" s="19">
        <v>93477</v>
      </c>
      <c r="C44" s="19">
        <v>46534</v>
      </c>
      <c r="D44" s="19"/>
      <c r="E44" s="19">
        <v>127500</v>
      </c>
      <c r="F44" s="19"/>
      <c r="G44" s="19"/>
      <c r="H44" s="18">
        <f t="shared" si="2"/>
        <v>267511</v>
      </c>
    </row>
    <row r="45" spans="1:8" x14ac:dyDescent="0.2">
      <c r="A45" s="31" t="s">
        <v>58</v>
      </c>
      <c r="B45" s="19">
        <v>66842</v>
      </c>
      <c r="C45" s="19">
        <v>57098</v>
      </c>
      <c r="D45" s="19"/>
      <c r="E45" s="19">
        <v>111000</v>
      </c>
      <c r="F45" s="19"/>
      <c r="G45" s="19"/>
      <c r="H45" s="18">
        <f t="shared" si="2"/>
        <v>234940</v>
      </c>
    </row>
    <row r="46" spans="1:8" x14ac:dyDescent="0.2">
      <c r="A46" s="31" t="s">
        <v>161</v>
      </c>
      <c r="B46" s="19">
        <v>66279</v>
      </c>
      <c r="C46" s="19">
        <v>54770</v>
      </c>
      <c r="D46" s="19"/>
      <c r="E46" s="19">
        <v>86800</v>
      </c>
      <c r="F46" s="19">
        <v>129915</v>
      </c>
      <c r="G46" s="19"/>
      <c r="H46" s="18">
        <f t="shared" si="2"/>
        <v>337764</v>
      </c>
    </row>
    <row r="47" spans="1:8" x14ac:dyDescent="0.2">
      <c r="A47" s="31" t="s">
        <v>59</v>
      </c>
      <c r="B47" s="19">
        <v>61234</v>
      </c>
      <c r="C47" s="19">
        <v>62058</v>
      </c>
      <c r="D47" s="19">
        <v>7000</v>
      </c>
      <c r="E47" s="19">
        <v>82900</v>
      </c>
      <c r="F47" s="19">
        <v>151750</v>
      </c>
      <c r="G47" s="19">
        <v>64945</v>
      </c>
      <c r="H47" s="18">
        <f t="shared" si="2"/>
        <v>429887</v>
      </c>
    </row>
    <row r="48" spans="1:8" x14ac:dyDescent="0.2">
      <c r="A48" s="31" t="s">
        <v>60</v>
      </c>
      <c r="B48" s="19">
        <v>46586</v>
      </c>
      <c r="C48" s="19">
        <v>73300</v>
      </c>
      <c r="D48" s="19">
        <v>29600</v>
      </c>
      <c r="E48" s="19">
        <v>80200</v>
      </c>
      <c r="F48" s="19">
        <v>156200</v>
      </c>
      <c r="G48" s="19">
        <v>72821</v>
      </c>
      <c r="H48" s="18">
        <f t="shared" si="2"/>
        <v>458707</v>
      </c>
    </row>
    <row r="49" spans="1:8" ht="12" thickBot="1" x14ac:dyDescent="0.25">
      <c r="A49" s="31" t="s">
        <v>61</v>
      </c>
      <c r="B49" s="19">
        <v>54409</v>
      </c>
      <c r="C49" s="19">
        <v>68104</v>
      </c>
      <c r="D49" s="19">
        <v>36872</v>
      </c>
      <c r="E49" s="19">
        <v>52700</v>
      </c>
      <c r="F49" s="19">
        <v>161265</v>
      </c>
      <c r="G49" s="19">
        <v>53364</v>
      </c>
      <c r="H49" s="18">
        <f>SUM(B49:G49)</f>
        <v>426714</v>
      </c>
    </row>
    <row r="50" spans="1:8" x14ac:dyDescent="0.2">
      <c r="A50" s="206" t="s">
        <v>13</v>
      </c>
      <c r="B50" s="204">
        <f t="shared" ref="B50:H50" si="3">SUM(B38:B49)</f>
        <v>869820</v>
      </c>
      <c r="C50" s="204">
        <f t="shared" si="3"/>
        <v>471609</v>
      </c>
      <c r="D50" s="204">
        <f t="shared" si="3"/>
        <v>73472</v>
      </c>
      <c r="E50" s="204">
        <f t="shared" si="3"/>
        <v>945800</v>
      </c>
      <c r="F50" s="204">
        <f t="shared" si="3"/>
        <v>599130</v>
      </c>
      <c r="G50" s="204">
        <f t="shared" si="3"/>
        <v>191130</v>
      </c>
      <c r="H50" s="204">
        <f t="shared" si="3"/>
        <v>3150961</v>
      </c>
    </row>
    <row r="51" spans="1:8" ht="12" thickBot="1" x14ac:dyDescent="0.25">
      <c r="A51" s="207"/>
      <c r="B51" s="205"/>
      <c r="C51" s="205"/>
      <c r="D51" s="205"/>
      <c r="E51" s="205"/>
      <c r="F51" s="205"/>
      <c r="G51" s="205"/>
      <c r="H51" s="205"/>
    </row>
    <row r="52" spans="1:8" ht="12" x14ac:dyDescent="0.2">
      <c r="A52" s="12"/>
      <c r="B52" s="12"/>
      <c r="C52" s="12"/>
      <c r="D52" s="12"/>
      <c r="E52" s="12"/>
      <c r="F52" s="12"/>
      <c r="G52" s="12"/>
      <c r="H52" s="12"/>
    </row>
    <row r="54" spans="1:8" ht="12" x14ac:dyDescent="0.2">
      <c r="A54" s="12"/>
      <c r="B54" s="12"/>
      <c r="C54" s="12"/>
      <c r="D54" s="12"/>
      <c r="E54" s="12"/>
      <c r="F54" s="12"/>
      <c r="G54" s="12"/>
      <c r="H54" s="12"/>
    </row>
    <row r="55" spans="1:8" s="33" customFormat="1" ht="24.95" customHeight="1" x14ac:dyDescent="0.2">
      <c r="A55" s="208" t="s">
        <v>197</v>
      </c>
      <c r="B55" s="208"/>
      <c r="C55" s="208"/>
      <c r="D55" s="208"/>
      <c r="E55" s="208"/>
      <c r="F55" s="208"/>
      <c r="G55" s="208"/>
      <c r="H55" s="208"/>
    </row>
    <row r="56" spans="1:8" ht="12" thickBot="1" x14ac:dyDescent="0.25">
      <c r="A56" s="13"/>
      <c r="B56" s="13"/>
      <c r="C56" s="13"/>
      <c r="D56" s="13"/>
      <c r="E56" s="13"/>
      <c r="F56" s="13"/>
      <c r="G56" s="13"/>
      <c r="H56" s="13"/>
    </row>
    <row r="57" spans="1:8" ht="11.25" customHeight="1" x14ac:dyDescent="0.2">
      <c r="A57" s="198" t="s">
        <v>164</v>
      </c>
      <c r="B57" s="198" t="s">
        <v>163</v>
      </c>
      <c r="C57" s="201" t="s">
        <v>162</v>
      </c>
      <c r="D57" s="198" t="s">
        <v>166</v>
      </c>
      <c r="E57" s="198" t="s">
        <v>167</v>
      </c>
      <c r="F57" s="198" t="s">
        <v>168</v>
      </c>
      <c r="G57" s="201" t="s">
        <v>204</v>
      </c>
      <c r="H57" s="7"/>
    </row>
    <row r="58" spans="1:8" x14ac:dyDescent="0.2">
      <c r="A58" s="199"/>
      <c r="B58" s="199"/>
      <c r="C58" s="202"/>
      <c r="D58" s="199"/>
      <c r="E58" s="199"/>
      <c r="F58" s="199"/>
      <c r="G58" s="202"/>
      <c r="H58" s="8" t="s">
        <v>13</v>
      </c>
    </row>
    <row r="59" spans="1:8" ht="12" thickBot="1" x14ac:dyDescent="0.25">
      <c r="A59" s="200"/>
      <c r="B59" s="200"/>
      <c r="C59" s="203"/>
      <c r="D59" s="200"/>
      <c r="E59" s="200"/>
      <c r="F59" s="200"/>
      <c r="G59" s="203"/>
      <c r="H59" s="9"/>
    </row>
    <row r="60" spans="1:8" x14ac:dyDescent="0.2">
      <c r="A60" s="30" t="s">
        <v>51</v>
      </c>
      <c r="B60" s="14">
        <v>89668</v>
      </c>
      <c r="C60" s="14">
        <v>75422</v>
      </c>
      <c r="D60" s="14">
        <v>36872</v>
      </c>
      <c r="E60" s="14">
        <v>66001</v>
      </c>
      <c r="F60" s="14">
        <v>169200</v>
      </c>
      <c r="G60" s="14">
        <v>42418</v>
      </c>
      <c r="H60" s="18">
        <f>SUM(B60:G60)</f>
        <v>479581</v>
      </c>
    </row>
    <row r="61" spans="1:8" x14ac:dyDescent="0.2">
      <c r="A61" s="31" t="s">
        <v>52</v>
      </c>
      <c r="B61" s="16">
        <v>84849</v>
      </c>
      <c r="C61" s="16">
        <v>83250</v>
      </c>
      <c r="D61" s="16">
        <v>40711</v>
      </c>
      <c r="E61" s="16">
        <v>69875</v>
      </c>
      <c r="F61" s="16">
        <v>139400</v>
      </c>
      <c r="G61" s="16">
        <v>37619</v>
      </c>
      <c r="H61" s="18">
        <f t="shared" ref="H61:H71" si="4">SUM(B61:G61)</f>
        <v>455704</v>
      </c>
    </row>
    <row r="62" spans="1:8" x14ac:dyDescent="0.2">
      <c r="A62" s="31" t="s">
        <v>53</v>
      </c>
      <c r="B62" s="19">
        <v>80043</v>
      </c>
      <c r="C62" s="19">
        <v>87245</v>
      </c>
      <c r="D62" s="19">
        <v>56449</v>
      </c>
      <c r="E62" s="19">
        <v>87092</v>
      </c>
      <c r="F62" s="19">
        <v>196300</v>
      </c>
      <c r="G62" s="19">
        <v>45214</v>
      </c>
      <c r="H62" s="18">
        <f t="shared" si="4"/>
        <v>552343</v>
      </c>
    </row>
    <row r="63" spans="1:8" x14ac:dyDescent="0.2">
      <c r="A63" s="31" t="s">
        <v>54</v>
      </c>
      <c r="B63" s="19">
        <v>106647</v>
      </c>
      <c r="C63" s="19">
        <v>80234</v>
      </c>
      <c r="D63" s="19">
        <v>54693</v>
      </c>
      <c r="E63" s="19">
        <v>88081</v>
      </c>
      <c r="F63" s="19">
        <v>225500</v>
      </c>
      <c r="G63" s="19">
        <v>52295</v>
      </c>
      <c r="H63" s="18">
        <f t="shared" si="4"/>
        <v>607450</v>
      </c>
    </row>
    <row r="64" spans="1:8" x14ac:dyDescent="0.2">
      <c r="A64" s="31" t="s">
        <v>55</v>
      </c>
      <c r="B64" s="19">
        <v>112892</v>
      </c>
      <c r="C64" s="19">
        <v>80722</v>
      </c>
      <c r="D64" s="19">
        <v>53460</v>
      </c>
      <c r="E64" s="19">
        <v>116713</v>
      </c>
      <c r="F64" s="19">
        <v>184400</v>
      </c>
      <c r="G64" s="19">
        <v>86625</v>
      </c>
      <c r="H64" s="18">
        <f t="shared" si="4"/>
        <v>634812</v>
      </c>
    </row>
    <row r="65" spans="1:8" x14ac:dyDescent="0.2">
      <c r="A65" s="31" t="s">
        <v>56</v>
      </c>
      <c r="B65" s="19">
        <v>119600</v>
      </c>
      <c r="C65" s="19">
        <v>84800</v>
      </c>
      <c r="D65" s="19">
        <v>40919</v>
      </c>
      <c r="E65" s="19">
        <v>140096</v>
      </c>
      <c r="F65" s="19">
        <v>170700</v>
      </c>
      <c r="G65" s="19">
        <v>64026</v>
      </c>
      <c r="H65" s="18">
        <f t="shared" si="4"/>
        <v>620141</v>
      </c>
    </row>
    <row r="66" spans="1:8" x14ac:dyDescent="0.2">
      <c r="A66" s="31" t="s">
        <v>57</v>
      </c>
      <c r="B66" s="19">
        <v>87600</v>
      </c>
      <c r="C66" s="19">
        <v>87650</v>
      </c>
      <c r="D66" s="19">
        <v>54656</v>
      </c>
      <c r="E66" s="19">
        <v>121632</v>
      </c>
      <c r="F66" s="19">
        <v>144400</v>
      </c>
      <c r="G66" s="19">
        <v>73946</v>
      </c>
      <c r="H66" s="18">
        <f t="shared" si="4"/>
        <v>569884</v>
      </c>
    </row>
    <row r="67" spans="1:8" x14ac:dyDescent="0.2">
      <c r="A67" s="31" t="s">
        <v>58</v>
      </c>
      <c r="B67" s="19">
        <v>55300</v>
      </c>
      <c r="C67" s="19">
        <v>83393</v>
      </c>
      <c r="D67" s="19">
        <v>54091</v>
      </c>
      <c r="E67" s="19">
        <v>127461</v>
      </c>
      <c r="F67" s="19">
        <v>150200</v>
      </c>
      <c r="G67" s="19">
        <v>80248</v>
      </c>
      <c r="H67" s="18">
        <f t="shared" si="4"/>
        <v>550693</v>
      </c>
    </row>
    <row r="68" spans="1:8" x14ac:dyDescent="0.2">
      <c r="A68" s="31" t="s">
        <v>161</v>
      </c>
      <c r="B68" s="19">
        <v>63300</v>
      </c>
      <c r="C68" s="19">
        <v>89355</v>
      </c>
      <c r="D68" s="19">
        <v>54126</v>
      </c>
      <c r="E68" s="19">
        <v>110234</v>
      </c>
      <c r="F68" s="19">
        <v>163400</v>
      </c>
      <c r="G68" s="19">
        <v>91100</v>
      </c>
      <c r="H68" s="18">
        <f t="shared" si="4"/>
        <v>571515</v>
      </c>
    </row>
    <row r="69" spans="1:8" x14ac:dyDescent="0.2">
      <c r="A69" s="31" t="s">
        <v>59</v>
      </c>
      <c r="B69" s="19">
        <v>65000</v>
      </c>
      <c r="C69" s="19">
        <v>88900</v>
      </c>
      <c r="D69" s="19">
        <v>53530</v>
      </c>
      <c r="E69" s="19">
        <v>103451</v>
      </c>
      <c r="F69" s="19">
        <v>171100</v>
      </c>
      <c r="G69" s="19">
        <v>67600</v>
      </c>
      <c r="H69" s="18">
        <f t="shared" si="4"/>
        <v>549581</v>
      </c>
    </row>
    <row r="70" spans="1:8" x14ac:dyDescent="0.2">
      <c r="A70" s="31" t="s">
        <v>60</v>
      </c>
      <c r="B70" s="19">
        <v>50900</v>
      </c>
      <c r="C70" s="19">
        <v>93800</v>
      </c>
      <c r="D70" s="19">
        <v>60951</v>
      </c>
      <c r="E70" s="19">
        <v>85448</v>
      </c>
      <c r="F70" s="19">
        <v>166152</v>
      </c>
      <c r="G70" s="19">
        <v>65172</v>
      </c>
      <c r="H70" s="18">
        <f t="shared" si="4"/>
        <v>522423</v>
      </c>
    </row>
    <row r="71" spans="1:8" ht="12" thickBot="1" x14ac:dyDescent="0.25">
      <c r="A71" s="31" t="s">
        <v>61</v>
      </c>
      <c r="B71" s="19">
        <v>97768</v>
      </c>
      <c r="C71" s="19">
        <v>91216</v>
      </c>
      <c r="D71" s="19">
        <v>59955</v>
      </c>
      <c r="E71" s="19">
        <v>73749</v>
      </c>
      <c r="F71" s="19">
        <v>185425</v>
      </c>
      <c r="G71" s="19">
        <v>40520</v>
      </c>
      <c r="H71" s="18">
        <f t="shared" si="4"/>
        <v>548633</v>
      </c>
    </row>
    <row r="72" spans="1:8" x14ac:dyDescent="0.2">
      <c r="A72" s="206" t="s">
        <v>13</v>
      </c>
      <c r="B72" s="204">
        <f t="shared" ref="B72:H72" si="5">SUM(B60:B71)</f>
        <v>1013567</v>
      </c>
      <c r="C72" s="204">
        <f t="shared" si="5"/>
        <v>1025987</v>
      </c>
      <c r="D72" s="204">
        <f t="shared" si="5"/>
        <v>620413</v>
      </c>
      <c r="E72" s="204">
        <f t="shared" si="5"/>
        <v>1189833</v>
      </c>
      <c r="F72" s="204">
        <f t="shared" si="5"/>
        <v>2066177</v>
      </c>
      <c r="G72" s="204">
        <f t="shared" si="5"/>
        <v>746783</v>
      </c>
      <c r="H72" s="204">
        <f t="shared" si="5"/>
        <v>6662760</v>
      </c>
    </row>
    <row r="73" spans="1:8" ht="12" thickBot="1" x14ac:dyDescent="0.25">
      <c r="A73" s="207"/>
      <c r="B73" s="205"/>
      <c r="C73" s="205"/>
      <c r="D73" s="205"/>
      <c r="E73" s="205"/>
      <c r="F73" s="205"/>
      <c r="G73" s="205"/>
      <c r="H73" s="205"/>
    </row>
    <row r="76" spans="1:8" ht="12" x14ac:dyDescent="0.2">
      <c r="A76" s="12"/>
      <c r="B76" s="12"/>
      <c r="C76" s="12"/>
      <c r="D76" s="12"/>
      <c r="E76" s="12"/>
      <c r="F76" s="12"/>
      <c r="G76" s="12"/>
      <c r="H76" s="12"/>
    </row>
    <row r="77" spans="1:8" s="33" customFormat="1" ht="24.95" customHeight="1" x14ac:dyDescent="0.2">
      <c r="A77" s="208" t="s">
        <v>198</v>
      </c>
      <c r="B77" s="208"/>
      <c r="C77" s="208"/>
      <c r="D77" s="208"/>
      <c r="E77" s="208"/>
      <c r="F77" s="208"/>
      <c r="G77" s="208"/>
      <c r="H77" s="208"/>
    </row>
    <row r="78" spans="1:8" ht="12" thickBot="1" x14ac:dyDescent="0.25">
      <c r="A78" s="13"/>
      <c r="B78" s="13"/>
      <c r="C78" s="13"/>
      <c r="D78" s="13"/>
      <c r="E78" s="13"/>
      <c r="F78" s="13"/>
      <c r="G78" s="13"/>
      <c r="H78" s="13"/>
    </row>
    <row r="79" spans="1:8" ht="11.25" customHeight="1" x14ac:dyDescent="0.2">
      <c r="A79" s="198" t="s">
        <v>164</v>
      </c>
      <c r="B79" s="198" t="s">
        <v>163</v>
      </c>
      <c r="C79" s="201" t="s">
        <v>162</v>
      </c>
      <c r="D79" s="198" t="s">
        <v>166</v>
      </c>
      <c r="E79" s="198" t="s">
        <v>167</v>
      </c>
      <c r="F79" s="198" t="s">
        <v>168</v>
      </c>
      <c r="G79" s="201" t="s">
        <v>204</v>
      </c>
      <c r="H79" s="7"/>
    </row>
    <row r="80" spans="1:8" x14ac:dyDescent="0.2">
      <c r="A80" s="199"/>
      <c r="B80" s="199"/>
      <c r="C80" s="202"/>
      <c r="D80" s="199"/>
      <c r="E80" s="199"/>
      <c r="F80" s="199"/>
      <c r="G80" s="202"/>
      <c r="H80" s="8" t="s">
        <v>13</v>
      </c>
    </row>
    <row r="81" spans="1:8" ht="12" thickBot="1" x14ac:dyDescent="0.25">
      <c r="A81" s="200"/>
      <c r="B81" s="200"/>
      <c r="C81" s="203"/>
      <c r="D81" s="200"/>
      <c r="E81" s="200"/>
      <c r="F81" s="200"/>
      <c r="G81" s="203"/>
      <c r="H81" s="9"/>
    </row>
    <row r="82" spans="1:8" x14ac:dyDescent="0.2">
      <c r="A82" s="30" t="s">
        <v>51</v>
      </c>
      <c r="B82" s="14">
        <v>81600</v>
      </c>
      <c r="C82" s="14">
        <v>101886</v>
      </c>
      <c r="D82" s="14">
        <v>57800</v>
      </c>
      <c r="E82" s="14">
        <v>78543</v>
      </c>
      <c r="F82" s="14">
        <v>142682</v>
      </c>
      <c r="G82" s="21">
        <v>54150</v>
      </c>
      <c r="H82" s="18">
        <f>SUM(B82:G82)</f>
        <v>516661</v>
      </c>
    </row>
    <row r="83" spans="1:8" x14ac:dyDescent="0.2">
      <c r="A83" s="31" t="s">
        <v>52</v>
      </c>
      <c r="B83" s="16">
        <v>94340</v>
      </c>
      <c r="C83" s="16">
        <v>97021</v>
      </c>
      <c r="D83" s="16">
        <v>61505</v>
      </c>
      <c r="E83" s="16">
        <v>75053</v>
      </c>
      <c r="F83" s="16">
        <v>159907</v>
      </c>
      <c r="G83" s="21">
        <v>49700</v>
      </c>
      <c r="H83" s="18">
        <f t="shared" ref="H83:H93" si="6">SUM(B83:G83)</f>
        <v>537526</v>
      </c>
    </row>
    <row r="84" spans="1:8" x14ac:dyDescent="0.2">
      <c r="A84" s="31" t="s">
        <v>53</v>
      </c>
      <c r="B84" s="19">
        <v>124585</v>
      </c>
      <c r="C84" s="19">
        <v>109800</v>
      </c>
      <c r="D84" s="19">
        <v>56463</v>
      </c>
      <c r="E84" s="19">
        <v>92361</v>
      </c>
      <c r="F84" s="19">
        <v>175350</v>
      </c>
      <c r="G84" s="21">
        <v>48624</v>
      </c>
      <c r="H84" s="18">
        <f t="shared" si="6"/>
        <v>607183</v>
      </c>
    </row>
    <row r="85" spans="1:8" x14ac:dyDescent="0.2">
      <c r="A85" s="31" t="s">
        <v>54</v>
      </c>
      <c r="B85" s="19">
        <v>121409</v>
      </c>
      <c r="C85" s="19">
        <v>91356</v>
      </c>
      <c r="D85" s="19">
        <v>56342</v>
      </c>
      <c r="E85" s="19">
        <v>88283</v>
      </c>
      <c r="F85" s="19">
        <v>193727</v>
      </c>
      <c r="G85" s="21">
        <v>44033</v>
      </c>
      <c r="H85" s="18">
        <f t="shared" si="6"/>
        <v>595150</v>
      </c>
    </row>
    <row r="86" spans="1:8" x14ac:dyDescent="0.2">
      <c r="A86" s="31" t="s">
        <v>55</v>
      </c>
      <c r="B86" s="19">
        <v>127501</v>
      </c>
      <c r="C86" s="19">
        <v>111874</v>
      </c>
      <c r="D86" s="19">
        <v>72690</v>
      </c>
      <c r="E86" s="19">
        <v>129489</v>
      </c>
      <c r="F86" s="19">
        <v>170486</v>
      </c>
      <c r="G86" s="21">
        <v>100050</v>
      </c>
      <c r="H86" s="18">
        <f t="shared" si="6"/>
        <v>712090</v>
      </c>
    </row>
    <row r="87" spans="1:8" x14ac:dyDescent="0.2">
      <c r="A87" s="31" t="s">
        <v>56</v>
      </c>
      <c r="B87" s="19">
        <v>115780</v>
      </c>
      <c r="C87" s="19">
        <v>110984</v>
      </c>
      <c r="D87" s="19">
        <v>63700</v>
      </c>
      <c r="E87" s="19">
        <v>129059</v>
      </c>
      <c r="F87" s="19">
        <v>192668</v>
      </c>
      <c r="G87" s="21">
        <v>121627</v>
      </c>
      <c r="H87" s="18">
        <f t="shared" si="6"/>
        <v>733818</v>
      </c>
    </row>
    <row r="88" spans="1:8" x14ac:dyDescent="0.2">
      <c r="A88" s="31" t="s">
        <v>57</v>
      </c>
      <c r="B88" s="19">
        <v>104020</v>
      </c>
      <c r="C88" s="19">
        <v>109972</v>
      </c>
      <c r="D88" s="19">
        <v>62264</v>
      </c>
      <c r="E88" s="19">
        <v>116202</v>
      </c>
      <c r="F88" s="19">
        <v>201584</v>
      </c>
      <c r="G88" s="21">
        <v>130542</v>
      </c>
      <c r="H88" s="18">
        <f t="shared" si="6"/>
        <v>724584</v>
      </c>
    </row>
    <row r="89" spans="1:8" x14ac:dyDescent="0.2">
      <c r="A89" s="31" t="s">
        <v>58</v>
      </c>
      <c r="B89" s="19">
        <v>68680</v>
      </c>
      <c r="C89" s="19">
        <v>108230</v>
      </c>
      <c r="D89" s="19">
        <v>54511</v>
      </c>
      <c r="E89" s="19">
        <v>107167</v>
      </c>
      <c r="F89" s="19">
        <v>182657</v>
      </c>
      <c r="G89" s="21">
        <v>111572</v>
      </c>
      <c r="H89" s="18">
        <f t="shared" si="6"/>
        <v>632817</v>
      </c>
    </row>
    <row r="90" spans="1:8" x14ac:dyDescent="0.2">
      <c r="A90" s="31" t="s">
        <v>161</v>
      </c>
      <c r="B90" s="19">
        <v>65799</v>
      </c>
      <c r="C90" s="19">
        <v>112866</v>
      </c>
      <c r="D90" s="19">
        <v>50803</v>
      </c>
      <c r="E90" s="19">
        <v>97317</v>
      </c>
      <c r="F90" s="19">
        <v>216261</v>
      </c>
      <c r="G90" s="21">
        <v>101276</v>
      </c>
      <c r="H90" s="18">
        <f t="shared" si="6"/>
        <v>644322</v>
      </c>
    </row>
    <row r="91" spans="1:8" x14ac:dyDescent="0.2">
      <c r="A91" s="31" t="s">
        <v>59</v>
      </c>
      <c r="B91" s="19">
        <v>79082</v>
      </c>
      <c r="C91" s="19">
        <v>101874</v>
      </c>
      <c r="D91" s="19">
        <v>56240</v>
      </c>
      <c r="E91" s="19">
        <v>104550</v>
      </c>
      <c r="F91" s="19">
        <v>216902</v>
      </c>
      <c r="G91" s="21">
        <v>84521</v>
      </c>
      <c r="H91" s="18">
        <f t="shared" si="6"/>
        <v>643169</v>
      </c>
    </row>
    <row r="92" spans="1:8" x14ac:dyDescent="0.2">
      <c r="A92" s="31" t="s">
        <v>60</v>
      </c>
      <c r="B92" s="19">
        <v>58144</v>
      </c>
      <c r="C92" s="19">
        <v>102458</v>
      </c>
      <c r="D92" s="19">
        <v>52674</v>
      </c>
      <c r="E92" s="19">
        <v>79373</v>
      </c>
      <c r="F92" s="19">
        <v>228534</v>
      </c>
      <c r="G92" s="21">
        <v>100486</v>
      </c>
      <c r="H92" s="18">
        <f t="shared" si="6"/>
        <v>621669</v>
      </c>
    </row>
    <row r="93" spans="1:8" ht="12" thickBot="1" x14ac:dyDescent="0.25">
      <c r="A93" s="31" t="s">
        <v>61</v>
      </c>
      <c r="B93" s="19">
        <v>122401</v>
      </c>
      <c r="C93" s="19">
        <v>104500</v>
      </c>
      <c r="D93" s="19">
        <v>45343</v>
      </c>
      <c r="E93" s="19">
        <v>68103</v>
      </c>
      <c r="F93" s="19">
        <v>229431</v>
      </c>
      <c r="G93" s="22">
        <v>74620</v>
      </c>
      <c r="H93" s="18">
        <f t="shared" si="6"/>
        <v>644398</v>
      </c>
    </row>
    <row r="94" spans="1:8" x14ac:dyDescent="0.2">
      <c r="A94" s="206" t="s">
        <v>13</v>
      </c>
      <c r="B94" s="204">
        <f t="shared" ref="B94:H94" si="7">SUM(B82:B93)</f>
        <v>1163341</v>
      </c>
      <c r="C94" s="204">
        <f t="shared" si="7"/>
        <v>1262821</v>
      </c>
      <c r="D94" s="204">
        <f t="shared" si="7"/>
        <v>690335</v>
      </c>
      <c r="E94" s="204">
        <f t="shared" si="7"/>
        <v>1165500</v>
      </c>
      <c r="F94" s="204">
        <f t="shared" si="7"/>
        <v>2310189</v>
      </c>
      <c r="G94" s="204">
        <f t="shared" si="7"/>
        <v>1021201</v>
      </c>
      <c r="H94" s="204">
        <f t="shared" si="7"/>
        <v>7613387</v>
      </c>
    </row>
    <row r="95" spans="1:8" ht="12" thickBot="1" x14ac:dyDescent="0.25">
      <c r="A95" s="207"/>
      <c r="B95" s="205"/>
      <c r="C95" s="205"/>
      <c r="D95" s="205"/>
      <c r="E95" s="205"/>
      <c r="F95" s="205"/>
      <c r="G95" s="205"/>
      <c r="H95" s="205"/>
    </row>
    <row r="98" spans="1:8" ht="12" x14ac:dyDescent="0.2">
      <c r="A98" s="12"/>
      <c r="B98" s="12"/>
      <c r="C98" s="12"/>
      <c r="D98" s="12"/>
      <c r="E98" s="12"/>
      <c r="F98" s="12"/>
      <c r="G98" s="12"/>
      <c r="H98" s="12"/>
    </row>
    <row r="99" spans="1:8" s="33" customFormat="1" ht="24.95" customHeight="1" x14ac:dyDescent="0.2">
      <c r="A99" s="208" t="s">
        <v>199</v>
      </c>
      <c r="B99" s="208"/>
      <c r="C99" s="208"/>
      <c r="D99" s="208"/>
      <c r="E99" s="208"/>
      <c r="F99" s="208"/>
      <c r="G99" s="208"/>
      <c r="H99" s="208"/>
    </row>
    <row r="100" spans="1:8" ht="12" thickBot="1" x14ac:dyDescent="0.25">
      <c r="A100" s="13"/>
      <c r="B100" s="13"/>
      <c r="C100" s="13"/>
      <c r="D100" s="13"/>
      <c r="E100" s="13"/>
      <c r="F100" s="13"/>
      <c r="G100" s="13"/>
      <c r="H100" s="13"/>
    </row>
    <row r="101" spans="1:8" ht="11.25" customHeight="1" x14ac:dyDescent="0.2">
      <c r="A101" s="198" t="s">
        <v>164</v>
      </c>
      <c r="B101" s="198" t="s">
        <v>163</v>
      </c>
      <c r="C101" s="201" t="s">
        <v>162</v>
      </c>
      <c r="D101" s="198" t="s">
        <v>166</v>
      </c>
      <c r="E101" s="198" t="s">
        <v>167</v>
      </c>
      <c r="F101" s="198" t="s">
        <v>168</v>
      </c>
      <c r="G101" s="201" t="s">
        <v>204</v>
      </c>
      <c r="H101" s="7"/>
    </row>
    <row r="102" spans="1:8" ht="12.75" customHeight="1" x14ac:dyDescent="0.2">
      <c r="A102" s="199"/>
      <c r="B102" s="199"/>
      <c r="C102" s="202"/>
      <c r="D102" s="199"/>
      <c r="E102" s="199"/>
      <c r="F102" s="199"/>
      <c r="G102" s="202"/>
      <c r="H102" s="8" t="s">
        <v>13</v>
      </c>
    </row>
    <row r="103" spans="1:8" ht="13.5" customHeight="1" thickBot="1" x14ac:dyDescent="0.25">
      <c r="A103" s="200"/>
      <c r="B103" s="200"/>
      <c r="C103" s="203"/>
      <c r="D103" s="200"/>
      <c r="E103" s="200"/>
      <c r="F103" s="200"/>
      <c r="G103" s="203"/>
      <c r="H103" s="9"/>
    </row>
    <row r="104" spans="1:8" x14ac:dyDescent="0.2">
      <c r="A104" s="30" t="s">
        <v>51</v>
      </c>
      <c r="B104" s="14">
        <v>81498</v>
      </c>
      <c r="C104" s="14">
        <v>123484</v>
      </c>
      <c r="D104" s="14">
        <v>34374.546999999999</v>
      </c>
      <c r="E104" s="14">
        <v>70961.362999999998</v>
      </c>
      <c r="F104" s="14">
        <v>215593</v>
      </c>
      <c r="G104" s="14">
        <v>76292</v>
      </c>
      <c r="H104" s="18">
        <f t="shared" ref="H104:H109" si="8">SUM(B104:G104)</f>
        <v>602202.90999999992</v>
      </c>
    </row>
    <row r="105" spans="1:8" x14ac:dyDescent="0.2">
      <c r="A105" s="31" t="s">
        <v>52</v>
      </c>
      <c r="B105" s="16">
        <v>65750</v>
      </c>
      <c r="C105" s="16">
        <v>120235</v>
      </c>
      <c r="D105" s="16">
        <v>34500</v>
      </c>
      <c r="E105" s="16">
        <v>50695</v>
      </c>
      <c r="F105" s="16">
        <v>182016</v>
      </c>
      <c r="G105" s="16">
        <v>69967</v>
      </c>
      <c r="H105" s="18">
        <f t="shared" si="8"/>
        <v>523163</v>
      </c>
    </row>
    <row r="106" spans="1:8" x14ac:dyDescent="0.2">
      <c r="A106" s="31" t="s">
        <v>53</v>
      </c>
      <c r="B106" s="19">
        <v>114434</v>
      </c>
      <c r="C106" s="19">
        <v>134020</v>
      </c>
      <c r="D106" s="19">
        <v>37721</v>
      </c>
      <c r="E106" s="19">
        <v>67095.709199999998</v>
      </c>
      <c r="F106" s="19">
        <v>187103</v>
      </c>
      <c r="G106" s="19">
        <v>82234</v>
      </c>
      <c r="H106" s="18">
        <f t="shared" si="8"/>
        <v>622607.70919999992</v>
      </c>
    </row>
    <row r="107" spans="1:8" x14ac:dyDescent="0.2">
      <c r="A107" s="31" t="s">
        <v>54</v>
      </c>
      <c r="B107" s="19">
        <v>127975.92</v>
      </c>
      <c r="C107" s="19">
        <v>137144</v>
      </c>
      <c r="D107" s="19">
        <v>53215.733</v>
      </c>
      <c r="E107" s="19">
        <v>96558</v>
      </c>
      <c r="F107" s="19">
        <v>182113</v>
      </c>
      <c r="G107" s="19">
        <v>75293</v>
      </c>
      <c r="H107" s="18">
        <f t="shared" si="8"/>
        <v>672299.65299999993</v>
      </c>
    </row>
    <row r="108" spans="1:8" x14ac:dyDescent="0.2">
      <c r="A108" s="31" t="s">
        <v>55</v>
      </c>
      <c r="B108" s="19">
        <v>130704</v>
      </c>
      <c r="C108" s="19">
        <v>129332</v>
      </c>
      <c r="D108" s="19">
        <v>61193</v>
      </c>
      <c r="E108" s="19">
        <v>135443</v>
      </c>
      <c r="F108" s="19">
        <v>220829</v>
      </c>
      <c r="G108" s="19">
        <v>105966</v>
      </c>
      <c r="H108" s="18">
        <f t="shared" si="8"/>
        <v>783467</v>
      </c>
    </row>
    <row r="109" spans="1:8" x14ac:dyDescent="0.2">
      <c r="A109" s="31" t="s">
        <v>56</v>
      </c>
      <c r="B109" s="19">
        <v>102931</v>
      </c>
      <c r="C109" s="19">
        <v>121312</v>
      </c>
      <c r="D109" s="19">
        <v>45222</v>
      </c>
      <c r="E109" s="19">
        <v>173394</v>
      </c>
      <c r="F109" s="19">
        <v>212186</v>
      </c>
      <c r="G109" s="19">
        <v>131323</v>
      </c>
      <c r="H109" s="18">
        <f t="shared" si="8"/>
        <v>786368</v>
      </c>
    </row>
    <row r="110" spans="1:8" x14ac:dyDescent="0.2">
      <c r="A110" s="31" t="s">
        <v>57</v>
      </c>
      <c r="B110" s="19">
        <v>92489</v>
      </c>
      <c r="C110" s="19">
        <v>116757</v>
      </c>
      <c r="D110" s="19">
        <v>44567.284</v>
      </c>
      <c r="E110" s="19">
        <v>179626.58600000001</v>
      </c>
      <c r="F110" s="19">
        <v>214537</v>
      </c>
      <c r="G110" s="19">
        <v>161077</v>
      </c>
      <c r="H110" s="18">
        <f t="shared" ref="H110:H115" si="9">SUM(B110:G110)</f>
        <v>809053.87</v>
      </c>
    </row>
    <row r="111" spans="1:8" x14ac:dyDescent="0.2">
      <c r="A111" s="31" t="s">
        <v>58</v>
      </c>
      <c r="B111" s="19">
        <v>100898</v>
      </c>
      <c r="C111" s="19">
        <v>113794</v>
      </c>
      <c r="D111" s="19">
        <v>52196</v>
      </c>
      <c r="E111" s="19">
        <v>171161.38099999999</v>
      </c>
      <c r="F111" s="19">
        <v>240003</v>
      </c>
      <c r="G111" s="19">
        <v>136927</v>
      </c>
      <c r="H111" s="18">
        <f t="shared" si="9"/>
        <v>814979.38100000005</v>
      </c>
    </row>
    <row r="112" spans="1:8" x14ac:dyDescent="0.2">
      <c r="A112" s="31" t="s">
        <v>161</v>
      </c>
      <c r="B112" s="19">
        <v>101873</v>
      </c>
      <c r="C112" s="19">
        <v>122571</v>
      </c>
      <c r="D112" s="19">
        <v>49781.947</v>
      </c>
      <c r="E112" s="19">
        <v>137214.08300000001</v>
      </c>
      <c r="F112" s="19">
        <v>222563</v>
      </c>
      <c r="G112" s="19">
        <v>122165</v>
      </c>
      <c r="H112" s="18">
        <f t="shared" si="9"/>
        <v>756168.03</v>
      </c>
    </row>
    <row r="113" spans="1:14" x14ac:dyDescent="0.2">
      <c r="A113" s="31" t="s">
        <v>59</v>
      </c>
      <c r="B113" s="19">
        <v>84134.512000000002</v>
      </c>
      <c r="C113" s="19">
        <v>127229</v>
      </c>
      <c r="D113" s="19">
        <v>42342.485000000001</v>
      </c>
      <c r="E113" s="19">
        <v>126801.871</v>
      </c>
      <c r="F113" s="19">
        <v>226152</v>
      </c>
      <c r="G113" s="19">
        <v>123495</v>
      </c>
      <c r="H113" s="18">
        <f t="shared" si="9"/>
        <v>730154.86800000002</v>
      </c>
    </row>
    <row r="114" spans="1:14" x14ac:dyDescent="0.2">
      <c r="A114" s="31" t="s">
        <v>60</v>
      </c>
      <c r="B114" s="19">
        <v>74355</v>
      </c>
      <c r="C114" s="19">
        <v>130675</v>
      </c>
      <c r="D114" s="19">
        <v>39512</v>
      </c>
      <c r="E114" s="19">
        <v>101123.603</v>
      </c>
      <c r="F114" s="19">
        <v>227620</v>
      </c>
      <c r="G114" s="19">
        <v>111504</v>
      </c>
      <c r="H114" s="18">
        <f t="shared" si="9"/>
        <v>684789.603</v>
      </c>
    </row>
    <row r="115" spans="1:14" ht="12" thickBot="1" x14ac:dyDescent="0.25">
      <c r="A115" s="31" t="s">
        <v>61</v>
      </c>
      <c r="B115" s="19">
        <v>126143.47</v>
      </c>
      <c r="C115" s="19">
        <v>133591</v>
      </c>
      <c r="D115" s="19">
        <v>29015</v>
      </c>
      <c r="E115" s="19">
        <v>88365.790599999993</v>
      </c>
      <c r="F115" s="19">
        <v>245795</v>
      </c>
      <c r="G115" s="19">
        <v>97346</v>
      </c>
      <c r="H115" s="18">
        <f t="shared" si="9"/>
        <v>720256.26059999992</v>
      </c>
    </row>
    <row r="116" spans="1:14" x14ac:dyDescent="0.2">
      <c r="A116" s="206" t="s">
        <v>13</v>
      </c>
      <c r="B116" s="204">
        <f t="shared" ref="B116:H116" si="10">SUM(B104:B115)</f>
        <v>1203185.902</v>
      </c>
      <c r="C116" s="204">
        <f t="shared" si="10"/>
        <v>1510144</v>
      </c>
      <c r="D116" s="204">
        <f t="shared" si="10"/>
        <v>523640.99599999998</v>
      </c>
      <c r="E116" s="204">
        <f t="shared" si="10"/>
        <v>1398440.3868</v>
      </c>
      <c r="F116" s="204">
        <f t="shared" si="10"/>
        <v>2576510</v>
      </c>
      <c r="G116" s="204">
        <f t="shared" si="10"/>
        <v>1293589</v>
      </c>
      <c r="H116" s="204">
        <f t="shared" si="10"/>
        <v>8505510.2848000005</v>
      </c>
    </row>
    <row r="117" spans="1:14" ht="12" thickBot="1" x14ac:dyDescent="0.25">
      <c r="A117" s="207"/>
      <c r="B117" s="205"/>
      <c r="C117" s="205"/>
      <c r="D117" s="205"/>
      <c r="E117" s="205"/>
      <c r="F117" s="205"/>
      <c r="G117" s="205"/>
      <c r="H117" s="205"/>
    </row>
    <row r="120" spans="1:14" x14ac:dyDescent="0.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</row>
    <row r="121" spans="1:14" ht="11.25" customHeight="1" x14ac:dyDescent="0.2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</row>
    <row r="122" spans="1:14" ht="11.25" customHeight="1" x14ac:dyDescent="0.2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</row>
    <row r="123" spans="1:14" x14ac:dyDescent="0.2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</row>
  </sheetData>
  <mergeCells count="81">
    <mergeCell ref="H94:H95"/>
    <mergeCell ref="H116:H117"/>
    <mergeCell ref="G116:G117"/>
    <mergeCell ref="F116:F117"/>
    <mergeCell ref="A99:H99"/>
    <mergeCell ref="B28:B29"/>
    <mergeCell ref="E94:E95"/>
    <mergeCell ref="C72:C73"/>
    <mergeCell ref="A77:H77"/>
    <mergeCell ref="B79:B81"/>
    <mergeCell ref="E116:E117"/>
    <mergeCell ref="E72:E73"/>
    <mergeCell ref="C116:C117"/>
    <mergeCell ref="A50:A51"/>
    <mergeCell ref="G94:G95"/>
    <mergeCell ref="A72:A73"/>
    <mergeCell ref="A116:A117"/>
    <mergeCell ref="D35:D37"/>
    <mergeCell ref="D116:D117"/>
    <mergeCell ref="F35:F37"/>
    <mergeCell ref="B116:B117"/>
    <mergeCell ref="F13:F15"/>
    <mergeCell ref="H50:H51"/>
    <mergeCell ref="H72:H73"/>
    <mergeCell ref="G72:G73"/>
    <mergeCell ref="F72:F73"/>
    <mergeCell ref="A55:H55"/>
    <mergeCell ref="E28:E29"/>
    <mergeCell ref="A28:A29"/>
    <mergeCell ref="B72:B73"/>
    <mergeCell ref="H28:H29"/>
    <mergeCell ref="A33:H33"/>
    <mergeCell ref="A2:H2"/>
    <mergeCell ref="B50:B51"/>
    <mergeCell ref="C50:C51"/>
    <mergeCell ref="D50:D51"/>
    <mergeCell ref="E50:E51"/>
    <mergeCell ref="F50:F51"/>
    <mergeCell ref="G50:G51"/>
    <mergeCell ref="D28:D29"/>
    <mergeCell ref="A35:A37"/>
    <mergeCell ref="C35:C37"/>
    <mergeCell ref="G13:G15"/>
    <mergeCell ref="G28:G29"/>
    <mergeCell ref="F28:F29"/>
    <mergeCell ref="D72:D73"/>
    <mergeCell ref="G57:G59"/>
    <mergeCell ref="E35:E37"/>
    <mergeCell ref="E13:E15"/>
    <mergeCell ref="E57:E59"/>
    <mergeCell ref="G35:G37"/>
    <mergeCell ref="A57:A59"/>
    <mergeCell ref="C28:C29"/>
    <mergeCell ref="C94:C95"/>
    <mergeCell ref="B35:B37"/>
    <mergeCell ref="C79:C81"/>
    <mergeCell ref="A11:H11"/>
    <mergeCell ref="B13:B15"/>
    <mergeCell ref="C13:C15"/>
    <mergeCell ref="A13:A15"/>
    <mergeCell ref="D13:D15"/>
    <mergeCell ref="B94:B95"/>
    <mergeCell ref="F57:F59"/>
    <mergeCell ref="D94:D95"/>
    <mergeCell ref="F94:F95"/>
    <mergeCell ref="A101:A103"/>
    <mergeCell ref="B101:B103"/>
    <mergeCell ref="C101:C103"/>
    <mergeCell ref="D79:D81"/>
    <mergeCell ref="A94:A95"/>
    <mergeCell ref="A79:A81"/>
    <mergeCell ref="F79:F81"/>
    <mergeCell ref="B57:B59"/>
    <mergeCell ref="C57:C59"/>
    <mergeCell ref="D57:D59"/>
    <mergeCell ref="E79:E81"/>
    <mergeCell ref="G101:G103"/>
    <mergeCell ref="D101:D103"/>
    <mergeCell ref="F101:F103"/>
    <mergeCell ref="E101:E103"/>
    <mergeCell ref="G79:G81"/>
  </mergeCells>
  <phoneticPr fontId="4" type="noConversion"/>
  <hyperlinks>
    <hyperlink ref="A4" location="'Tn Km 2013'!A34" display="1 - FERROEXPRESO PAMPEANO S.A."/>
    <hyperlink ref="A5" location="'Tn Km 2013'!A60" display="2 - NUEVO CENTRAL ARGENTINO S.A."/>
    <hyperlink ref="A6" location="'Tn Km 2013'!A79" display="3 - FERROSUR ROCA S.A."/>
    <hyperlink ref="A7" location="'Tn Km 2013'!A100" display="4 - BELGRANO CARGAS Y LOGÍSTICA S.A. - Línea San Martín "/>
    <hyperlink ref="A8" location="'Desde 1992 hasta 1996'!A121" display="5 - AÑO 1996"/>
    <hyperlink ref="A4:D4" location="'Desde 1992 hasta 1996'!A31" display="1 - AÑO 1992"/>
    <hyperlink ref="A5:D5" location="'Desde 1992 hasta 1996'!A55" display="2 - AÑO 1993"/>
    <hyperlink ref="A6:D6" location="'Desde 1992 hasta 1996'!A77" display="3 - AÑO 1994"/>
    <hyperlink ref="A7:D7" location="'Desde 1992 hasta 1996'!A99" display="4 - AÑO 1995"/>
  </hyperlinks>
  <pageMargins left="0.75" right="0.75" top="1" bottom="1" header="0" footer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4"/>
  <sheetViews>
    <sheetView workbookViewId="0"/>
  </sheetViews>
  <sheetFormatPr baseColWidth="10" defaultRowHeight="12.75" x14ac:dyDescent="0.2"/>
  <cols>
    <col min="1" max="1" width="18.7109375" customWidth="1"/>
    <col min="2" max="14" width="15.7109375" customWidth="1"/>
  </cols>
  <sheetData>
    <row r="2" spans="1:14" s="26" customFormat="1" ht="24.95" customHeight="1" x14ac:dyDescent="0.2">
      <c r="A2" s="227" t="s">
        <v>180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</row>
    <row r="3" spans="1:14" ht="13.5" thickBot="1" x14ac:dyDescent="0.25"/>
    <row r="4" spans="1:14" s="26" customFormat="1" ht="24.95" customHeight="1" thickTop="1" thickBot="1" x14ac:dyDescent="0.25">
      <c r="A4" s="228" t="s">
        <v>0</v>
      </c>
      <c r="B4" s="229"/>
      <c r="C4" s="230"/>
      <c r="D4" s="41"/>
    </row>
    <row r="5" spans="1:14" s="26" customFormat="1" ht="24.95" customHeight="1" thickTop="1" thickBot="1" x14ac:dyDescent="0.25">
      <c r="A5" s="228" t="s">
        <v>18</v>
      </c>
      <c r="B5" s="229"/>
      <c r="C5" s="230"/>
      <c r="D5" s="41"/>
    </row>
    <row r="6" spans="1:14" s="26" customFormat="1" ht="24.95" customHeight="1" thickTop="1" thickBot="1" x14ac:dyDescent="0.25">
      <c r="A6" s="228" t="s">
        <v>29</v>
      </c>
      <c r="B6" s="229"/>
      <c r="C6" s="230"/>
      <c r="D6" s="41"/>
    </row>
    <row r="7" spans="1:14" s="26" customFormat="1" ht="24.95" customHeight="1" thickTop="1" thickBot="1" x14ac:dyDescent="0.25">
      <c r="A7" s="228" t="s">
        <v>202</v>
      </c>
      <c r="B7" s="229"/>
      <c r="C7" s="230"/>
      <c r="D7" s="41"/>
    </row>
    <row r="8" spans="1:14" s="26" customFormat="1" ht="24.95" customHeight="1" thickTop="1" thickBot="1" x14ac:dyDescent="0.25">
      <c r="A8" s="228" t="s">
        <v>113</v>
      </c>
      <c r="B8" s="229"/>
      <c r="C8" s="230"/>
      <c r="D8" s="41"/>
    </row>
    <row r="9" spans="1:14" s="26" customFormat="1" ht="24.95" customHeight="1" thickTop="1" thickBot="1" x14ac:dyDescent="0.25">
      <c r="A9" s="228" t="s">
        <v>76</v>
      </c>
      <c r="B9" s="229"/>
      <c r="C9" s="230"/>
      <c r="D9" s="41"/>
    </row>
    <row r="10" spans="1:14" ht="13.5" thickTop="1" x14ac:dyDescent="0.2">
      <c r="A10" s="38"/>
      <c r="B10" s="38"/>
      <c r="C10" s="38"/>
      <c r="D10" s="38"/>
    </row>
    <row r="11" spans="1:14" x14ac:dyDescent="0.2">
      <c r="A11" s="24"/>
      <c r="B11" s="24"/>
      <c r="C11" s="24"/>
      <c r="D11" s="24"/>
    </row>
    <row r="12" spans="1:14" s="26" customFormat="1" ht="24.95" customHeight="1" x14ac:dyDescent="0.2">
      <c r="A12" s="222" t="s">
        <v>163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</row>
    <row r="13" spans="1:14" ht="13.5" thickBot="1" x14ac:dyDescent="0.25"/>
    <row r="14" spans="1:14" x14ac:dyDescent="0.2">
      <c r="A14" s="216"/>
      <c r="B14" s="225" t="s">
        <v>1</v>
      </c>
      <c r="C14" s="216" t="s">
        <v>2</v>
      </c>
      <c r="D14" s="225" t="s">
        <v>3</v>
      </c>
      <c r="E14" s="216" t="s">
        <v>4</v>
      </c>
      <c r="F14" s="225" t="s">
        <v>5</v>
      </c>
      <c r="G14" s="216" t="s">
        <v>6</v>
      </c>
      <c r="H14" s="225" t="s">
        <v>7</v>
      </c>
      <c r="I14" s="216" t="s">
        <v>8</v>
      </c>
      <c r="J14" s="225" t="s">
        <v>9</v>
      </c>
      <c r="K14" s="216" t="s">
        <v>10</v>
      </c>
      <c r="L14" s="225" t="s">
        <v>11</v>
      </c>
      <c r="M14" s="216" t="s">
        <v>12</v>
      </c>
      <c r="N14" s="223" t="s">
        <v>13</v>
      </c>
    </row>
    <row r="15" spans="1:14" ht="13.5" thickBot="1" x14ac:dyDescent="0.25">
      <c r="A15" s="217"/>
      <c r="B15" s="226"/>
      <c r="C15" s="217"/>
      <c r="D15" s="226"/>
      <c r="E15" s="217"/>
      <c r="F15" s="226"/>
      <c r="G15" s="217"/>
      <c r="H15" s="226"/>
      <c r="I15" s="217"/>
      <c r="J15" s="226"/>
      <c r="K15" s="217"/>
      <c r="L15" s="226"/>
      <c r="M15" s="217"/>
      <c r="N15" s="224"/>
    </row>
    <row r="16" spans="1:14" x14ac:dyDescent="0.2">
      <c r="A16" s="216" t="s">
        <v>25</v>
      </c>
      <c r="B16" s="231">
        <v>55870000</v>
      </c>
      <c r="C16" s="231">
        <v>52370000</v>
      </c>
      <c r="D16" s="231">
        <v>68340000</v>
      </c>
      <c r="E16" s="231">
        <v>51370000</v>
      </c>
      <c r="F16" s="231">
        <v>53010000</v>
      </c>
      <c r="G16" s="231">
        <v>18730000</v>
      </c>
      <c r="H16" s="231">
        <v>30770000</v>
      </c>
      <c r="I16" s="231">
        <v>40130000</v>
      </c>
      <c r="J16" s="231">
        <v>33400000</v>
      </c>
      <c r="K16" s="231">
        <v>35090000</v>
      </c>
      <c r="L16" s="231">
        <v>32650000</v>
      </c>
      <c r="M16" s="231">
        <v>28090000</v>
      </c>
      <c r="N16" s="233">
        <v>499820000</v>
      </c>
    </row>
    <row r="17" spans="1:14" ht="13.5" thickBot="1" x14ac:dyDescent="0.25">
      <c r="A17" s="241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4"/>
    </row>
    <row r="18" spans="1:14" x14ac:dyDescent="0.2">
      <c r="A18" s="216" t="s">
        <v>100</v>
      </c>
      <c r="B18" s="231">
        <v>25610000</v>
      </c>
      <c r="C18" s="231">
        <v>22320000</v>
      </c>
      <c r="D18" s="231">
        <v>13820000</v>
      </c>
      <c r="E18" s="231">
        <v>60410000</v>
      </c>
      <c r="F18" s="231">
        <v>60590000</v>
      </c>
      <c r="G18" s="231">
        <v>37670000</v>
      </c>
      <c r="H18" s="231">
        <v>48180000</v>
      </c>
      <c r="I18" s="231">
        <v>55070000</v>
      </c>
      <c r="J18" s="231">
        <v>58910000</v>
      </c>
      <c r="K18" s="231">
        <v>43950000</v>
      </c>
      <c r="L18" s="231">
        <v>53290000</v>
      </c>
      <c r="M18" s="231">
        <v>18180000</v>
      </c>
      <c r="N18" s="233">
        <v>498000000</v>
      </c>
    </row>
    <row r="19" spans="1:14" ht="13.5" thickBot="1" x14ac:dyDescent="0.25">
      <c r="A19" s="241"/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4"/>
    </row>
    <row r="20" spans="1:14" x14ac:dyDescent="0.2">
      <c r="A20" s="216" t="s">
        <v>101</v>
      </c>
      <c r="B20" s="231">
        <v>4040000</v>
      </c>
      <c r="C20" s="231">
        <v>3870000</v>
      </c>
      <c r="D20" s="231">
        <v>9390000</v>
      </c>
      <c r="E20" s="231">
        <v>15710000</v>
      </c>
      <c r="F20" s="231">
        <v>11650000</v>
      </c>
      <c r="G20" s="231">
        <v>14490000</v>
      </c>
      <c r="H20" s="231">
        <v>10090000</v>
      </c>
      <c r="I20" s="231">
        <v>14520000</v>
      </c>
      <c r="J20" s="231">
        <v>12730000</v>
      </c>
      <c r="K20" s="231">
        <v>17140000</v>
      </c>
      <c r="L20" s="231">
        <v>10800000</v>
      </c>
      <c r="M20" s="231">
        <v>12490000</v>
      </c>
      <c r="N20" s="233">
        <v>136920000</v>
      </c>
    </row>
    <row r="21" spans="1:14" ht="13.5" thickBot="1" x14ac:dyDescent="0.25">
      <c r="A21" s="241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4"/>
    </row>
    <row r="22" spans="1:14" x14ac:dyDescent="0.2">
      <c r="A22" s="216" t="s">
        <v>102</v>
      </c>
      <c r="B22" s="231">
        <v>3990000</v>
      </c>
      <c r="C22" s="231">
        <v>10370000</v>
      </c>
      <c r="D22" s="231">
        <v>12010000</v>
      </c>
      <c r="E22" s="231">
        <v>23870000</v>
      </c>
      <c r="F22" s="231">
        <v>28840000</v>
      </c>
      <c r="G22" s="231">
        <v>18540000</v>
      </c>
      <c r="H22" s="231">
        <v>23750000</v>
      </c>
      <c r="I22" s="231">
        <v>25070000</v>
      </c>
      <c r="J22" s="231">
        <v>22190000</v>
      </c>
      <c r="K22" s="231">
        <v>28520000</v>
      </c>
      <c r="L22" s="231">
        <v>28240000</v>
      </c>
      <c r="M22" s="231">
        <v>22230000</v>
      </c>
      <c r="N22" s="233">
        <v>247620000</v>
      </c>
    </row>
    <row r="23" spans="1:14" ht="13.5" thickBot="1" x14ac:dyDescent="0.25">
      <c r="A23" s="241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4"/>
    </row>
    <row r="24" spans="1:14" x14ac:dyDescent="0.2">
      <c r="A24" s="216" t="s">
        <v>16</v>
      </c>
      <c r="B24" s="231">
        <v>13110000</v>
      </c>
      <c r="C24" s="231">
        <v>17390000</v>
      </c>
      <c r="D24" s="231">
        <v>10480000</v>
      </c>
      <c r="E24" s="231">
        <v>4390000</v>
      </c>
      <c r="F24" s="231">
        <v>8500000</v>
      </c>
      <c r="G24" s="231">
        <v>19580000</v>
      </c>
      <c r="H24" s="231">
        <v>12520000</v>
      </c>
      <c r="I24" s="231">
        <v>7870000</v>
      </c>
      <c r="J24" s="231">
        <v>18000000</v>
      </c>
      <c r="K24" s="231">
        <v>17170000</v>
      </c>
      <c r="L24" s="231">
        <v>3520000</v>
      </c>
      <c r="M24" s="231">
        <v>7400000</v>
      </c>
      <c r="N24" s="233">
        <v>139930000</v>
      </c>
    </row>
    <row r="25" spans="1:14" ht="13.5" thickBot="1" x14ac:dyDescent="0.25">
      <c r="A25" s="241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4"/>
    </row>
    <row r="26" spans="1:14" x14ac:dyDescent="0.2">
      <c r="A26" s="216" t="s">
        <v>17</v>
      </c>
      <c r="B26" s="231">
        <v>4970000</v>
      </c>
      <c r="C26" s="231">
        <v>3220000</v>
      </c>
      <c r="D26" s="231">
        <v>3090000</v>
      </c>
      <c r="E26" s="231">
        <v>750000</v>
      </c>
      <c r="F26" s="231">
        <v>890000</v>
      </c>
      <c r="G26" s="231">
        <v>-460000</v>
      </c>
      <c r="H26" s="231">
        <v>3320000</v>
      </c>
      <c r="I26" s="231">
        <v>3020000</v>
      </c>
      <c r="J26" s="231">
        <v>1690000</v>
      </c>
      <c r="K26" s="231">
        <v>820000</v>
      </c>
      <c r="L26" s="231">
        <v>2560000</v>
      </c>
      <c r="M26" s="231">
        <v>1070000</v>
      </c>
      <c r="N26" s="233">
        <v>24940000</v>
      </c>
    </row>
    <row r="27" spans="1:14" ht="13.5" thickBot="1" x14ac:dyDescent="0.25">
      <c r="A27" s="241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4"/>
    </row>
    <row r="28" spans="1:14" x14ac:dyDescent="0.2">
      <c r="A28" s="214" t="s">
        <v>13</v>
      </c>
      <c r="B28" s="214">
        <f t="shared" ref="B28:M28" si="0">SUM(B16:B26)</f>
        <v>107590000</v>
      </c>
      <c r="C28" s="214">
        <f t="shared" si="0"/>
        <v>109540000</v>
      </c>
      <c r="D28" s="214">
        <f t="shared" si="0"/>
        <v>117130000</v>
      </c>
      <c r="E28" s="214">
        <f t="shared" si="0"/>
        <v>156500000</v>
      </c>
      <c r="F28" s="214">
        <f t="shared" si="0"/>
        <v>163480000</v>
      </c>
      <c r="G28" s="214">
        <f t="shared" si="0"/>
        <v>108550000</v>
      </c>
      <c r="H28" s="214">
        <f t="shared" si="0"/>
        <v>128630000</v>
      </c>
      <c r="I28" s="214">
        <f t="shared" si="0"/>
        <v>145680000</v>
      </c>
      <c r="J28" s="214">
        <f t="shared" si="0"/>
        <v>146920000</v>
      </c>
      <c r="K28" s="214">
        <f t="shared" si="0"/>
        <v>142690000</v>
      </c>
      <c r="L28" s="214">
        <f t="shared" si="0"/>
        <v>131060000</v>
      </c>
      <c r="M28" s="214">
        <f t="shared" si="0"/>
        <v>89460000</v>
      </c>
      <c r="N28" s="214">
        <f>SUM(B28:M28)</f>
        <v>1547230000</v>
      </c>
    </row>
    <row r="29" spans="1:14" ht="13.5" thickBot="1" x14ac:dyDescent="0.2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</row>
    <row r="33" spans="1:14" s="26" customFormat="1" ht="24.95" customHeight="1" x14ac:dyDescent="0.2">
      <c r="A33" s="222" t="s">
        <v>167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</row>
    <row r="34" spans="1:14" ht="13.5" thickBot="1" x14ac:dyDescent="0.25"/>
    <row r="35" spans="1:14" x14ac:dyDescent="0.2">
      <c r="A35" s="216"/>
      <c r="B35" s="225" t="s">
        <v>1</v>
      </c>
      <c r="C35" s="216" t="s">
        <v>2</v>
      </c>
      <c r="D35" s="225" t="s">
        <v>3</v>
      </c>
      <c r="E35" s="216" t="s">
        <v>4</v>
      </c>
      <c r="F35" s="225" t="s">
        <v>5</v>
      </c>
      <c r="G35" s="216" t="s">
        <v>6</v>
      </c>
      <c r="H35" s="225" t="s">
        <v>7</v>
      </c>
      <c r="I35" s="216" t="s">
        <v>8</v>
      </c>
      <c r="J35" s="225" t="s">
        <v>9</v>
      </c>
      <c r="K35" s="216" t="s">
        <v>10</v>
      </c>
      <c r="L35" s="225" t="s">
        <v>11</v>
      </c>
      <c r="M35" s="216" t="s">
        <v>12</v>
      </c>
      <c r="N35" s="223" t="s">
        <v>13</v>
      </c>
    </row>
    <row r="36" spans="1:14" ht="13.5" thickBot="1" x14ac:dyDescent="0.25">
      <c r="A36" s="217"/>
      <c r="B36" s="226"/>
      <c r="C36" s="217"/>
      <c r="D36" s="226"/>
      <c r="E36" s="217"/>
      <c r="F36" s="226"/>
      <c r="G36" s="217"/>
      <c r="H36" s="226"/>
      <c r="I36" s="217"/>
      <c r="J36" s="226"/>
      <c r="K36" s="217"/>
      <c r="L36" s="226"/>
      <c r="M36" s="217"/>
      <c r="N36" s="224"/>
    </row>
    <row r="37" spans="1:14" x14ac:dyDescent="0.2">
      <c r="A37" s="216" t="s">
        <v>14</v>
      </c>
      <c r="B37" s="231">
        <v>8262531</v>
      </c>
      <c r="C37" s="231">
        <v>5170351</v>
      </c>
      <c r="D37" s="231">
        <v>14384257</v>
      </c>
      <c r="E37" s="231">
        <v>16259392</v>
      </c>
      <c r="F37" s="231">
        <v>9565316</v>
      </c>
      <c r="G37" s="231">
        <v>10416564</v>
      </c>
      <c r="H37" s="231">
        <v>10893855</v>
      </c>
      <c r="I37" s="231">
        <v>11389206</v>
      </c>
      <c r="J37" s="231">
        <v>11941571</v>
      </c>
      <c r="K37" s="231">
        <v>12306009</v>
      </c>
      <c r="L37" s="231">
        <v>10476030</v>
      </c>
      <c r="M37" s="231">
        <v>12236368</v>
      </c>
      <c r="N37" s="233">
        <v>133301450</v>
      </c>
    </row>
    <row r="38" spans="1:14" ht="13.5" thickBot="1" x14ac:dyDescent="0.25">
      <c r="A38" s="241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4"/>
    </row>
    <row r="39" spans="1:14" x14ac:dyDescent="0.2">
      <c r="A39" s="216" t="s">
        <v>103</v>
      </c>
      <c r="B39" s="231"/>
      <c r="C39" s="231"/>
      <c r="D39" s="231"/>
      <c r="E39" s="231"/>
      <c r="F39" s="231" t="s">
        <v>70</v>
      </c>
      <c r="G39" s="231"/>
      <c r="H39" s="231"/>
      <c r="I39" s="231"/>
      <c r="J39" s="231"/>
      <c r="K39" s="231"/>
      <c r="L39" s="231"/>
      <c r="M39" s="231"/>
      <c r="N39" s="233">
        <v>0</v>
      </c>
    </row>
    <row r="40" spans="1:14" ht="13.5" thickBot="1" x14ac:dyDescent="0.25">
      <c r="A40" s="241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4"/>
    </row>
    <row r="41" spans="1:14" x14ac:dyDescent="0.2">
      <c r="A41" s="216" t="s">
        <v>19</v>
      </c>
      <c r="B41" s="231">
        <v>4957992</v>
      </c>
      <c r="C41" s="231">
        <v>15431294</v>
      </c>
      <c r="D41" s="231">
        <v>20294611</v>
      </c>
      <c r="E41" s="231">
        <v>16108015</v>
      </c>
      <c r="F41" s="231">
        <v>12178247</v>
      </c>
      <c r="G41" s="231">
        <v>15840035</v>
      </c>
      <c r="H41" s="231">
        <v>28114697</v>
      </c>
      <c r="I41" s="231">
        <v>31082268</v>
      </c>
      <c r="J41" s="231">
        <v>39912352</v>
      </c>
      <c r="K41" s="231">
        <v>34959622</v>
      </c>
      <c r="L41" s="231">
        <v>20112665</v>
      </c>
      <c r="M41" s="231">
        <v>20541102</v>
      </c>
      <c r="N41" s="233">
        <v>259532900</v>
      </c>
    </row>
    <row r="42" spans="1:14" ht="13.5" thickBot="1" x14ac:dyDescent="0.25">
      <c r="A42" s="241"/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4"/>
    </row>
    <row r="43" spans="1:14" x14ac:dyDescent="0.2">
      <c r="A43" s="216" t="s">
        <v>20</v>
      </c>
      <c r="B43" s="231">
        <v>9246454</v>
      </c>
      <c r="C43" s="231">
        <v>8116103</v>
      </c>
      <c r="D43" s="231">
        <v>8903777</v>
      </c>
      <c r="E43" s="231">
        <v>9240311</v>
      </c>
      <c r="F43" s="231">
        <v>8922704</v>
      </c>
      <c r="G43" s="231">
        <v>7911905</v>
      </c>
      <c r="H43" s="231">
        <v>6518291</v>
      </c>
      <c r="I43" s="231">
        <v>6629173</v>
      </c>
      <c r="J43" s="231">
        <v>3804183</v>
      </c>
      <c r="K43" s="231">
        <v>7465772</v>
      </c>
      <c r="L43" s="231">
        <v>6389084</v>
      </c>
      <c r="M43" s="231">
        <v>6262497</v>
      </c>
      <c r="N43" s="233">
        <v>89410254</v>
      </c>
    </row>
    <row r="44" spans="1:14" ht="13.5" thickBot="1" x14ac:dyDescent="0.25">
      <c r="A44" s="241"/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4"/>
    </row>
    <row r="45" spans="1:14" x14ac:dyDescent="0.2">
      <c r="A45" s="216" t="s">
        <v>15</v>
      </c>
      <c r="B45" s="231">
        <v>2085065</v>
      </c>
      <c r="C45" s="231">
        <v>1354868</v>
      </c>
      <c r="D45" s="231">
        <v>2034051</v>
      </c>
      <c r="E45" s="231">
        <v>1902618</v>
      </c>
      <c r="F45" s="231">
        <v>1803736</v>
      </c>
      <c r="G45" s="231">
        <v>1873271</v>
      </c>
      <c r="H45" s="231">
        <v>1939038</v>
      </c>
      <c r="I45" s="231">
        <v>1926830</v>
      </c>
      <c r="J45" s="231">
        <v>3213709</v>
      </c>
      <c r="K45" s="231">
        <v>3067236</v>
      </c>
      <c r="L45" s="231">
        <v>2511579</v>
      </c>
      <c r="M45" s="231">
        <v>3157612</v>
      </c>
      <c r="N45" s="233">
        <v>26869613</v>
      </c>
    </row>
    <row r="46" spans="1:14" ht="13.5" thickBot="1" x14ac:dyDescent="0.25">
      <c r="A46" s="241"/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4"/>
    </row>
    <row r="47" spans="1:14" x14ac:dyDescent="0.2">
      <c r="A47" s="216" t="s">
        <v>104</v>
      </c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3">
        <v>0</v>
      </c>
    </row>
    <row r="48" spans="1:14" ht="13.5" thickBot="1" x14ac:dyDescent="0.25">
      <c r="A48" s="241"/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4"/>
    </row>
    <row r="49" spans="1:14" x14ac:dyDescent="0.2">
      <c r="A49" s="216" t="s">
        <v>105</v>
      </c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3">
        <v>0</v>
      </c>
    </row>
    <row r="50" spans="1:14" ht="13.5" thickBot="1" x14ac:dyDescent="0.25">
      <c r="A50" s="241"/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4"/>
    </row>
    <row r="51" spans="1:14" x14ac:dyDescent="0.2">
      <c r="A51" s="216" t="s">
        <v>75</v>
      </c>
      <c r="B51" s="231">
        <v>1527903</v>
      </c>
      <c r="C51" s="231">
        <v>814062</v>
      </c>
      <c r="D51" s="231">
        <v>1504238</v>
      </c>
      <c r="E51" s="231">
        <v>1803345</v>
      </c>
      <c r="F51" s="231">
        <v>1713798</v>
      </c>
      <c r="G51" s="231">
        <v>2170291</v>
      </c>
      <c r="H51" s="231">
        <v>2372585</v>
      </c>
      <c r="I51" s="231">
        <v>1833078</v>
      </c>
      <c r="J51" s="231">
        <v>2157695</v>
      </c>
      <c r="K51" s="231">
        <v>2580486</v>
      </c>
      <c r="L51" s="231">
        <v>2486026</v>
      </c>
      <c r="M51" s="231">
        <v>1202855</v>
      </c>
      <c r="N51" s="233">
        <v>22166362</v>
      </c>
    </row>
    <row r="52" spans="1:14" ht="13.5" thickBot="1" x14ac:dyDescent="0.25">
      <c r="A52" s="241"/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4"/>
    </row>
    <row r="53" spans="1:14" x14ac:dyDescent="0.2">
      <c r="A53" s="218" t="s">
        <v>21</v>
      </c>
      <c r="B53" s="231">
        <v>13698658</v>
      </c>
      <c r="C53" s="231">
        <v>15396975</v>
      </c>
      <c r="D53" s="231">
        <v>18180212</v>
      </c>
      <c r="E53" s="231">
        <v>18292021</v>
      </c>
      <c r="F53" s="231">
        <v>18384540</v>
      </c>
      <c r="G53" s="231">
        <v>26172614</v>
      </c>
      <c r="H53" s="231">
        <v>34709209</v>
      </c>
      <c r="I53" s="231">
        <v>35577859</v>
      </c>
      <c r="J53" s="231">
        <v>33784960</v>
      </c>
      <c r="K53" s="231">
        <v>31906471</v>
      </c>
      <c r="L53" s="231">
        <v>31759193</v>
      </c>
      <c r="M53" s="231">
        <v>29721621</v>
      </c>
      <c r="N53" s="233">
        <v>307584333</v>
      </c>
    </row>
    <row r="54" spans="1:14" ht="13.5" thickBot="1" x14ac:dyDescent="0.25">
      <c r="A54" s="242"/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4"/>
    </row>
    <row r="55" spans="1:14" x14ac:dyDescent="0.2">
      <c r="A55" s="216" t="s">
        <v>22</v>
      </c>
      <c r="B55" s="231">
        <v>2535574</v>
      </c>
      <c r="C55" s="231">
        <v>2303406</v>
      </c>
      <c r="D55" s="231">
        <v>3208124</v>
      </c>
      <c r="E55" s="231">
        <v>2903254</v>
      </c>
      <c r="F55" s="231">
        <v>3431419</v>
      </c>
      <c r="G55" s="231">
        <v>4290758</v>
      </c>
      <c r="H55" s="231">
        <v>5389692</v>
      </c>
      <c r="I55" s="231">
        <v>5244368</v>
      </c>
      <c r="J55" s="231">
        <v>4960829</v>
      </c>
      <c r="K55" s="231">
        <v>4751267</v>
      </c>
      <c r="L55" s="231">
        <v>4966054</v>
      </c>
      <c r="M55" s="231">
        <v>4755628</v>
      </c>
      <c r="N55" s="233">
        <v>48740373</v>
      </c>
    </row>
    <row r="56" spans="1:14" ht="13.5" thickBot="1" x14ac:dyDescent="0.25">
      <c r="A56" s="241"/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4"/>
    </row>
    <row r="57" spans="1:14" x14ac:dyDescent="0.2">
      <c r="A57" s="216" t="s">
        <v>23</v>
      </c>
      <c r="B57" s="231">
        <v>49725929</v>
      </c>
      <c r="C57" s="231">
        <v>36539094</v>
      </c>
      <c r="D57" s="231">
        <v>46270246</v>
      </c>
      <c r="E57" s="231">
        <v>45888431</v>
      </c>
      <c r="F57" s="231">
        <v>52030410</v>
      </c>
      <c r="G57" s="231">
        <v>52325145</v>
      </c>
      <c r="H57" s="231">
        <v>46540025</v>
      </c>
      <c r="I57" s="231">
        <v>49016234</v>
      </c>
      <c r="J57" s="231">
        <v>52291222</v>
      </c>
      <c r="K57" s="231">
        <v>61804305</v>
      </c>
      <c r="L57" s="231">
        <v>62470662</v>
      </c>
      <c r="M57" s="231">
        <v>66198128</v>
      </c>
      <c r="N57" s="233">
        <v>621099831</v>
      </c>
    </row>
    <row r="58" spans="1:14" ht="13.5" thickBot="1" x14ac:dyDescent="0.25">
      <c r="A58" s="241"/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4"/>
    </row>
    <row r="59" spans="1:14" x14ac:dyDescent="0.2">
      <c r="A59" s="216" t="s">
        <v>62</v>
      </c>
      <c r="B59" s="231">
        <v>27855915</v>
      </c>
      <c r="C59" s="231">
        <v>23329077</v>
      </c>
      <c r="D59" s="231">
        <v>25363643</v>
      </c>
      <c r="E59" s="231">
        <v>24194815</v>
      </c>
      <c r="F59" s="231">
        <v>24710031</v>
      </c>
      <c r="G59" s="231">
        <v>18819881</v>
      </c>
      <c r="H59" s="231">
        <v>16602015</v>
      </c>
      <c r="I59" s="231">
        <v>15185828</v>
      </c>
      <c r="J59" s="231">
        <v>22782984</v>
      </c>
      <c r="K59" s="231">
        <v>24522424</v>
      </c>
      <c r="L59" s="231">
        <v>25995999</v>
      </c>
      <c r="M59" s="231">
        <v>22397730</v>
      </c>
      <c r="N59" s="233">
        <v>271760342</v>
      </c>
    </row>
    <row r="60" spans="1:14" ht="13.5" thickBot="1" x14ac:dyDescent="0.25">
      <c r="A60" s="241"/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4"/>
    </row>
    <row r="61" spans="1:14" x14ac:dyDescent="0.2">
      <c r="A61" s="216" t="s">
        <v>16</v>
      </c>
      <c r="B61" s="231"/>
      <c r="C61" s="231"/>
      <c r="D61" s="231"/>
      <c r="E61" s="231">
        <v>1380063</v>
      </c>
      <c r="F61" s="231"/>
      <c r="G61" s="231"/>
      <c r="H61" s="231"/>
      <c r="I61" s="231"/>
      <c r="J61" s="231"/>
      <c r="K61" s="231"/>
      <c r="L61" s="231">
        <v>1403262</v>
      </c>
      <c r="M61" s="231"/>
      <c r="N61" s="233">
        <v>2783325</v>
      </c>
    </row>
    <row r="62" spans="1:14" ht="13.5" thickBot="1" x14ac:dyDescent="0.25">
      <c r="A62" s="241"/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4"/>
    </row>
    <row r="63" spans="1:14" x14ac:dyDescent="0.2">
      <c r="A63" s="216" t="s">
        <v>24</v>
      </c>
      <c r="B63" s="231"/>
      <c r="C63" s="231"/>
      <c r="D63" s="231">
        <v>3166130</v>
      </c>
      <c r="E63" s="231">
        <v>17065565</v>
      </c>
      <c r="F63" s="231">
        <v>19731243</v>
      </c>
      <c r="G63" s="231">
        <v>17459877</v>
      </c>
      <c r="H63" s="231">
        <v>21629415</v>
      </c>
      <c r="I63" s="231">
        <v>20298946</v>
      </c>
      <c r="J63" s="231">
        <v>3216813</v>
      </c>
      <c r="K63" s="231"/>
      <c r="L63" s="231"/>
      <c r="M63" s="231"/>
      <c r="N63" s="233">
        <v>102567989</v>
      </c>
    </row>
    <row r="64" spans="1:14" ht="13.5" thickBot="1" x14ac:dyDescent="0.25">
      <c r="A64" s="241"/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4"/>
    </row>
    <row r="65" spans="1:14" x14ac:dyDescent="0.2">
      <c r="A65" s="216" t="s">
        <v>31</v>
      </c>
      <c r="B65" s="231">
        <v>3725499</v>
      </c>
      <c r="C65" s="231"/>
      <c r="D65" s="231"/>
      <c r="E65" s="231"/>
      <c r="F65" s="231">
        <v>2830787</v>
      </c>
      <c r="G65" s="231">
        <v>4659917</v>
      </c>
      <c r="H65" s="231">
        <v>4677250</v>
      </c>
      <c r="I65" s="231">
        <v>4789684</v>
      </c>
      <c r="J65" s="231">
        <v>3814146</v>
      </c>
      <c r="K65" s="231">
        <v>4734191</v>
      </c>
      <c r="L65" s="231">
        <v>5704748</v>
      </c>
      <c r="M65" s="231">
        <v>5488551</v>
      </c>
      <c r="N65" s="233">
        <v>40424773</v>
      </c>
    </row>
    <row r="66" spans="1:14" ht="13.5" thickBot="1" x14ac:dyDescent="0.25">
      <c r="A66" s="241"/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4"/>
    </row>
    <row r="67" spans="1:14" x14ac:dyDescent="0.2">
      <c r="A67" s="216" t="s">
        <v>25</v>
      </c>
      <c r="B67" s="231">
        <v>111910160</v>
      </c>
      <c r="C67" s="231">
        <v>112442445</v>
      </c>
      <c r="D67" s="231">
        <v>60714693</v>
      </c>
      <c r="E67" s="231">
        <v>117215173</v>
      </c>
      <c r="F67" s="231">
        <v>163211141</v>
      </c>
      <c r="G67" s="231">
        <v>149544923</v>
      </c>
      <c r="H67" s="231">
        <v>119891868</v>
      </c>
      <c r="I67" s="231">
        <v>97219118</v>
      </c>
      <c r="J67" s="231">
        <v>133327208</v>
      </c>
      <c r="K67" s="231">
        <v>82639018</v>
      </c>
      <c r="L67" s="231">
        <v>59751640</v>
      </c>
      <c r="M67" s="231">
        <v>60467780</v>
      </c>
      <c r="N67" s="233">
        <v>1268335167</v>
      </c>
    </row>
    <row r="68" spans="1:14" ht="13.5" thickBot="1" x14ac:dyDescent="0.25">
      <c r="A68" s="241"/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4"/>
    </row>
    <row r="69" spans="1:14" x14ac:dyDescent="0.2">
      <c r="A69" s="216" t="s">
        <v>106</v>
      </c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3">
        <v>0</v>
      </c>
    </row>
    <row r="70" spans="1:14" ht="13.5" thickBot="1" x14ac:dyDescent="0.25">
      <c r="A70" s="241"/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4"/>
    </row>
    <row r="71" spans="1:14" x14ac:dyDescent="0.2">
      <c r="A71" s="216" t="s">
        <v>107</v>
      </c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3">
        <v>0</v>
      </c>
    </row>
    <row r="72" spans="1:14" ht="13.5" thickBot="1" x14ac:dyDescent="0.25">
      <c r="A72" s="241"/>
      <c r="B72" s="232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4"/>
    </row>
    <row r="73" spans="1:14" x14ac:dyDescent="0.2">
      <c r="A73" s="216" t="s">
        <v>26</v>
      </c>
      <c r="B73" s="231">
        <v>48654274</v>
      </c>
      <c r="C73" s="231">
        <v>37132108</v>
      </c>
      <c r="D73" s="231">
        <v>61941201</v>
      </c>
      <c r="E73" s="231">
        <v>71195142</v>
      </c>
      <c r="F73" s="231">
        <v>75285860</v>
      </c>
      <c r="G73" s="231">
        <v>74164310</v>
      </c>
      <c r="H73" s="231">
        <v>70804309</v>
      </c>
      <c r="I73" s="231">
        <v>67627123</v>
      </c>
      <c r="J73" s="231">
        <v>62955277</v>
      </c>
      <c r="K73" s="231">
        <v>60071815</v>
      </c>
      <c r="L73" s="231">
        <v>60600538</v>
      </c>
      <c r="M73" s="231">
        <v>72968264</v>
      </c>
      <c r="N73" s="233">
        <v>763400221</v>
      </c>
    </row>
    <row r="74" spans="1:14" ht="13.5" thickBot="1" x14ac:dyDescent="0.25">
      <c r="A74" s="241"/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4"/>
    </row>
    <row r="75" spans="1:14" x14ac:dyDescent="0.2">
      <c r="A75" s="216" t="s">
        <v>27</v>
      </c>
      <c r="B75" s="231">
        <v>9026853</v>
      </c>
      <c r="C75" s="231">
        <v>11440742</v>
      </c>
      <c r="D75" s="231">
        <v>12056280</v>
      </c>
      <c r="E75" s="231">
        <v>11121765</v>
      </c>
      <c r="F75" s="231">
        <v>13761416</v>
      </c>
      <c r="G75" s="231">
        <v>13031012</v>
      </c>
      <c r="H75" s="231">
        <v>8370686</v>
      </c>
      <c r="I75" s="231">
        <v>10632676</v>
      </c>
      <c r="J75" s="231">
        <v>7725163</v>
      </c>
      <c r="K75" s="231">
        <v>8467572</v>
      </c>
      <c r="L75" s="231">
        <v>7431626</v>
      </c>
      <c r="M75" s="231">
        <v>7895291</v>
      </c>
      <c r="N75" s="233">
        <v>120961082</v>
      </c>
    </row>
    <row r="76" spans="1:14" ht="13.5" thickBot="1" x14ac:dyDescent="0.25">
      <c r="A76" s="241"/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4"/>
    </row>
    <row r="77" spans="1:14" x14ac:dyDescent="0.2">
      <c r="A77" s="216" t="s">
        <v>63</v>
      </c>
      <c r="B77" s="231"/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3">
        <v>0</v>
      </c>
    </row>
    <row r="78" spans="1:14" ht="13.5" thickBot="1" x14ac:dyDescent="0.25">
      <c r="A78" s="241"/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4"/>
    </row>
    <row r="79" spans="1:14" x14ac:dyDescent="0.2">
      <c r="A79" s="216" t="s">
        <v>64</v>
      </c>
      <c r="B79" s="231">
        <v>6274179</v>
      </c>
      <c r="C79" s="231">
        <v>6061269</v>
      </c>
      <c r="D79" s="231">
        <v>5123742</v>
      </c>
      <c r="E79" s="231">
        <v>3187544</v>
      </c>
      <c r="F79" s="231">
        <v>6550481</v>
      </c>
      <c r="G79" s="231">
        <v>5862642</v>
      </c>
      <c r="H79" s="231">
        <v>4705048</v>
      </c>
      <c r="I79" s="231">
        <v>5780307</v>
      </c>
      <c r="J79" s="231">
        <v>5926897</v>
      </c>
      <c r="K79" s="231">
        <v>5734102</v>
      </c>
      <c r="L79" s="231">
        <v>5788415</v>
      </c>
      <c r="M79" s="231">
        <v>4900550</v>
      </c>
      <c r="N79" s="233">
        <v>65895176</v>
      </c>
    </row>
    <row r="80" spans="1:14" ht="13.5" thickBot="1" x14ac:dyDescent="0.25">
      <c r="A80" s="241"/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4"/>
    </row>
    <row r="81" spans="1:14" x14ac:dyDescent="0.2">
      <c r="A81" s="216" t="s">
        <v>28</v>
      </c>
      <c r="B81" s="231">
        <v>1495290</v>
      </c>
      <c r="C81" s="231">
        <v>1319713</v>
      </c>
      <c r="D81" s="231">
        <v>2635718</v>
      </c>
      <c r="E81" s="231">
        <v>1211743</v>
      </c>
      <c r="F81" s="231">
        <v>1050194</v>
      </c>
      <c r="G81" s="231">
        <v>943262</v>
      </c>
      <c r="H81" s="231">
        <v>353042</v>
      </c>
      <c r="I81" s="231">
        <v>314492</v>
      </c>
      <c r="J81" s="231">
        <v>283295</v>
      </c>
      <c r="K81" s="231">
        <v>723013</v>
      </c>
      <c r="L81" s="231">
        <v>429998</v>
      </c>
      <c r="M81" s="231">
        <v>271129</v>
      </c>
      <c r="N81" s="233">
        <v>11030889</v>
      </c>
    </row>
    <row r="82" spans="1:14" ht="13.5" thickBot="1" x14ac:dyDescent="0.25">
      <c r="A82" s="241"/>
      <c r="B82" s="232"/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4"/>
    </row>
    <row r="83" spans="1:14" x14ac:dyDescent="0.2">
      <c r="A83" s="214" t="s">
        <v>13</v>
      </c>
      <c r="B83" s="214">
        <f t="shared" ref="B83:M83" si="1">SUM(B71:B81)</f>
        <v>65450596</v>
      </c>
      <c r="C83" s="214">
        <f t="shared" si="1"/>
        <v>55953832</v>
      </c>
      <c r="D83" s="214">
        <f t="shared" si="1"/>
        <v>81756941</v>
      </c>
      <c r="E83" s="214">
        <f t="shared" si="1"/>
        <v>86716194</v>
      </c>
      <c r="F83" s="214">
        <f t="shared" si="1"/>
        <v>96647951</v>
      </c>
      <c r="G83" s="214">
        <f t="shared" si="1"/>
        <v>94001226</v>
      </c>
      <c r="H83" s="214">
        <f t="shared" si="1"/>
        <v>84233085</v>
      </c>
      <c r="I83" s="214">
        <f t="shared" si="1"/>
        <v>84354598</v>
      </c>
      <c r="J83" s="214">
        <f t="shared" si="1"/>
        <v>76890632</v>
      </c>
      <c r="K83" s="214">
        <f t="shared" si="1"/>
        <v>74996502</v>
      </c>
      <c r="L83" s="214">
        <f t="shared" si="1"/>
        <v>74250577</v>
      </c>
      <c r="M83" s="214">
        <f t="shared" si="1"/>
        <v>86035234</v>
      </c>
      <c r="N83" s="214">
        <f>SUM(B83:M83)</f>
        <v>961287368</v>
      </c>
    </row>
    <row r="84" spans="1:14" ht="13.5" thickBot="1" x14ac:dyDescent="0.25">
      <c r="A84" s="215"/>
      <c r="B84" s="215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</row>
    <row r="88" spans="1:14" s="26" customFormat="1" ht="24.95" customHeight="1" x14ac:dyDescent="0.2">
      <c r="A88" s="222" t="s">
        <v>165</v>
      </c>
      <c r="B88" s="222"/>
      <c r="C88" s="222"/>
      <c r="D88" s="222"/>
      <c r="E88" s="222"/>
      <c r="F88" s="222"/>
      <c r="G88" s="222"/>
      <c r="H88" s="222"/>
      <c r="I88" s="222"/>
      <c r="J88" s="222"/>
      <c r="K88" s="222"/>
      <c r="L88" s="222"/>
      <c r="M88" s="222"/>
      <c r="N88" s="222"/>
    </row>
    <row r="89" spans="1:14" ht="13.5" thickBot="1" x14ac:dyDescent="0.25"/>
    <row r="90" spans="1:14" x14ac:dyDescent="0.2">
      <c r="A90" s="216"/>
      <c r="B90" s="225" t="s">
        <v>1</v>
      </c>
      <c r="C90" s="216" t="s">
        <v>2</v>
      </c>
      <c r="D90" s="225" t="s">
        <v>3</v>
      </c>
      <c r="E90" s="216" t="s">
        <v>4</v>
      </c>
      <c r="F90" s="225" t="s">
        <v>5</v>
      </c>
      <c r="G90" s="216" t="s">
        <v>6</v>
      </c>
      <c r="H90" s="225" t="s">
        <v>7</v>
      </c>
      <c r="I90" s="216" t="s">
        <v>8</v>
      </c>
      <c r="J90" s="225" t="s">
        <v>9</v>
      </c>
      <c r="K90" s="216" t="s">
        <v>10</v>
      </c>
      <c r="L90" s="225" t="s">
        <v>11</v>
      </c>
      <c r="M90" s="216" t="s">
        <v>12</v>
      </c>
      <c r="N90" s="223" t="s">
        <v>13</v>
      </c>
    </row>
    <row r="91" spans="1:14" ht="13.5" thickBot="1" x14ac:dyDescent="0.25">
      <c r="A91" s="217"/>
      <c r="B91" s="226"/>
      <c r="C91" s="217"/>
      <c r="D91" s="226"/>
      <c r="E91" s="217"/>
      <c r="F91" s="226"/>
      <c r="G91" s="217"/>
      <c r="H91" s="226"/>
      <c r="I91" s="217"/>
      <c r="J91" s="226"/>
      <c r="K91" s="217"/>
      <c r="L91" s="226"/>
      <c r="M91" s="217"/>
      <c r="N91" s="224"/>
    </row>
    <row r="92" spans="1:14" x14ac:dyDescent="0.2">
      <c r="A92" s="216" t="s">
        <v>30</v>
      </c>
      <c r="B92" s="231">
        <v>29263890</v>
      </c>
      <c r="C92" s="231">
        <v>26164420</v>
      </c>
      <c r="D92" s="231">
        <v>29967180</v>
      </c>
      <c r="E92" s="231">
        <v>28785500</v>
      </c>
      <c r="F92" s="231">
        <v>30206070</v>
      </c>
      <c r="G92" s="231">
        <v>26181110</v>
      </c>
      <c r="H92" s="231">
        <v>28888140</v>
      </c>
      <c r="I92" s="231">
        <v>37050130</v>
      </c>
      <c r="J92" s="231">
        <v>37816200</v>
      </c>
      <c r="K92" s="231">
        <v>43267950</v>
      </c>
      <c r="L92" s="231">
        <v>45514000</v>
      </c>
      <c r="M92" s="231">
        <v>44373490</v>
      </c>
      <c r="N92" s="233">
        <v>407478080</v>
      </c>
    </row>
    <row r="93" spans="1:14" ht="13.5" thickBot="1" x14ac:dyDescent="0.25">
      <c r="A93" s="241"/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4"/>
    </row>
    <row r="94" spans="1:14" x14ac:dyDescent="0.2">
      <c r="A94" s="216" t="s">
        <v>66</v>
      </c>
      <c r="B94" s="231">
        <v>77080</v>
      </c>
      <c r="C94" s="231">
        <v>104730</v>
      </c>
      <c r="D94" s="231">
        <v>74130</v>
      </c>
      <c r="E94" s="231">
        <v>132150</v>
      </c>
      <c r="F94" s="231">
        <v>224880</v>
      </c>
      <c r="G94" s="231">
        <v>184160</v>
      </c>
      <c r="H94" s="231">
        <v>215140</v>
      </c>
      <c r="I94" s="231">
        <v>120460</v>
      </c>
      <c r="J94" s="231">
        <v>197420</v>
      </c>
      <c r="K94" s="231">
        <v>108840</v>
      </c>
      <c r="L94" s="231">
        <v>142000</v>
      </c>
      <c r="M94" s="231">
        <v>104690</v>
      </c>
      <c r="N94" s="233">
        <v>1685680</v>
      </c>
    </row>
    <row r="95" spans="1:14" ht="13.5" thickBot="1" x14ac:dyDescent="0.25">
      <c r="A95" s="241"/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32"/>
      <c r="M95" s="232"/>
      <c r="N95" s="234"/>
    </row>
    <row r="96" spans="1:14" x14ac:dyDescent="0.2">
      <c r="A96" s="216" t="s">
        <v>32</v>
      </c>
      <c r="B96" s="231">
        <v>7490110</v>
      </c>
      <c r="C96" s="231">
        <v>11632470</v>
      </c>
      <c r="D96" s="231">
        <v>12539180</v>
      </c>
      <c r="E96" s="231">
        <v>10697770</v>
      </c>
      <c r="F96" s="231">
        <v>12721610</v>
      </c>
      <c r="G96" s="231">
        <v>10543790</v>
      </c>
      <c r="H96" s="231">
        <v>7352210</v>
      </c>
      <c r="I96" s="231">
        <v>6116860</v>
      </c>
      <c r="J96" s="231">
        <v>6083850</v>
      </c>
      <c r="K96" s="231">
        <v>6850150</v>
      </c>
      <c r="L96" s="231">
        <v>4121000</v>
      </c>
      <c r="M96" s="231">
        <v>5909850</v>
      </c>
      <c r="N96" s="233">
        <v>102058850</v>
      </c>
    </row>
    <row r="97" spans="1:14" ht="13.5" thickBot="1" x14ac:dyDescent="0.25">
      <c r="A97" s="241"/>
      <c r="B97" s="232"/>
      <c r="C97" s="232"/>
      <c r="D97" s="232"/>
      <c r="E97" s="232"/>
      <c r="F97" s="232"/>
      <c r="G97" s="232"/>
      <c r="H97" s="232"/>
      <c r="I97" s="232"/>
      <c r="J97" s="232"/>
      <c r="K97" s="232"/>
      <c r="L97" s="232"/>
      <c r="M97" s="232"/>
      <c r="N97" s="234"/>
    </row>
    <row r="98" spans="1:14" x14ac:dyDescent="0.2">
      <c r="A98" s="216" t="s">
        <v>33</v>
      </c>
      <c r="B98" s="231">
        <v>1545670</v>
      </c>
      <c r="C98" s="231">
        <v>1544360</v>
      </c>
      <c r="D98" s="231">
        <v>1176780</v>
      </c>
      <c r="E98" s="231">
        <v>2065820</v>
      </c>
      <c r="F98" s="231">
        <v>1587280</v>
      </c>
      <c r="G98" s="231">
        <v>1419100</v>
      </c>
      <c r="H98" s="231">
        <v>1662810</v>
      </c>
      <c r="I98" s="231">
        <v>1969520</v>
      </c>
      <c r="J98" s="231">
        <v>1787540</v>
      </c>
      <c r="K98" s="231">
        <v>1801380</v>
      </c>
      <c r="L98" s="231">
        <v>1707810</v>
      </c>
      <c r="M98" s="231">
        <v>1110440</v>
      </c>
      <c r="N98" s="233">
        <v>19378510</v>
      </c>
    </row>
    <row r="99" spans="1:14" ht="13.5" thickBot="1" x14ac:dyDescent="0.25">
      <c r="A99" s="241"/>
      <c r="B99" s="232"/>
      <c r="C99" s="232"/>
      <c r="D99" s="232"/>
      <c r="E99" s="232"/>
      <c r="F99" s="232"/>
      <c r="G99" s="232"/>
      <c r="H99" s="232"/>
      <c r="I99" s="232"/>
      <c r="J99" s="232"/>
      <c r="K99" s="232"/>
      <c r="L99" s="232"/>
      <c r="M99" s="232"/>
      <c r="N99" s="234"/>
    </row>
    <row r="100" spans="1:14" x14ac:dyDescent="0.2">
      <c r="A100" s="216" t="s">
        <v>62</v>
      </c>
      <c r="B100" s="231">
        <v>1468470</v>
      </c>
      <c r="C100" s="231">
        <v>1430370</v>
      </c>
      <c r="D100" s="231">
        <v>1420290</v>
      </c>
      <c r="E100" s="231">
        <v>1763920</v>
      </c>
      <c r="F100" s="231">
        <v>1408150</v>
      </c>
      <c r="G100" s="231">
        <v>1028870</v>
      </c>
      <c r="H100" s="231">
        <v>184220</v>
      </c>
      <c r="I100" s="231">
        <v>58900</v>
      </c>
      <c r="J100" s="231">
        <v>805030</v>
      </c>
      <c r="K100" s="231">
        <v>1542450</v>
      </c>
      <c r="L100" s="231">
        <v>1567000</v>
      </c>
      <c r="M100" s="231">
        <v>2013970</v>
      </c>
      <c r="N100" s="233">
        <v>14691640</v>
      </c>
    </row>
    <row r="101" spans="1:14" ht="13.5" thickBot="1" x14ac:dyDescent="0.25">
      <c r="A101" s="241"/>
      <c r="B101" s="232"/>
      <c r="C101" s="232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4"/>
    </row>
    <row r="102" spans="1:14" ht="14.25" customHeight="1" x14ac:dyDescent="0.2">
      <c r="A102" s="216" t="s">
        <v>25</v>
      </c>
      <c r="B102" s="231">
        <v>5269390</v>
      </c>
      <c r="C102" s="231">
        <v>5479470</v>
      </c>
      <c r="D102" s="231">
        <v>4209140</v>
      </c>
      <c r="E102" s="231">
        <v>7233630</v>
      </c>
      <c r="F102" s="231">
        <v>9154520</v>
      </c>
      <c r="G102" s="231">
        <v>6737640</v>
      </c>
      <c r="H102" s="231">
        <v>8912800</v>
      </c>
      <c r="I102" s="231">
        <v>7240780</v>
      </c>
      <c r="J102" s="231">
        <v>5689560</v>
      </c>
      <c r="K102" s="231">
        <v>4559590</v>
      </c>
      <c r="L102" s="231">
        <v>3842000</v>
      </c>
      <c r="M102" s="231">
        <v>3968550</v>
      </c>
      <c r="N102" s="233">
        <v>72297070</v>
      </c>
    </row>
    <row r="103" spans="1:14" ht="14.25" customHeight="1" thickBot="1" x14ac:dyDescent="0.25">
      <c r="A103" s="241"/>
      <c r="B103" s="232"/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4"/>
    </row>
    <row r="104" spans="1:14" x14ac:dyDescent="0.2">
      <c r="A104" s="216" t="s">
        <v>34</v>
      </c>
      <c r="B104" s="231">
        <v>54780980</v>
      </c>
      <c r="C104" s="231">
        <v>53466350</v>
      </c>
      <c r="D104" s="231">
        <v>53958790</v>
      </c>
      <c r="E104" s="231">
        <v>56227330</v>
      </c>
      <c r="F104" s="231">
        <v>64656000</v>
      </c>
      <c r="G104" s="231">
        <v>62566440</v>
      </c>
      <c r="H104" s="231">
        <v>60038240</v>
      </c>
      <c r="I104" s="231">
        <v>63008410</v>
      </c>
      <c r="J104" s="231">
        <v>61674340</v>
      </c>
      <c r="K104" s="231">
        <v>69053790</v>
      </c>
      <c r="L104" s="231">
        <v>65787000</v>
      </c>
      <c r="M104" s="231">
        <v>62686760</v>
      </c>
      <c r="N104" s="233">
        <v>727904430</v>
      </c>
    </row>
    <row r="105" spans="1:14" ht="13.5" thickBot="1" x14ac:dyDescent="0.25">
      <c r="A105" s="241"/>
      <c r="B105" s="232"/>
      <c r="C105" s="232"/>
      <c r="D105" s="232"/>
      <c r="E105" s="232"/>
      <c r="F105" s="232"/>
      <c r="G105" s="232"/>
      <c r="H105" s="232"/>
      <c r="I105" s="232"/>
      <c r="J105" s="232"/>
      <c r="K105" s="232"/>
      <c r="L105" s="232"/>
      <c r="M105" s="232"/>
      <c r="N105" s="234"/>
    </row>
    <row r="106" spans="1:14" x14ac:dyDescent="0.2">
      <c r="A106" s="216" t="s">
        <v>108</v>
      </c>
      <c r="B106" s="231">
        <v>28228650</v>
      </c>
      <c r="C106" s="231">
        <v>27259120</v>
      </c>
      <c r="D106" s="231">
        <v>28435890</v>
      </c>
      <c r="E106" s="231">
        <v>25135670</v>
      </c>
      <c r="F106" s="231">
        <v>29591760</v>
      </c>
      <c r="G106" s="231">
        <v>30188690</v>
      </c>
      <c r="H106" s="231">
        <v>29211090</v>
      </c>
      <c r="I106" s="231">
        <v>30161980</v>
      </c>
      <c r="J106" s="231">
        <v>28102930</v>
      </c>
      <c r="K106" s="231">
        <v>27480630</v>
      </c>
      <c r="L106" s="231">
        <v>27307000</v>
      </c>
      <c r="M106" s="231">
        <v>23353880</v>
      </c>
      <c r="N106" s="233">
        <v>334457290</v>
      </c>
    </row>
    <row r="107" spans="1:14" ht="13.5" thickBot="1" x14ac:dyDescent="0.25">
      <c r="A107" s="241"/>
      <c r="B107" s="232"/>
      <c r="C107" s="232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234"/>
    </row>
    <row r="108" spans="1:14" x14ac:dyDescent="0.2">
      <c r="A108" s="216" t="s">
        <v>35</v>
      </c>
      <c r="B108" s="231">
        <v>9153950</v>
      </c>
      <c r="C108" s="231">
        <v>8337420</v>
      </c>
      <c r="D108" s="231">
        <v>13184200</v>
      </c>
      <c r="E108" s="231">
        <v>12841060</v>
      </c>
      <c r="F108" s="231">
        <v>14114140</v>
      </c>
      <c r="G108" s="231">
        <v>9807490</v>
      </c>
      <c r="H108" s="231">
        <v>8152860</v>
      </c>
      <c r="I108" s="231">
        <v>10245620</v>
      </c>
      <c r="J108" s="231">
        <v>13345730</v>
      </c>
      <c r="K108" s="231">
        <v>12149500</v>
      </c>
      <c r="L108" s="231">
        <v>10870000</v>
      </c>
      <c r="M108" s="231">
        <v>12398010</v>
      </c>
      <c r="N108" s="233">
        <v>134599980</v>
      </c>
    </row>
    <row r="109" spans="1:14" ht="13.5" thickBot="1" x14ac:dyDescent="0.25">
      <c r="A109" s="241"/>
      <c r="B109" s="232"/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4"/>
    </row>
    <row r="110" spans="1:14" x14ac:dyDescent="0.2">
      <c r="A110" s="216" t="s">
        <v>109</v>
      </c>
      <c r="B110" s="231"/>
      <c r="C110" s="231"/>
      <c r="D110" s="231"/>
      <c r="E110" s="231"/>
      <c r="F110" s="231"/>
      <c r="G110" s="231"/>
      <c r="H110" s="231"/>
      <c r="I110" s="231"/>
      <c r="J110" s="231"/>
      <c r="K110" s="231"/>
      <c r="L110" s="231"/>
      <c r="M110" s="231"/>
      <c r="N110" s="233">
        <v>0</v>
      </c>
    </row>
    <row r="111" spans="1:14" ht="13.5" thickBot="1" x14ac:dyDescent="0.25">
      <c r="A111" s="241"/>
      <c r="B111" s="232"/>
      <c r="C111" s="232"/>
      <c r="D111" s="232"/>
      <c r="E111" s="232"/>
      <c r="F111" s="232"/>
      <c r="G111" s="232"/>
      <c r="H111" s="232"/>
      <c r="I111" s="232"/>
      <c r="J111" s="232"/>
      <c r="K111" s="232"/>
      <c r="L111" s="232"/>
      <c r="M111" s="232"/>
      <c r="N111" s="234"/>
    </row>
    <row r="112" spans="1:14" x14ac:dyDescent="0.2">
      <c r="A112" s="216" t="s">
        <v>49</v>
      </c>
      <c r="B112" s="231"/>
      <c r="C112" s="231"/>
      <c r="D112" s="231"/>
      <c r="E112" s="231"/>
      <c r="F112" s="231"/>
      <c r="G112" s="231"/>
      <c r="H112" s="231"/>
      <c r="I112" s="231"/>
      <c r="J112" s="231"/>
      <c r="K112" s="231"/>
      <c r="L112" s="231"/>
      <c r="M112" s="231"/>
      <c r="N112" s="233">
        <v>0</v>
      </c>
    </row>
    <row r="113" spans="1:14" ht="13.5" thickBot="1" x14ac:dyDescent="0.25">
      <c r="A113" s="241"/>
      <c r="B113" s="232"/>
      <c r="C113" s="232"/>
      <c r="D113" s="232"/>
      <c r="E113" s="232"/>
      <c r="F113" s="232"/>
      <c r="G113" s="232"/>
      <c r="H113" s="232"/>
      <c r="I113" s="232"/>
      <c r="J113" s="232"/>
      <c r="K113" s="232"/>
      <c r="L113" s="232"/>
      <c r="M113" s="232"/>
      <c r="N113" s="234"/>
    </row>
    <row r="114" spans="1:14" x14ac:dyDescent="0.2">
      <c r="A114" s="216" t="s">
        <v>74</v>
      </c>
      <c r="B114" s="231">
        <v>4057050</v>
      </c>
      <c r="C114" s="231">
        <v>3660780</v>
      </c>
      <c r="D114" s="231">
        <v>3415470</v>
      </c>
      <c r="E114" s="231">
        <v>3170160</v>
      </c>
      <c r="F114" s="231">
        <v>2679540</v>
      </c>
      <c r="G114" s="231">
        <v>2887110</v>
      </c>
      <c r="H114" s="231">
        <v>2981460</v>
      </c>
      <c r="I114" s="231">
        <v>2698410</v>
      </c>
      <c r="J114" s="231">
        <v>2905980</v>
      </c>
      <c r="K114" s="231">
        <v>4547670</v>
      </c>
      <c r="L114" s="231">
        <v>4321230</v>
      </c>
      <c r="M114" s="231">
        <v>5453430</v>
      </c>
      <c r="N114" s="233">
        <v>42778290</v>
      </c>
    </row>
    <row r="115" spans="1:14" ht="13.5" thickBot="1" x14ac:dyDescent="0.25">
      <c r="A115" s="241"/>
      <c r="B115" s="232"/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4"/>
    </row>
    <row r="116" spans="1:14" x14ac:dyDescent="0.2">
      <c r="A116" s="216" t="s">
        <v>17</v>
      </c>
      <c r="B116" s="231">
        <v>8865840</v>
      </c>
      <c r="C116" s="231">
        <v>8071050</v>
      </c>
      <c r="D116" s="231">
        <v>7433190</v>
      </c>
      <c r="E116" s="231">
        <v>7706520</v>
      </c>
      <c r="F116" s="231">
        <v>9044260</v>
      </c>
      <c r="G116" s="231">
        <v>7161160</v>
      </c>
      <c r="H116" s="231">
        <v>8408880</v>
      </c>
      <c r="I116" s="231">
        <v>8213900</v>
      </c>
      <c r="J116" s="231">
        <v>6182900</v>
      </c>
      <c r="K116" s="231">
        <v>7500970</v>
      </c>
      <c r="L116" s="231">
        <v>7695960</v>
      </c>
      <c r="M116" s="231">
        <v>6928060</v>
      </c>
      <c r="N116" s="233">
        <v>93212690</v>
      </c>
    </row>
    <row r="117" spans="1:14" ht="13.5" thickBot="1" x14ac:dyDescent="0.25">
      <c r="A117" s="241"/>
      <c r="B117" s="232"/>
      <c r="C117" s="232"/>
      <c r="D117" s="232"/>
      <c r="E117" s="232"/>
      <c r="F117" s="232"/>
      <c r="G117" s="232"/>
      <c r="H117" s="232"/>
      <c r="I117" s="232"/>
      <c r="J117" s="232"/>
      <c r="K117" s="232"/>
      <c r="L117" s="232"/>
      <c r="M117" s="232"/>
      <c r="N117" s="234"/>
    </row>
    <row r="118" spans="1:14" x14ac:dyDescent="0.2">
      <c r="A118" s="214" t="s">
        <v>13</v>
      </c>
      <c r="B118" s="214">
        <f t="shared" ref="B118:M118" si="2">SUM(B106:B116)</f>
        <v>50305490</v>
      </c>
      <c r="C118" s="214">
        <f t="shared" si="2"/>
        <v>47328370</v>
      </c>
      <c r="D118" s="214">
        <f t="shared" si="2"/>
        <v>52468750</v>
      </c>
      <c r="E118" s="214">
        <f t="shared" si="2"/>
        <v>48853410</v>
      </c>
      <c r="F118" s="214">
        <f t="shared" si="2"/>
        <v>55429700</v>
      </c>
      <c r="G118" s="214">
        <f t="shared" si="2"/>
        <v>50044450</v>
      </c>
      <c r="H118" s="214">
        <f t="shared" si="2"/>
        <v>48754290</v>
      </c>
      <c r="I118" s="214">
        <f t="shared" si="2"/>
        <v>51319910</v>
      </c>
      <c r="J118" s="214">
        <f t="shared" si="2"/>
        <v>50537540</v>
      </c>
      <c r="K118" s="214">
        <f t="shared" si="2"/>
        <v>51678770</v>
      </c>
      <c r="L118" s="214">
        <f t="shared" si="2"/>
        <v>50194190</v>
      </c>
      <c r="M118" s="214">
        <f t="shared" si="2"/>
        <v>48133380</v>
      </c>
      <c r="N118" s="214">
        <f>SUM(B118:M118)</f>
        <v>605048250</v>
      </c>
    </row>
    <row r="119" spans="1:14" ht="13.5" thickBot="1" x14ac:dyDescent="0.25">
      <c r="A119" s="215"/>
      <c r="B119" s="215"/>
      <c r="C119" s="215"/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</row>
    <row r="123" spans="1:14" s="26" customFormat="1" ht="24.95" customHeight="1" x14ac:dyDescent="0.2">
      <c r="A123" s="222" t="s">
        <v>171</v>
      </c>
      <c r="B123" s="222"/>
      <c r="C123" s="222"/>
      <c r="D123" s="222"/>
      <c r="E123" s="222"/>
      <c r="F123" s="222"/>
      <c r="G123" s="222"/>
      <c r="H123" s="222"/>
      <c r="I123" s="222"/>
      <c r="J123" s="222"/>
      <c r="K123" s="222"/>
      <c r="L123" s="222"/>
      <c r="M123" s="222"/>
      <c r="N123" s="222"/>
    </row>
    <row r="124" spans="1:14" ht="13.5" thickBot="1" x14ac:dyDescent="0.25"/>
    <row r="125" spans="1:14" x14ac:dyDescent="0.2">
      <c r="A125" s="216"/>
      <c r="B125" s="225" t="s">
        <v>1</v>
      </c>
      <c r="C125" s="216" t="s">
        <v>2</v>
      </c>
      <c r="D125" s="225" t="s">
        <v>3</v>
      </c>
      <c r="E125" s="216" t="s">
        <v>4</v>
      </c>
      <c r="F125" s="225" t="s">
        <v>5</v>
      </c>
      <c r="G125" s="216" t="s">
        <v>6</v>
      </c>
      <c r="H125" s="225" t="s">
        <v>7</v>
      </c>
      <c r="I125" s="216" t="s">
        <v>8</v>
      </c>
      <c r="J125" s="225" t="s">
        <v>9</v>
      </c>
      <c r="K125" s="216" t="s">
        <v>10</v>
      </c>
      <c r="L125" s="225" t="s">
        <v>11</v>
      </c>
      <c r="M125" s="216" t="s">
        <v>12</v>
      </c>
      <c r="N125" s="223" t="s">
        <v>13</v>
      </c>
    </row>
    <row r="126" spans="1:14" ht="13.5" thickBot="1" x14ac:dyDescent="0.25">
      <c r="A126" s="217"/>
      <c r="B126" s="226"/>
      <c r="C126" s="217"/>
      <c r="D126" s="226"/>
      <c r="E126" s="217"/>
      <c r="F126" s="226"/>
      <c r="G126" s="217"/>
      <c r="H126" s="226"/>
      <c r="I126" s="217"/>
      <c r="J126" s="226"/>
      <c r="K126" s="217"/>
      <c r="L126" s="226"/>
      <c r="M126" s="217"/>
      <c r="N126" s="224"/>
    </row>
    <row r="127" spans="1:14" x14ac:dyDescent="0.2">
      <c r="A127" s="216" t="s">
        <v>36</v>
      </c>
      <c r="B127" s="231">
        <v>24395693</v>
      </c>
      <c r="C127" s="231">
        <v>19342114</v>
      </c>
      <c r="D127" s="231">
        <v>30410858</v>
      </c>
      <c r="E127" s="231">
        <v>24270217</v>
      </c>
      <c r="F127" s="231">
        <v>31239988</v>
      </c>
      <c r="G127" s="231">
        <v>37510726</v>
      </c>
      <c r="H127" s="231">
        <v>30897931</v>
      </c>
      <c r="I127" s="231">
        <v>34609478</v>
      </c>
      <c r="J127" s="231">
        <v>31606331</v>
      </c>
      <c r="K127" s="231">
        <v>33368353</v>
      </c>
      <c r="L127" s="231">
        <v>21623810</v>
      </c>
      <c r="M127" s="231">
        <v>26180085</v>
      </c>
      <c r="N127" s="233">
        <v>345455584</v>
      </c>
    </row>
    <row r="128" spans="1:14" ht="13.5" thickBot="1" x14ac:dyDescent="0.25">
      <c r="A128" s="241"/>
      <c r="B128" s="232"/>
      <c r="C128" s="232"/>
      <c r="D128" s="232"/>
      <c r="E128" s="232"/>
      <c r="F128" s="232"/>
      <c r="G128" s="232"/>
      <c r="H128" s="232"/>
      <c r="I128" s="232"/>
      <c r="J128" s="232"/>
      <c r="K128" s="232"/>
      <c r="L128" s="232"/>
      <c r="M128" s="232"/>
      <c r="N128" s="234"/>
    </row>
    <row r="129" spans="1:14" ht="13.5" customHeight="1" x14ac:dyDescent="0.2">
      <c r="A129" s="218" t="s">
        <v>37</v>
      </c>
      <c r="B129" s="231">
        <v>33604140</v>
      </c>
      <c r="C129" s="231">
        <v>33937680</v>
      </c>
      <c r="D129" s="231">
        <v>33229000</v>
      </c>
      <c r="E129" s="231">
        <v>28631307</v>
      </c>
      <c r="F129" s="231">
        <v>28228447</v>
      </c>
      <c r="G129" s="231">
        <v>30113228</v>
      </c>
      <c r="H129" s="231">
        <v>28083974</v>
      </c>
      <c r="I129" s="231">
        <v>30203801</v>
      </c>
      <c r="J129" s="231">
        <v>28576135</v>
      </c>
      <c r="K129" s="231">
        <v>34075235</v>
      </c>
      <c r="L129" s="231">
        <v>28930053</v>
      </c>
      <c r="M129" s="231">
        <v>37957689</v>
      </c>
      <c r="N129" s="233">
        <v>375570689</v>
      </c>
    </row>
    <row r="130" spans="1:14" ht="13.5" customHeight="1" thickBot="1" x14ac:dyDescent="0.25">
      <c r="A130" s="242"/>
      <c r="B130" s="232"/>
      <c r="C130" s="232"/>
      <c r="D130" s="232"/>
      <c r="E130" s="232"/>
      <c r="F130" s="232"/>
      <c r="G130" s="232"/>
      <c r="H130" s="232"/>
      <c r="I130" s="232"/>
      <c r="J130" s="232"/>
      <c r="K130" s="232"/>
      <c r="L130" s="232"/>
      <c r="M130" s="232"/>
      <c r="N130" s="234"/>
    </row>
    <row r="131" spans="1:14" ht="13.5" customHeight="1" x14ac:dyDescent="0.2">
      <c r="A131" s="237" t="s">
        <v>38</v>
      </c>
      <c r="B131" s="231">
        <v>39796877</v>
      </c>
      <c r="C131" s="231">
        <v>30802339</v>
      </c>
      <c r="D131" s="231">
        <v>41912153</v>
      </c>
      <c r="E131" s="231">
        <v>40274461</v>
      </c>
      <c r="F131" s="231">
        <v>42857382</v>
      </c>
      <c r="G131" s="231">
        <v>36907356</v>
      </c>
      <c r="H131" s="231">
        <v>38993316</v>
      </c>
      <c r="I131" s="231">
        <v>37525474</v>
      </c>
      <c r="J131" s="231">
        <v>41816880</v>
      </c>
      <c r="K131" s="231">
        <v>36276631</v>
      </c>
      <c r="L131" s="231">
        <v>37803705</v>
      </c>
      <c r="M131" s="231">
        <v>32898656</v>
      </c>
      <c r="N131" s="233">
        <v>457865230</v>
      </c>
    </row>
    <row r="132" spans="1:14" ht="13.5" customHeight="1" thickBot="1" x14ac:dyDescent="0.25">
      <c r="A132" s="241"/>
      <c r="B132" s="232"/>
      <c r="C132" s="232"/>
      <c r="D132" s="232"/>
      <c r="E132" s="232"/>
      <c r="F132" s="232"/>
      <c r="G132" s="232"/>
      <c r="H132" s="232"/>
      <c r="I132" s="232"/>
      <c r="J132" s="232"/>
      <c r="K132" s="232"/>
      <c r="L132" s="232"/>
      <c r="M132" s="232"/>
      <c r="N132" s="234"/>
    </row>
    <row r="133" spans="1:14" ht="13.5" customHeight="1" x14ac:dyDescent="0.2">
      <c r="A133" s="218" t="s">
        <v>39</v>
      </c>
      <c r="B133" s="231"/>
      <c r="C133" s="231"/>
      <c r="D133" s="231"/>
      <c r="E133" s="231"/>
      <c r="F133" s="231"/>
      <c r="G133" s="231"/>
      <c r="H133" s="231"/>
      <c r="I133" s="231"/>
      <c r="J133" s="231"/>
      <c r="K133" s="231"/>
      <c r="L133" s="231"/>
      <c r="M133" s="231"/>
      <c r="N133" s="233">
        <v>0</v>
      </c>
    </row>
    <row r="134" spans="1:14" ht="13.5" customHeight="1" thickBot="1" x14ac:dyDescent="0.25">
      <c r="A134" s="242"/>
      <c r="B134" s="232"/>
      <c r="C134" s="232"/>
      <c r="D134" s="232"/>
      <c r="E134" s="232"/>
      <c r="F134" s="232"/>
      <c r="G134" s="232"/>
      <c r="H134" s="232"/>
      <c r="I134" s="232"/>
      <c r="J134" s="232"/>
      <c r="K134" s="232"/>
      <c r="L134" s="232"/>
      <c r="M134" s="232"/>
      <c r="N134" s="234"/>
    </row>
    <row r="135" spans="1:14" ht="13.5" customHeight="1" x14ac:dyDescent="0.2">
      <c r="A135" s="216" t="s">
        <v>40</v>
      </c>
      <c r="B135" s="231">
        <v>18681467</v>
      </c>
      <c r="C135" s="231">
        <v>18285765</v>
      </c>
      <c r="D135" s="231">
        <v>27232841</v>
      </c>
      <c r="E135" s="231">
        <v>16007732</v>
      </c>
      <c r="F135" s="231">
        <v>23889582</v>
      </c>
      <c r="G135" s="231">
        <v>23061116</v>
      </c>
      <c r="H135" s="231">
        <v>23640103</v>
      </c>
      <c r="I135" s="231">
        <v>22961093</v>
      </c>
      <c r="J135" s="231">
        <v>24867362</v>
      </c>
      <c r="K135" s="231">
        <v>18856136</v>
      </c>
      <c r="L135" s="231">
        <v>20426237</v>
      </c>
      <c r="M135" s="231">
        <v>27733545</v>
      </c>
      <c r="N135" s="233">
        <v>265642979</v>
      </c>
    </row>
    <row r="136" spans="1:14" ht="13.5" customHeight="1" thickBot="1" x14ac:dyDescent="0.25">
      <c r="A136" s="241"/>
      <c r="B136" s="232"/>
      <c r="C136" s="232"/>
      <c r="D136" s="232"/>
      <c r="E136" s="232"/>
      <c r="F136" s="232"/>
      <c r="G136" s="232"/>
      <c r="H136" s="232"/>
      <c r="I136" s="232"/>
      <c r="J136" s="232"/>
      <c r="K136" s="232"/>
      <c r="L136" s="232"/>
      <c r="M136" s="232"/>
      <c r="N136" s="234"/>
    </row>
    <row r="137" spans="1:14" ht="13.5" customHeight="1" x14ac:dyDescent="0.2">
      <c r="A137" s="216" t="s">
        <v>32</v>
      </c>
      <c r="B137" s="231">
        <v>10191180</v>
      </c>
      <c r="C137" s="231">
        <v>10054525</v>
      </c>
      <c r="D137" s="231">
        <v>14311328</v>
      </c>
      <c r="E137" s="231">
        <v>11412897</v>
      </c>
      <c r="F137" s="231">
        <v>11235987</v>
      </c>
      <c r="G137" s="231">
        <v>11310940</v>
      </c>
      <c r="H137" s="231">
        <v>9649825</v>
      </c>
      <c r="I137" s="231">
        <v>8300352</v>
      </c>
      <c r="J137" s="231">
        <v>8550134</v>
      </c>
      <c r="K137" s="231">
        <v>8603577</v>
      </c>
      <c r="L137" s="231">
        <v>8627022</v>
      </c>
      <c r="M137" s="231">
        <v>8013271</v>
      </c>
      <c r="N137" s="233">
        <v>120261038</v>
      </c>
    </row>
    <row r="138" spans="1:14" ht="13.5" customHeight="1" thickBot="1" x14ac:dyDescent="0.25">
      <c r="A138" s="241"/>
      <c r="B138" s="232"/>
      <c r="C138" s="232"/>
      <c r="D138" s="232"/>
      <c r="E138" s="232"/>
      <c r="F138" s="232"/>
      <c r="G138" s="232"/>
      <c r="H138" s="232"/>
      <c r="I138" s="232"/>
      <c r="J138" s="232"/>
      <c r="K138" s="232"/>
      <c r="L138" s="232"/>
      <c r="M138" s="232"/>
      <c r="N138" s="234"/>
    </row>
    <row r="139" spans="1:14" ht="13.5" customHeight="1" x14ac:dyDescent="0.2">
      <c r="A139" s="218" t="s">
        <v>67</v>
      </c>
      <c r="B139" s="231">
        <v>19830335</v>
      </c>
      <c r="C139" s="231">
        <v>17163213</v>
      </c>
      <c r="D139" s="231">
        <v>22490769</v>
      </c>
      <c r="E139" s="231">
        <v>20150611</v>
      </c>
      <c r="F139" s="231">
        <v>19393910</v>
      </c>
      <c r="G139" s="231">
        <v>22232179</v>
      </c>
      <c r="H139" s="231">
        <v>23169937</v>
      </c>
      <c r="I139" s="231">
        <v>21911005</v>
      </c>
      <c r="J139" s="231">
        <v>18262993</v>
      </c>
      <c r="K139" s="231">
        <v>19065145</v>
      </c>
      <c r="L139" s="231">
        <v>23760876</v>
      </c>
      <c r="M139" s="231">
        <v>19767077</v>
      </c>
      <c r="N139" s="233">
        <v>247198050</v>
      </c>
    </row>
    <row r="140" spans="1:14" ht="13.5" customHeight="1" thickBot="1" x14ac:dyDescent="0.25">
      <c r="A140" s="242"/>
      <c r="B140" s="232"/>
      <c r="C140" s="232"/>
      <c r="D140" s="232"/>
      <c r="E140" s="232"/>
      <c r="F140" s="232"/>
      <c r="G140" s="232"/>
      <c r="H140" s="232"/>
      <c r="I140" s="232"/>
      <c r="J140" s="232"/>
      <c r="K140" s="232"/>
      <c r="L140" s="232"/>
      <c r="M140" s="232"/>
      <c r="N140" s="234"/>
    </row>
    <row r="141" spans="1:14" ht="13.5" customHeight="1" x14ac:dyDescent="0.2">
      <c r="A141" s="216" t="s">
        <v>68</v>
      </c>
      <c r="B141" s="231">
        <v>58148287</v>
      </c>
      <c r="C141" s="231">
        <v>64878397</v>
      </c>
      <c r="D141" s="231">
        <v>69620563</v>
      </c>
      <c r="E141" s="231">
        <v>70810597</v>
      </c>
      <c r="F141" s="231">
        <v>78328865</v>
      </c>
      <c r="G141" s="231">
        <v>81438817</v>
      </c>
      <c r="H141" s="231">
        <v>74361294</v>
      </c>
      <c r="I141" s="231">
        <v>79527049</v>
      </c>
      <c r="J141" s="231">
        <v>71728017</v>
      </c>
      <c r="K141" s="231">
        <v>75780712</v>
      </c>
      <c r="L141" s="231">
        <v>76972242</v>
      </c>
      <c r="M141" s="231">
        <v>80431731</v>
      </c>
      <c r="N141" s="233">
        <v>882026571</v>
      </c>
    </row>
    <row r="142" spans="1:14" ht="13.5" customHeight="1" thickBot="1" x14ac:dyDescent="0.25">
      <c r="A142" s="241"/>
      <c r="B142" s="232"/>
      <c r="C142" s="232"/>
      <c r="D142" s="232"/>
      <c r="E142" s="232"/>
      <c r="F142" s="232"/>
      <c r="G142" s="232"/>
      <c r="H142" s="232"/>
      <c r="I142" s="232"/>
      <c r="J142" s="232"/>
      <c r="K142" s="232"/>
      <c r="L142" s="232"/>
      <c r="M142" s="232"/>
      <c r="N142" s="234"/>
    </row>
    <row r="143" spans="1:14" ht="13.5" customHeight="1" x14ac:dyDescent="0.2">
      <c r="A143" s="216" t="s">
        <v>69</v>
      </c>
      <c r="B143" s="231">
        <v>4691440</v>
      </c>
      <c r="C143" s="231">
        <v>4692458</v>
      </c>
      <c r="D143" s="231">
        <v>4366998</v>
      </c>
      <c r="E143" s="231">
        <v>3755353</v>
      </c>
      <c r="F143" s="231">
        <v>5928187</v>
      </c>
      <c r="G143" s="231">
        <v>4450218</v>
      </c>
      <c r="H143" s="231">
        <v>3854203</v>
      </c>
      <c r="I143" s="231">
        <v>5347431</v>
      </c>
      <c r="J143" s="231">
        <v>3426617</v>
      </c>
      <c r="K143" s="231">
        <v>4726060</v>
      </c>
      <c r="L143" s="231">
        <v>5101632</v>
      </c>
      <c r="M143" s="231">
        <v>4216510</v>
      </c>
      <c r="N143" s="233">
        <v>54557107</v>
      </c>
    </row>
    <row r="144" spans="1:14" ht="13.5" customHeight="1" thickBot="1" x14ac:dyDescent="0.25">
      <c r="A144" s="241"/>
      <c r="B144" s="232"/>
      <c r="C144" s="232"/>
      <c r="D144" s="232"/>
      <c r="E144" s="232"/>
      <c r="F144" s="232"/>
      <c r="G144" s="232"/>
      <c r="H144" s="232"/>
      <c r="I144" s="232"/>
      <c r="J144" s="232"/>
      <c r="K144" s="232"/>
      <c r="L144" s="232"/>
      <c r="M144" s="232"/>
      <c r="N144" s="234"/>
    </row>
    <row r="145" spans="1:14" ht="13.5" customHeight="1" x14ac:dyDescent="0.2">
      <c r="A145" s="216" t="s">
        <v>17</v>
      </c>
      <c r="B145" s="231">
        <v>7918293</v>
      </c>
      <c r="C145" s="231">
        <v>5149185</v>
      </c>
      <c r="D145" s="231">
        <v>6873971</v>
      </c>
      <c r="E145" s="231">
        <v>4618245</v>
      </c>
      <c r="F145" s="231">
        <v>4603887</v>
      </c>
      <c r="G145" s="231">
        <v>4523342</v>
      </c>
      <c r="H145" s="231">
        <v>3865596</v>
      </c>
      <c r="I145" s="231">
        <v>2396134</v>
      </c>
      <c r="J145" s="231">
        <v>4543225</v>
      </c>
      <c r="K145" s="231">
        <v>3932489</v>
      </c>
      <c r="L145" s="231">
        <v>2535101</v>
      </c>
      <c r="M145" s="231">
        <v>407937</v>
      </c>
      <c r="N145" s="233">
        <v>51367405</v>
      </c>
    </row>
    <row r="146" spans="1:14" ht="13.5" customHeight="1" thickBot="1" x14ac:dyDescent="0.25">
      <c r="A146" s="241"/>
      <c r="B146" s="232"/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4"/>
    </row>
    <row r="147" spans="1:14" ht="13.5" customHeight="1" x14ac:dyDescent="0.2">
      <c r="A147" s="216" t="s">
        <v>77</v>
      </c>
      <c r="B147" s="231">
        <v>6826450</v>
      </c>
      <c r="C147" s="231">
        <v>5919341</v>
      </c>
      <c r="D147" s="231">
        <v>8404071</v>
      </c>
      <c r="E147" s="231">
        <v>8486938</v>
      </c>
      <c r="F147" s="231">
        <v>9312183</v>
      </c>
      <c r="G147" s="231">
        <v>8709347</v>
      </c>
      <c r="H147" s="231">
        <v>7704830</v>
      </c>
      <c r="I147" s="231">
        <v>7967750</v>
      </c>
      <c r="J147" s="231">
        <v>7009214</v>
      </c>
      <c r="K147" s="231">
        <v>6682157</v>
      </c>
      <c r="L147" s="231">
        <v>4914114</v>
      </c>
      <c r="M147" s="231">
        <v>4536830</v>
      </c>
      <c r="N147" s="233">
        <v>86473225</v>
      </c>
    </row>
    <row r="148" spans="1:14" ht="13.5" customHeight="1" thickBot="1" x14ac:dyDescent="0.25">
      <c r="A148" s="241"/>
      <c r="B148" s="232"/>
      <c r="C148" s="232"/>
      <c r="D148" s="232"/>
      <c r="E148" s="232"/>
      <c r="F148" s="232"/>
      <c r="G148" s="232"/>
      <c r="H148" s="232"/>
      <c r="I148" s="232"/>
      <c r="J148" s="232"/>
      <c r="K148" s="232"/>
      <c r="L148" s="232"/>
      <c r="M148" s="232"/>
      <c r="N148" s="234"/>
    </row>
    <row r="149" spans="1:14" ht="13.5" customHeight="1" x14ac:dyDescent="0.2">
      <c r="A149" s="216" t="s">
        <v>78</v>
      </c>
      <c r="B149" s="231">
        <v>8132626</v>
      </c>
      <c r="C149" s="231">
        <v>10355982</v>
      </c>
      <c r="D149" s="231">
        <v>11368871</v>
      </c>
      <c r="E149" s="231">
        <v>14461399</v>
      </c>
      <c r="F149" s="231">
        <v>7768937</v>
      </c>
      <c r="G149" s="231">
        <v>5691960</v>
      </c>
      <c r="H149" s="231">
        <v>6707001</v>
      </c>
      <c r="I149" s="231">
        <v>5017519</v>
      </c>
      <c r="J149" s="231">
        <v>5221328</v>
      </c>
      <c r="K149" s="231">
        <v>4667011</v>
      </c>
      <c r="L149" s="231">
        <v>4371830</v>
      </c>
      <c r="M149" s="231">
        <v>1865939</v>
      </c>
      <c r="N149" s="233">
        <v>85630403</v>
      </c>
    </row>
    <row r="150" spans="1:14" ht="13.5" thickBot="1" x14ac:dyDescent="0.25">
      <c r="A150" s="241"/>
      <c r="B150" s="232"/>
      <c r="C150" s="232"/>
      <c r="D150" s="232"/>
      <c r="E150" s="232"/>
      <c r="F150" s="232"/>
      <c r="G150" s="232"/>
      <c r="H150" s="232"/>
      <c r="I150" s="232"/>
      <c r="J150" s="232"/>
      <c r="K150" s="232"/>
      <c r="L150" s="232"/>
      <c r="M150" s="232"/>
      <c r="N150" s="234"/>
    </row>
    <row r="151" spans="1:14" x14ac:dyDescent="0.2">
      <c r="A151" s="214" t="s">
        <v>13</v>
      </c>
      <c r="B151" s="214">
        <f t="shared" ref="B151:M151" si="3">SUM(B139:B149)</f>
        <v>105547431</v>
      </c>
      <c r="C151" s="214">
        <f t="shared" si="3"/>
        <v>108158576</v>
      </c>
      <c r="D151" s="214">
        <f t="shared" si="3"/>
        <v>123125243</v>
      </c>
      <c r="E151" s="214">
        <f t="shared" si="3"/>
        <v>122283143</v>
      </c>
      <c r="F151" s="214">
        <f t="shared" si="3"/>
        <v>125335969</v>
      </c>
      <c r="G151" s="214">
        <f t="shared" si="3"/>
        <v>127045863</v>
      </c>
      <c r="H151" s="214">
        <f t="shared" si="3"/>
        <v>119662861</v>
      </c>
      <c r="I151" s="214">
        <f t="shared" si="3"/>
        <v>122166888</v>
      </c>
      <c r="J151" s="214">
        <f t="shared" si="3"/>
        <v>110191394</v>
      </c>
      <c r="K151" s="214">
        <f t="shared" si="3"/>
        <v>114853574</v>
      </c>
      <c r="L151" s="214">
        <f t="shared" si="3"/>
        <v>117655795</v>
      </c>
      <c r="M151" s="214">
        <f t="shared" si="3"/>
        <v>111226024</v>
      </c>
      <c r="N151" s="214">
        <f>SUM(B151:M151)</f>
        <v>1407252761</v>
      </c>
    </row>
    <row r="152" spans="1:14" ht="13.5" thickBot="1" x14ac:dyDescent="0.25">
      <c r="A152" s="215"/>
      <c r="B152" s="215"/>
      <c r="C152" s="215"/>
      <c r="D152" s="215"/>
      <c r="E152" s="215"/>
      <c r="F152" s="215"/>
      <c r="G152" s="215"/>
      <c r="H152" s="215"/>
      <c r="I152" s="215"/>
      <c r="J152" s="215"/>
      <c r="K152" s="215"/>
      <c r="L152" s="215"/>
      <c r="M152" s="215"/>
      <c r="N152" s="215"/>
    </row>
    <row r="156" spans="1:14" s="26" customFormat="1" ht="24.95" customHeight="1" x14ac:dyDescent="0.2">
      <c r="A156" s="222" t="s">
        <v>172</v>
      </c>
      <c r="B156" s="222"/>
      <c r="C156" s="222"/>
      <c r="D156" s="222"/>
      <c r="E156" s="222"/>
      <c r="F156" s="222"/>
      <c r="G156" s="222"/>
      <c r="H156" s="222"/>
      <c r="I156" s="222"/>
      <c r="J156" s="222"/>
      <c r="K156" s="222"/>
      <c r="L156" s="222"/>
      <c r="M156" s="222"/>
      <c r="N156" s="222"/>
    </row>
    <row r="157" spans="1:14" ht="13.5" thickBot="1" x14ac:dyDescent="0.25"/>
    <row r="158" spans="1:14" x14ac:dyDescent="0.2">
      <c r="A158" s="216"/>
      <c r="B158" s="225" t="s">
        <v>1</v>
      </c>
      <c r="C158" s="216" t="s">
        <v>2</v>
      </c>
      <c r="D158" s="225" t="s">
        <v>3</v>
      </c>
      <c r="E158" s="216" t="s">
        <v>4</v>
      </c>
      <c r="F158" s="225" t="s">
        <v>5</v>
      </c>
      <c r="G158" s="216" t="s">
        <v>6</v>
      </c>
      <c r="H158" s="225" t="s">
        <v>7</v>
      </c>
      <c r="I158" s="216" t="s">
        <v>8</v>
      </c>
      <c r="J158" s="225" t="s">
        <v>9</v>
      </c>
      <c r="K158" s="216" t="s">
        <v>10</v>
      </c>
      <c r="L158" s="225" t="s">
        <v>11</v>
      </c>
      <c r="M158" s="216" t="s">
        <v>12</v>
      </c>
      <c r="N158" s="223" t="s">
        <v>13</v>
      </c>
    </row>
    <row r="159" spans="1:14" ht="13.5" thickBot="1" x14ac:dyDescent="0.25">
      <c r="A159" s="217"/>
      <c r="B159" s="226"/>
      <c r="C159" s="217"/>
      <c r="D159" s="226"/>
      <c r="E159" s="217"/>
      <c r="F159" s="226"/>
      <c r="G159" s="217"/>
      <c r="H159" s="226"/>
      <c r="I159" s="217"/>
      <c r="J159" s="226"/>
      <c r="K159" s="217"/>
      <c r="L159" s="226"/>
      <c r="M159" s="217"/>
      <c r="N159" s="224"/>
    </row>
    <row r="160" spans="1:14" x14ac:dyDescent="0.2">
      <c r="A160" s="216" t="s">
        <v>42</v>
      </c>
      <c r="B160" s="231">
        <v>3153917</v>
      </c>
      <c r="C160" s="231">
        <v>5654435</v>
      </c>
      <c r="D160" s="231">
        <v>5508173</v>
      </c>
      <c r="E160" s="231">
        <v>5537144</v>
      </c>
      <c r="F160" s="231">
        <v>7731796</v>
      </c>
      <c r="G160" s="231">
        <v>7496814</v>
      </c>
      <c r="H160" s="231">
        <v>6240813</v>
      </c>
      <c r="I160" s="231">
        <v>7345754</v>
      </c>
      <c r="J160" s="231">
        <v>6990018</v>
      </c>
      <c r="K160" s="231">
        <v>6491960</v>
      </c>
      <c r="L160" s="231">
        <v>1281353</v>
      </c>
      <c r="M160" s="231">
        <v>1636710</v>
      </c>
      <c r="N160" s="233">
        <v>65068887</v>
      </c>
    </row>
    <row r="161" spans="1:14" ht="13.5" thickBot="1" x14ac:dyDescent="0.25">
      <c r="A161" s="241"/>
      <c r="B161" s="232"/>
      <c r="C161" s="232"/>
      <c r="D161" s="232"/>
      <c r="E161" s="232"/>
      <c r="F161" s="232"/>
      <c r="G161" s="232"/>
      <c r="H161" s="232"/>
      <c r="I161" s="232"/>
      <c r="J161" s="232"/>
      <c r="K161" s="232"/>
      <c r="L161" s="232"/>
      <c r="M161" s="232"/>
      <c r="N161" s="234"/>
    </row>
    <row r="162" spans="1:14" ht="13.5" customHeight="1" x14ac:dyDescent="0.2">
      <c r="A162" s="216" t="s">
        <v>41</v>
      </c>
      <c r="B162" s="231"/>
      <c r="C162" s="231"/>
      <c r="D162" s="231"/>
      <c r="E162" s="231"/>
      <c r="F162" s="231"/>
      <c r="G162" s="231"/>
      <c r="H162" s="231"/>
      <c r="I162" s="231"/>
      <c r="J162" s="231"/>
      <c r="K162" s="231"/>
      <c r="L162" s="231"/>
      <c r="M162" s="231"/>
      <c r="N162" s="233">
        <v>0</v>
      </c>
    </row>
    <row r="163" spans="1:14" ht="13.5" customHeight="1" thickBot="1" x14ac:dyDescent="0.25">
      <c r="A163" s="241"/>
      <c r="B163" s="232"/>
      <c r="C163" s="232"/>
      <c r="D163" s="232"/>
      <c r="E163" s="232"/>
      <c r="F163" s="232"/>
      <c r="G163" s="232"/>
      <c r="H163" s="232"/>
      <c r="I163" s="232"/>
      <c r="J163" s="232"/>
      <c r="K163" s="232"/>
      <c r="L163" s="232"/>
      <c r="M163" s="232"/>
      <c r="N163" s="234"/>
    </row>
    <row r="164" spans="1:14" ht="13.5" customHeight="1" x14ac:dyDescent="0.2">
      <c r="A164" s="216" t="s">
        <v>65</v>
      </c>
      <c r="B164" s="231">
        <v>4991644</v>
      </c>
      <c r="C164" s="231">
        <v>6264851</v>
      </c>
      <c r="D164" s="231">
        <v>8319850</v>
      </c>
      <c r="E164" s="231">
        <v>3511249</v>
      </c>
      <c r="F164" s="231">
        <v>2184089</v>
      </c>
      <c r="G164" s="231">
        <v>1910756</v>
      </c>
      <c r="H164" s="231">
        <v>4519716</v>
      </c>
      <c r="I164" s="231">
        <v>3055212</v>
      </c>
      <c r="J164" s="231">
        <v>3877602</v>
      </c>
      <c r="K164" s="231">
        <v>5709977</v>
      </c>
      <c r="L164" s="231">
        <v>4056086</v>
      </c>
      <c r="M164" s="231">
        <v>5066130</v>
      </c>
      <c r="N164" s="233">
        <v>53467162</v>
      </c>
    </row>
    <row r="165" spans="1:14" ht="13.5" customHeight="1" thickBot="1" x14ac:dyDescent="0.25">
      <c r="A165" s="241"/>
      <c r="B165" s="232"/>
      <c r="C165" s="232"/>
      <c r="D165" s="232"/>
      <c r="E165" s="232"/>
      <c r="F165" s="232"/>
      <c r="G165" s="232"/>
      <c r="H165" s="232"/>
      <c r="I165" s="232"/>
      <c r="J165" s="232"/>
      <c r="K165" s="232"/>
      <c r="L165" s="232"/>
      <c r="M165" s="232"/>
      <c r="N165" s="234"/>
    </row>
    <row r="166" spans="1:14" ht="13.5" customHeight="1" x14ac:dyDescent="0.2">
      <c r="A166" s="216" t="s">
        <v>43</v>
      </c>
      <c r="B166" s="231">
        <v>7952760</v>
      </c>
      <c r="C166" s="231">
        <v>7306750</v>
      </c>
      <c r="D166" s="231">
        <v>10021578</v>
      </c>
      <c r="E166" s="231">
        <v>9840916</v>
      </c>
      <c r="F166" s="231">
        <v>7371022</v>
      </c>
      <c r="G166" s="231">
        <v>6781957</v>
      </c>
      <c r="H166" s="231">
        <v>5872654</v>
      </c>
      <c r="I166" s="231">
        <v>6756645</v>
      </c>
      <c r="J166" s="231">
        <v>7706474</v>
      </c>
      <c r="K166" s="231">
        <v>3712763</v>
      </c>
      <c r="L166" s="231"/>
      <c r="M166" s="231">
        <v>6643117</v>
      </c>
      <c r="N166" s="233">
        <v>79966636</v>
      </c>
    </row>
    <row r="167" spans="1:14" ht="13.5" customHeight="1" thickBot="1" x14ac:dyDescent="0.25">
      <c r="A167" s="241"/>
      <c r="B167" s="232"/>
      <c r="C167" s="232"/>
      <c r="D167" s="232"/>
      <c r="E167" s="232"/>
      <c r="F167" s="232"/>
      <c r="G167" s="232"/>
      <c r="H167" s="232"/>
      <c r="I167" s="232"/>
      <c r="J167" s="232"/>
      <c r="K167" s="232"/>
      <c r="L167" s="232"/>
      <c r="M167" s="232"/>
      <c r="N167" s="234"/>
    </row>
    <row r="168" spans="1:14" ht="13.5" customHeight="1" x14ac:dyDescent="0.2">
      <c r="A168" s="216" t="s">
        <v>40</v>
      </c>
      <c r="B168" s="231">
        <v>7145655</v>
      </c>
      <c r="C168" s="231">
        <v>10028012</v>
      </c>
      <c r="D168" s="231">
        <v>11565101</v>
      </c>
      <c r="E168" s="231">
        <v>10544071</v>
      </c>
      <c r="F168" s="231">
        <v>9784604</v>
      </c>
      <c r="G168" s="231">
        <v>5491917</v>
      </c>
      <c r="H168" s="231">
        <v>8635090</v>
      </c>
      <c r="I168" s="231">
        <v>8316543</v>
      </c>
      <c r="J168" s="231">
        <v>9072297</v>
      </c>
      <c r="K168" s="231">
        <v>8827678</v>
      </c>
      <c r="L168" s="231">
        <v>7477563</v>
      </c>
      <c r="M168" s="231">
        <v>9257522</v>
      </c>
      <c r="N168" s="233">
        <v>106146053</v>
      </c>
    </row>
    <row r="169" spans="1:14" ht="13.5" customHeight="1" thickBot="1" x14ac:dyDescent="0.25">
      <c r="A169" s="241"/>
      <c r="B169" s="232"/>
      <c r="C169" s="232"/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4"/>
    </row>
    <row r="170" spans="1:14" ht="13.5" customHeight="1" x14ac:dyDescent="0.2">
      <c r="A170" s="216" t="s">
        <v>110</v>
      </c>
      <c r="B170" s="231"/>
      <c r="C170" s="231"/>
      <c r="D170" s="231"/>
      <c r="E170" s="231"/>
      <c r="F170" s="231"/>
      <c r="G170" s="231"/>
      <c r="H170" s="231"/>
      <c r="I170" s="231"/>
      <c r="J170" s="231"/>
      <c r="K170" s="231"/>
      <c r="L170" s="231"/>
      <c r="M170" s="231"/>
      <c r="N170" s="233">
        <v>0</v>
      </c>
    </row>
    <row r="171" spans="1:14" ht="13.5" customHeight="1" thickBot="1" x14ac:dyDescent="0.25">
      <c r="A171" s="241"/>
      <c r="B171" s="232"/>
      <c r="C171" s="232"/>
      <c r="D171" s="232"/>
      <c r="E171" s="232"/>
      <c r="F171" s="232"/>
      <c r="G171" s="232"/>
      <c r="H171" s="232"/>
      <c r="I171" s="232"/>
      <c r="J171" s="232"/>
      <c r="K171" s="232"/>
      <c r="L171" s="232"/>
      <c r="M171" s="232"/>
      <c r="N171" s="234"/>
    </row>
    <row r="172" spans="1:14" ht="13.5" customHeight="1" x14ac:dyDescent="0.2">
      <c r="A172" s="216" t="s">
        <v>44</v>
      </c>
      <c r="B172" s="231">
        <v>3687220</v>
      </c>
      <c r="C172" s="231"/>
      <c r="D172" s="231"/>
      <c r="E172" s="231">
        <v>4072864</v>
      </c>
      <c r="F172" s="231">
        <v>2539691</v>
      </c>
      <c r="G172" s="231">
        <v>297354</v>
      </c>
      <c r="H172" s="231"/>
      <c r="I172" s="231"/>
      <c r="J172" s="231"/>
      <c r="K172" s="231"/>
      <c r="L172" s="231"/>
      <c r="M172" s="231"/>
      <c r="N172" s="233">
        <v>10597129</v>
      </c>
    </row>
    <row r="173" spans="1:14" ht="13.5" customHeight="1" thickBot="1" x14ac:dyDescent="0.25">
      <c r="A173" s="241"/>
      <c r="B173" s="232"/>
      <c r="C173" s="232"/>
      <c r="D173" s="232"/>
      <c r="E173" s="232"/>
      <c r="F173" s="232"/>
      <c r="G173" s="232"/>
      <c r="H173" s="232"/>
      <c r="I173" s="232"/>
      <c r="J173" s="232"/>
      <c r="K173" s="232"/>
      <c r="L173" s="232"/>
      <c r="M173" s="232"/>
      <c r="N173" s="234"/>
    </row>
    <row r="174" spans="1:14" ht="13.5" customHeight="1" x14ac:dyDescent="0.2">
      <c r="A174" s="216" t="s">
        <v>32</v>
      </c>
      <c r="B174" s="231">
        <v>16170396</v>
      </c>
      <c r="C174" s="231">
        <v>15608606</v>
      </c>
      <c r="D174" s="231">
        <v>17520911</v>
      </c>
      <c r="E174" s="231">
        <v>18003606</v>
      </c>
      <c r="F174" s="231">
        <v>19818724</v>
      </c>
      <c r="G174" s="231">
        <v>20410514</v>
      </c>
      <c r="H174" s="231">
        <v>18128042</v>
      </c>
      <c r="I174" s="231">
        <v>20093620</v>
      </c>
      <c r="J174" s="231">
        <v>15933697</v>
      </c>
      <c r="K174" s="231">
        <v>17980544</v>
      </c>
      <c r="L174" s="231">
        <v>16511558</v>
      </c>
      <c r="M174" s="231">
        <v>14698411</v>
      </c>
      <c r="N174" s="233">
        <v>210878629</v>
      </c>
    </row>
    <row r="175" spans="1:14" ht="13.5" customHeight="1" thickBot="1" x14ac:dyDescent="0.25">
      <c r="A175" s="241"/>
      <c r="B175" s="232"/>
      <c r="C175" s="232"/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4"/>
    </row>
    <row r="176" spans="1:14" ht="13.5" customHeight="1" x14ac:dyDescent="0.2">
      <c r="A176" s="216" t="s">
        <v>17</v>
      </c>
      <c r="B176" s="231">
        <v>1547051</v>
      </c>
      <c r="C176" s="231">
        <v>1206992</v>
      </c>
      <c r="D176" s="231">
        <v>601356</v>
      </c>
      <c r="E176" s="231">
        <v>474497</v>
      </c>
      <c r="F176" s="231">
        <v>1710284</v>
      </c>
      <c r="G176" s="231">
        <v>1281526</v>
      </c>
      <c r="H176" s="231">
        <v>135053</v>
      </c>
      <c r="I176" s="231">
        <v>727451</v>
      </c>
      <c r="J176" s="231">
        <v>515600</v>
      </c>
      <c r="K176" s="231">
        <v>2685921</v>
      </c>
      <c r="L176" s="231">
        <v>990373</v>
      </c>
      <c r="M176" s="231">
        <v>638791</v>
      </c>
      <c r="N176" s="233">
        <v>12514895</v>
      </c>
    </row>
    <row r="177" spans="1:14" ht="13.5" customHeight="1" thickBot="1" x14ac:dyDescent="0.25">
      <c r="A177" s="241"/>
      <c r="B177" s="232"/>
      <c r="C177" s="232"/>
      <c r="D177" s="232"/>
      <c r="E177" s="232"/>
      <c r="F177" s="232"/>
      <c r="G177" s="232"/>
      <c r="H177" s="232"/>
      <c r="I177" s="232"/>
      <c r="J177" s="232"/>
      <c r="K177" s="232"/>
      <c r="L177" s="232"/>
      <c r="M177" s="232"/>
      <c r="N177" s="234"/>
    </row>
    <row r="178" spans="1:14" ht="13.5" customHeight="1" x14ac:dyDescent="0.2">
      <c r="A178" s="216" t="s">
        <v>69</v>
      </c>
      <c r="B178" s="231">
        <v>3786556</v>
      </c>
      <c r="C178" s="231">
        <v>3694939</v>
      </c>
      <c r="D178" s="231">
        <v>2314242</v>
      </c>
      <c r="E178" s="231">
        <v>2153086</v>
      </c>
      <c r="F178" s="231">
        <v>5504067</v>
      </c>
      <c r="G178" s="231">
        <v>4873936</v>
      </c>
      <c r="H178" s="231">
        <v>6289531</v>
      </c>
      <c r="I178" s="231">
        <v>3138289</v>
      </c>
      <c r="J178" s="231">
        <v>5371084</v>
      </c>
      <c r="K178" s="231">
        <v>3858705</v>
      </c>
      <c r="L178" s="231">
        <v>7799356</v>
      </c>
      <c r="M178" s="231">
        <v>9367892</v>
      </c>
      <c r="N178" s="233">
        <v>58151683</v>
      </c>
    </row>
    <row r="179" spans="1:14" ht="13.5" customHeight="1" thickBot="1" x14ac:dyDescent="0.25">
      <c r="A179" s="241"/>
      <c r="B179" s="232"/>
      <c r="C179" s="232"/>
      <c r="D179" s="232"/>
      <c r="E179" s="232"/>
      <c r="F179" s="232"/>
      <c r="G179" s="232"/>
      <c r="H179" s="232"/>
      <c r="I179" s="232"/>
      <c r="J179" s="232"/>
      <c r="K179" s="232"/>
      <c r="L179" s="232"/>
      <c r="M179" s="232"/>
      <c r="N179" s="234"/>
    </row>
    <row r="180" spans="1:14" ht="13.5" customHeight="1" x14ac:dyDescent="0.2">
      <c r="A180" s="216" t="s">
        <v>73</v>
      </c>
      <c r="B180" s="231">
        <v>18223669</v>
      </c>
      <c r="C180" s="231">
        <v>18508817</v>
      </c>
      <c r="D180" s="231">
        <v>18159742</v>
      </c>
      <c r="E180" s="231">
        <v>17636173</v>
      </c>
      <c r="F180" s="231">
        <v>17903107</v>
      </c>
      <c r="G180" s="231">
        <v>15923270</v>
      </c>
      <c r="H180" s="231">
        <v>18381353</v>
      </c>
      <c r="I180" s="231">
        <v>20411257</v>
      </c>
      <c r="J180" s="231">
        <v>22169476</v>
      </c>
      <c r="K180" s="231">
        <v>21525531</v>
      </c>
      <c r="L180" s="231">
        <v>22149521</v>
      </c>
      <c r="M180" s="231">
        <v>20828331</v>
      </c>
      <c r="N180" s="233">
        <v>231820247</v>
      </c>
    </row>
    <row r="181" spans="1:14" ht="13.5" thickBot="1" x14ac:dyDescent="0.25">
      <c r="A181" s="241"/>
      <c r="B181" s="232"/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  <c r="M181" s="232"/>
      <c r="N181" s="234" t="s">
        <v>70</v>
      </c>
    </row>
    <row r="182" spans="1:14" x14ac:dyDescent="0.2">
      <c r="A182" s="214" t="s">
        <v>13</v>
      </c>
      <c r="B182" s="214">
        <f t="shared" ref="B182:M182" si="4">SUM(B170:B180)</f>
        <v>43414892</v>
      </c>
      <c r="C182" s="214">
        <f t="shared" si="4"/>
        <v>39019354</v>
      </c>
      <c r="D182" s="214">
        <f t="shared" si="4"/>
        <v>38596251</v>
      </c>
      <c r="E182" s="214">
        <f t="shared" si="4"/>
        <v>42340226</v>
      </c>
      <c r="F182" s="214">
        <f t="shared" si="4"/>
        <v>47475873</v>
      </c>
      <c r="G182" s="214">
        <f t="shared" si="4"/>
        <v>42786600</v>
      </c>
      <c r="H182" s="214">
        <f t="shared" si="4"/>
        <v>42933979</v>
      </c>
      <c r="I182" s="214">
        <f t="shared" si="4"/>
        <v>44370617</v>
      </c>
      <c r="J182" s="214">
        <f t="shared" si="4"/>
        <v>43989857</v>
      </c>
      <c r="K182" s="214">
        <f t="shared" si="4"/>
        <v>46050701</v>
      </c>
      <c r="L182" s="214">
        <f t="shared" si="4"/>
        <v>47450808</v>
      </c>
      <c r="M182" s="214">
        <f t="shared" si="4"/>
        <v>45533425</v>
      </c>
      <c r="N182" s="214">
        <f>SUM(B182:M182)</f>
        <v>523962583</v>
      </c>
    </row>
    <row r="183" spans="1:14" ht="13.5" thickBot="1" x14ac:dyDescent="0.25">
      <c r="A183" s="215"/>
      <c r="B183" s="215"/>
      <c r="C183" s="215"/>
      <c r="D183" s="215"/>
      <c r="E183" s="215"/>
      <c r="F183" s="215"/>
      <c r="G183" s="215"/>
      <c r="H183" s="215"/>
      <c r="I183" s="215"/>
      <c r="J183" s="215"/>
      <c r="K183" s="215"/>
      <c r="L183" s="215"/>
      <c r="M183" s="215"/>
      <c r="N183" s="215"/>
    </row>
    <row r="187" spans="1:14" s="26" customFormat="1" ht="24.95" customHeight="1" x14ac:dyDescent="0.2">
      <c r="A187" s="222" t="s">
        <v>169</v>
      </c>
      <c r="B187" s="222"/>
      <c r="C187" s="222"/>
      <c r="D187" s="222"/>
      <c r="E187" s="222"/>
      <c r="F187" s="222"/>
      <c r="G187" s="222"/>
      <c r="H187" s="222"/>
      <c r="I187" s="222"/>
      <c r="J187" s="222"/>
      <c r="K187" s="222"/>
      <c r="L187" s="222"/>
      <c r="M187" s="222"/>
      <c r="N187" s="222"/>
    </row>
    <row r="188" spans="1:14" ht="13.5" thickBot="1" x14ac:dyDescent="0.25"/>
    <row r="189" spans="1:14" x14ac:dyDescent="0.2">
      <c r="A189" s="216"/>
      <c r="B189" s="225" t="s">
        <v>1</v>
      </c>
      <c r="C189" s="216" t="s">
        <v>2</v>
      </c>
      <c r="D189" s="225" t="s">
        <v>3</v>
      </c>
      <c r="E189" s="216" t="s">
        <v>4</v>
      </c>
      <c r="F189" s="225" t="s">
        <v>5</v>
      </c>
      <c r="G189" s="216" t="s">
        <v>6</v>
      </c>
      <c r="H189" s="225" t="s">
        <v>7</v>
      </c>
      <c r="I189" s="216" t="s">
        <v>8</v>
      </c>
      <c r="J189" s="225" t="s">
        <v>9</v>
      </c>
      <c r="K189" s="216" t="s">
        <v>10</v>
      </c>
      <c r="L189" s="225" t="s">
        <v>11</v>
      </c>
      <c r="M189" s="216" t="s">
        <v>12</v>
      </c>
      <c r="N189" s="223" t="s">
        <v>13</v>
      </c>
    </row>
    <row r="190" spans="1:14" ht="13.5" thickBot="1" x14ac:dyDescent="0.25">
      <c r="A190" s="217"/>
      <c r="B190" s="226"/>
      <c r="C190" s="217"/>
      <c r="D190" s="226"/>
      <c r="E190" s="217"/>
      <c r="F190" s="226"/>
      <c r="G190" s="217"/>
      <c r="H190" s="226"/>
      <c r="I190" s="217"/>
      <c r="J190" s="226"/>
      <c r="K190" s="217"/>
      <c r="L190" s="226"/>
      <c r="M190" s="217"/>
      <c r="N190" s="224"/>
    </row>
    <row r="191" spans="1:14" x14ac:dyDescent="0.2">
      <c r="A191" s="216" t="s">
        <v>19</v>
      </c>
      <c r="B191" s="231">
        <v>26358925</v>
      </c>
      <c r="C191" s="231">
        <v>22754540</v>
      </c>
      <c r="D191" s="231">
        <v>26156900</v>
      </c>
      <c r="E191" s="231">
        <v>22721430</v>
      </c>
      <c r="F191" s="231">
        <v>19310676</v>
      </c>
      <c r="G191" s="231">
        <v>24629902</v>
      </c>
      <c r="H191" s="231">
        <v>23708378</v>
      </c>
      <c r="I191" s="231">
        <v>28027174</v>
      </c>
      <c r="J191" s="231">
        <v>26322983</v>
      </c>
      <c r="K191" s="231">
        <v>25939936</v>
      </c>
      <c r="L191" s="231">
        <v>25395520</v>
      </c>
      <c r="M191" s="231">
        <v>23742180</v>
      </c>
      <c r="N191" s="233">
        <v>295068544</v>
      </c>
    </row>
    <row r="192" spans="1:14" ht="13.5" thickBot="1" x14ac:dyDescent="0.25">
      <c r="A192" s="241"/>
      <c r="B192" s="232"/>
      <c r="C192" s="232"/>
      <c r="D192" s="232"/>
      <c r="E192" s="232"/>
      <c r="F192" s="232"/>
      <c r="G192" s="232"/>
      <c r="H192" s="232"/>
      <c r="I192" s="232"/>
      <c r="J192" s="232"/>
      <c r="K192" s="232"/>
      <c r="L192" s="232"/>
      <c r="M192" s="232"/>
      <c r="N192" s="234"/>
    </row>
    <row r="193" spans="1:14" ht="13.5" customHeight="1" x14ac:dyDescent="0.2">
      <c r="A193" s="218" t="s">
        <v>45</v>
      </c>
      <c r="B193" s="231">
        <v>24602981</v>
      </c>
      <c r="C193" s="231">
        <v>11441180</v>
      </c>
      <c r="D193" s="231">
        <v>8768132</v>
      </c>
      <c r="E193" s="231">
        <v>45648261</v>
      </c>
      <c r="F193" s="231">
        <v>58240724</v>
      </c>
      <c r="G193" s="231">
        <v>44956927</v>
      </c>
      <c r="H193" s="231">
        <v>49078622</v>
      </c>
      <c r="I193" s="231">
        <v>39510096</v>
      </c>
      <c r="J193" s="231">
        <v>53198820</v>
      </c>
      <c r="K193" s="231">
        <v>31731941</v>
      </c>
      <c r="L193" s="231">
        <v>23462832</v>
      </c>
      <c r="M193" s="231">
        <v>23123044</v>
      </c>
      <c r="N193" s="233">
        <v>413763560</v>
      </c>
    </row>
    <row r="194" spans="1:14" ht="13.5" customHeight="1" thickBot="1" x14ac:dyDescent="0.25">
      <c r="A194" s="242"/>
      <c r="B194" s="232"/>
      <c r="C194" s="232"/>
      <c r="D194" s="232"/>
      <c r="E194" s="232"/>
      <c r="F194" s="232"/>
      <c r="G194" s="232"/>
      <c r="H194" s="232"/>
      <c r="I194" s="232"/>
      <c r="J194" s="232"/>
      <c r="K194" s="232"/>
      <c r="L194" s="232"/>
      <c r="M194" s="232"/>
      <c r="N194" s="234"/>
    </row>
    <row r="195" spans="1:14" ht="13.5" customHeight="1" x14ac:dyDescent="0.2">
      <c r="A195" s="218" t="s">
        <v>46</v>
      </c>
      <c r="B195" s="231">
        <v>1347840</v>
      </c>
      <c r="C195" s="231">
        <v>2246400</v>
      </c>
      <c r="D195" s="231">
        <v>1347840</v>
      </c>
      <c r="E195" s="231"/>
      <c r="F195" s="231"/>
      <c r="G195" s="231"/>
      <c r="H195" s="231"/>
      <c r="I195" s="231"/>
      <c r="J195" s="231"/>
      <c r="K195" s="231"/>
      <c r="L195" s="231"/>
      <c r="M195" s="231"/>
      <c r="N195" s="233">
        <v>4942080</v>
      </c>
    </row>
    <row r="196" spans="1:14" ht="13.5" customHeight="1" thickBot="1" x14ac:dyDescent="0.25">
      <c r="A196" s="242"/>
      <c r="B196" s="232"/>
      <c r="C196" s="232"/>
      <c r="D196" s="232"/>
      <c r="E196" s="232"/>
      <c r="F196" s="232"/>
      <c r="G196" s="232"/>
      <c r="H196" s="232"/>
      <c r="I196" s="232"/>
      <c r="J196" s="232"/>
      <c r="K196" s="232"/>
      <c r="L196" s="232"/>
      <c r="M196" s="232"/>
      <c r="N196" s="234"/>
    </row>
    <row r="197" spans="1:14" ht="13.5" customHeight="1" x14ac:dyDescent="0.2">
      <c r="A197" s="216" t="s">
        <v>23</v>
      </c>
      <c r="B197" s="231" t="s">
        <v>70</v>
      </c>
      <c r="C197" s="231">
        <v>394240</v>
      </c>
      <c r="D197" s="231">
        <v>1859700</v>
      </c>
      <c r="E197" s="231">
        <v>1106070</v>
      </c>
      <c r="F197" s="231">
        <v>302670</v>
      </c>
      <c r="G197" s="231">
        <v>139230</v>
      </c>
      <c r="H197" s="231"/>
      <c r="I197" s="231">
        <v>313380</v>
      </c>
      <c r="J197" s="231">
        <v>96390</v>
      </c>
      <c r="K197" s="231">
        <v>393255</v>
      </c>
      <c r="L197" s="231">
        <v>661725</v>
      </c>
      <c r="M197" s="231">
        <v>593100</v>
      </c>
      <c r="N197" s="233">
        <v>5859760</v>
      </c>
    </row>
    <row r="198" spans="1:14" ht="13.5" customHeight="1" thickBot="1" x14ac:dyDescent="0.25">
      <c r="A198" s="241"/>
      <c r="B198" s="232"/>
      <c r="C198" s="232"/>
      <c r="D198" s="232"/>
      <c r="E198" s="232"/>
      <c r="F198" s="232"/>
      <c r="G198" s="232"/>
      <c r="H198" s="232"/>
      <c r="I198" s="232"/>
      <c r="J198" s="232"/>
      <c r="K198" s="232"/>
      <c r="L198" s="232"/>
      <c r="M198" s="232"/>
      <c r="N198" s="234"/>
    </row>
    <row r="199" spans="1:14" ht="13.5" customHeight="1" x14ac:dyDescent="0.2">
      <c r="A199" s="218" t="s">
        <v>39</v>
      </c>
      <c r="B199" s="231">
        <v>2707844</v>
      </c>
      <c r="C199" s="231"/>
      <c r="D199" s="231">
        <v>1234904</v>
      </c>
      <c r="E199" s="231">
        <v>1023141</v>
      </c>
      <c r="F199" s="231">
        <v>1540579</v>
      </c>
      <c r="G199" s="231">
        <v>2091555</v>
      </c>
      <c r="H199" s="231">
        <v>1774737</v>
      </c>
      <c r="I199" s="231">
        <v>2879859</v>
      </c>
      <c r="J199" s="231">
        <v>2784042</v>
      </c>
      <c r="K199" s="231">
        <v>1993686</v>
      </c>
      <c r="L199" s="231">
        <v>1265769</v>
      </c>
      <c r="M199" s="231">
        <v>2291188</v>
      </c>
      <c r="N199" s="233">
        <v>21587304</v>
      </c>
    </row>
    <row r="200" spans="1:14" ht="13.5" customHeight="1" thickBot="1" x14ac:dyDescent="0.25">
      <c r="A200" s="242"/>
      <c r="B200" s="232"/>
      <c r="C200" s="232"/>
      <c r="D200" s="232"/>
      <c r="E200" s="232"/>
      <c r="F200" s="232"/>
      <c r="G200" s="232"/>
      <c r="H200" s="232"/>
      <c r="I200" s="232"/>
      <c r="J200" s="232"/>
      <c r="K200" s="232"/>
      <c r="L200" s="232"/>
      <c r="M200" s="232"/>
      <c r="N200" s="234"/>
    </row>
    <row r="201" spans="1:14" x14ac:dyDescent="0.2">
      <c r="A201" s="216" t="s">
        <v>48</v>
      </c>
      <c r="B201" s="231">
        <v>2595780</v>
      </c>
      <c r="C201" s="231">
        <v>2359800</v>
      </c>
      <c r="D201" s="231">
        <v>2595780</v>
      </c>
      <c r="E201" s="231">
        <v>2004282</v>
      </c>
      <c r="F201" s="231">
        <v>1783560</v>
      </c>
      <c r="G201" s="231">
        <v>931500</v>
      </c>
      <c r="H201" s="231"/>
      <c r="I201" s="231"/>
      <c r="J201" s="231"/>
      <c r="K201" s="231"/>
      <c r="L201" s="231"/>
      <c r="M201" s="231"/>
      <c r="N201" s="233">
        <v>12270702</v>
      </c>
    </row>
    <row r="202" spans="1:14" ht="13.5" thickBot="1" x14ac:dyDescent="0.25">
      <c r="A202" s="241"/>
      <c r="B202" s="232"/>
      <c r="C202" s="232"/>
      <c r="D202" s="232"/>
      <c r="E202" s="232"/>
      <c r="F202" s="232"/>
      <c r="G202" s="232"/>
      <c r="H202" s="232"/>
      <c r="I202" s="232"/>
      <c r="J202" s="232"/>
      <c r="K202" s="232"/>
      <c r="L202" s="232"/>
      <c r="M202" s="232"/>
      <c r="N202" s="234"/>
    </row>
    <row r="203" spans="1:14" x14ac:dyDescent="0.2">
      <c r="A203" s="216" t="s">
        <v>49</v>
      </c>
      <c r="B203" s="231" t="s">
        <v>70</v>
      </c>
      <c r="C203" s="231"/>
      <c r="D203" s="231"/>
      <c r="E203" s="231"/>
      <c r="F203" s="231"/>
      <c r="G203" s="231"/>
      <c r="H203" s="231"/>
      <c r="I203" s="231"/>
      <c r="J203" s="231"/>
      <c r="K203" s="231"/>
      <c r="L203" s="231"/>
      <c r="M203" s="231"/>
      <c r="N203" s="233">
        <v>0</v>
      </c>
    </row>
    <row r="204" spans="1:14" ht="13.5" thickBot="1" x14ac:dyDescent="0.25">
      <c r="A204" s="241"/>
      <c r="B204" s="232"/>
      <c r="C204" s="232"/>
      <c r="D204" s="232"/>
      <c r="E204" s="232"/>
      <c r="F204" s="232"/>
      <c r="G204" s="232"/>
      <c r="H204" s="232"/>
      <c r="I204" s="232"/>
      <c r="J204" s="232"/>
      <c r="K204" s="232"/>
      <c r="L204" s="232"/>
      <c r="M204" s="232"/>
      <c r="N204" s="234"/>
    </row>
    <row r="205" spans="1:14" x14ac:dyDescent="0.2">
      <c r="A205" s="218" t="s">
        <v>71</v>
      </c>
      <c r="B205" s="231"/>
      <c r="C205" s="231">
        <v>808920</v>
      </c>
      <c r="D205" s="231">
        <v>1440648</v>
      </c>
      <c r="E205" s="231">
        <v>569160</v>
      </c>
      <c r="F205" s="231"/>
      <c r="G205" s="231"/>
      <c r="H205" s="231">
        <v>478440</v>
      </c>
      <c r="I205" s="231">
        <v>792970</v>
      </c>
      <c r="J205" s="231">
        <v>945944</v>
      </c>
      <c r="K205" s="231">
        <v>344668</v>
      </c>
      <c r="L205" s="231">
        <v>6924078</v>
      </c>
      <c r="M205" s="231">
        <v>212976</v>
      </c>
      <c r="N205" s="233">
        <v>12517804</v>
      </c>
    </row>
    <row r="206" spans="1:14" ht="13.5" thickBot="1" x14ac:dyDescent="0.25">
      <c r="A206" s="242"/>
      <c r="B206" s="232"/>
      <c r="C206" s="232"/>
      <c r="D206" s="232"/>
      <c r="E206" s="232"/>
      <c r="F206" s="232"/>
      <c r="G206" s="232"/>
      <c r="H206" s="232"/>
      <c r="I206" s="232"/>
      <c r="J206" s="232"/>
      <c r="K206" s="232"/>
      <c r="L206" s="232"/>
      <c r="M206" s="232"/>
      <c r="N206" s="234"/>
    </row>
    <row r="207" spans="1:14" x14ac:dyDescent="0.2">
      <c r="A207" s="216" t="s">
        <v>72</v>
      </c>
      <c r="B207" s="231">
        <v>1086720</v>
      </c>
      <c r="C207" s="231">
        <v>500940</v>
      </c>
      <c r="D207" s="231">
        <v>1112780</v>
      </c>
      <c r="E207" s="231">
        <v>524000</v>
      </c>
      <c r="F207" s="231">
        <v>2481960</v>
      </c>
      <c r="G207" s="231">
        <v>560520</v>
      </c>
      <c r="H207" s="231">
        <v>1471365</v>
      </c>
      <c r="I207" s="231">
        <v>2027214</v>
      </c>
      <c r="J207" s="231">
        <v>910845</v>
      </c>
      <c r="K207" s="231">
        <v>2081885</v>
      </c>
      <c r="L207" s="231"/>
      <c r="M207" s="231">
        <v>1040888</v>
      </c>
      <c r="N207" s="233">
        <v>13799117</v>
      </c>
    </row>
    <row r="208" spans="1:14" ht="13.5" thickBot="1" x14ac:dyDescent="0.25">
      <c r="A208" s="241"/>
      <c r="B208" s="232"/>
      <c r="C208" s="232"/>
      <c r="D208" s="232"/>
      <c r="E208" s="232"/>
      <c r="F208" s="232"/>
      <c r="G208" s="232"/>
      <c r="H208" s="232"/>
      <c r="I208" s="232"/>
      <c r="J208" s="232"/>
      <c r="K208" s="232"/>
      <c r="L208" s="232"/>
      <c r="M208" s="232"/>
      <c r="N208" s="234"/>
    </row>
    <row r="209" spans="1:14" x14ac:dyDescent="0.2">
      <c r="A209" s="216" t="s">
        <v>50</v>
      </c>
      <c r="B209" s="231">
        <v>159200</v>
      </c>
      <c r="C209" s="231">
        <v>927680</v>
      </c>
      <c r="D209" s="231">
        <v>1701120</v>
      </c>
      <c r="E209" s="231">
        <v>1800459</v>
      </c>
      <c r="F209" s="231">
        <v>1804796</v>
      </c>
      <c r="G209" s="231">
        <v>4597772</v>
      </c>
      <c r="H209" s="231">
        <v>1601660</v>
      </c>
      <c r="I209" s="231">
        <v>923140</v>
      </c>
      <c r="J209" s="231">
        <v>1759640</v>
      </c>
      <c r="K209" s="231">
        <v>6082960</v>
      </c>
      <c r="L209" s="231">
        <v>5091930</v>
      </c>
      <c r="M209" s="231">
        <v>1379680</v>
      </c>
      <c r="N209" s="233">
        <v>27830037</v>
      </c>
    </row>
    <row r="210" spans="1:14" ht="13.5" thickBot="1" x14ac:dyDescent="0.25">
      <c r="A210" s="241"/>
      <c r="B210" s="232"/>
      <c r="C210" s="232"/>
      <c r="D210" s="232"/>
      <c r="E210" s="232"/>
      <c r="F210" s="232"/>
      <c r="G210" s="232"/>
      <c r="H210" s="232"/>
      <c r="I210" s="232"/>
      <c r="J210" s="232"/>
      <c r="K210" s="232"/>
      <c r="L210" s="232"/>
      <c r="M210" s="232"/>
      <c r="N210" s="234"/>
    </row>
    <row r="211" spans="1:14" x14ac:dyDescent="0.2">
      <c r="A211" s="214" t="s">
        <v>13</v>
      </c>
      <c r="B211" s="214">
        <f t="shared" ref="B211:M211" si="5">SUM(B199:B209)</f>
        <v>6549544</v>
      </c>
      <c r="C211" s="214">
        <f t="shared" si="5"/>
        <v>4597340</v>
      </c>
      <c r="D211" s="214">
        <f t="shared" si="5"/>
        <v>8085232</v>
      </c>
      <c r="E211" s="214">
        <f t="shared" si="5"/>
        <v>5921042</v>
      </c>
      <c r="F211" s="214">
        <f t="shared" si="5"/>
        <v>7610895</v>
      </c>
      <c r="G211" s="214">
        <f t="shared" si="5"/>
        <v>8181347</v>
      </c>
      <c r="H211" s="214">
        <f t="shared" si="5"/>
        <v>5326202</v>
      </c>
      <c r="I211" s="214">
        <f t="shared" si="5"/>
        <v>6623183</v>
      </c>
      <c r="J211" s="214">
        <f t="shared" si="5"/>
        <v>6400471</v>
      </c>
      <c r="K211" s="214">
        <f t="shared" si="5"/>
        <v>10503199</v>
      </c>
      <c r="L211" s="214">
        <f t="shared" si="5"/>
        <v>13281777</v>
      </c>
      <c r="M211" s="214">
        <f t="shared" si="5"/>
        <v>4924732</v>
      </c>
      <c r="N211" s="214">
        <f>SUM(B211:M211)</f>
        <v>88004964</v>
      </c>
    </row>
    <row r="212" spans="1:14" ht="13.5" thickBot="1" x14ac:dyDescent="0.25">
      <c r="A212" s="215"/>
      <c r="B212" s="215"/>
      <c r="C212" s="215"/>
      <c r="D212" s="215"/>
      <c r="E212" s="215"/>
      <c r="F212" s="215"/>
      <c r="G212" s="215"/>
      <c r="H212" s="215"/>
      <c r="I212" s="215"/>
      <c r="J212" s="215"/>
      <c r="K212" s="215"/>
      <c r="L212" s="215"/>
      <c r="M212" s="215"/>
      <c r="N212" s="215"/>
    </row>
    <row r="214" spans="1:14" x14ac:dyDescent="0.2">
      <c r="M214" t="s">
        <v>70</v>
      </c>
      <c r="N214" t="s">
        <v>70</v>
      </c>
    </row>
  </sheetData>
  <mergeCells count="1231">
    <mergeCell ref="A2:N2"/>
    <mergeCell ref="A6:C6"/>
    <mergeCell ref="A5:C5"/>
    <mergeCell ref="A4:C4"/>
    <mergeCell ref="A12:N12"/>
    <mergeCell ref="A9:C9"/>
    <mergeCell ref="A8:C8"/>
    <mergeCell ref="A7:C7"/>
    <mergeCell ref="A33:N33"/>
    <mergeCell ref="A88:N88"/>
    <mergeCell ref="A123:N123"/>
    <mergeCell ref="A156:N156"/>
    <mergeCell ref="J125:J126"/>
    <mergeCell ref="K125:K126"/>
    <mergeCell ref="L125:L126"/>
    <mergeCell ref="M125:M126"/>
    <mergeCell ref="N125:N126"/>
    <mergeCell ref="A90:A91"/>
    <mergeCell ref="A187:N187"/>
    <mergeCell ref="A189:A190"/>
    <mergeCell ref="B189:B190"/>
    <mergeCell ref="C189:C190"/>
    <mergeCell ref="D189:D190"/>
    <mergeCell ref="E189:E190"/>
    <mergeCell ref="F189:F190"/>
    <mergeCell ref="G189:G190"/>
    <mergeCell ref="H189:H190"/>
    <mergeCell ref="I189:I190"/>
    <mergeCell ref="J189:J190"/>
    <mergeCell ref="K189:K190"/>
    <mergeCell ref="L189:L190"/>
    <mergeCell ref="M189:M190"/>
    <mergeCell ref="N189:N190"/>
    <mergeCell ref="A158:A159"/>
    <mergeCell ref="B158:B159"/>
    <mergeCell ref="C158:C159"/>
    <mergeCell ref="D158:D159"/>
    <mergeCell ref="E158:E159"/>
    <mergeCell ref="F158:F159"/>
    <mergeCell ref="G158:G159"/>
    <mergeCell ref="H158:H159"/>
    <mergeCell ref="I158:I159"/>
    <mergeCell ref="J158:J159"/>
    <mergeCell ref="K158:K159"/>
    <mergeCell ref="L158:L159"/>
    <mergeCell ref="M158:M159"/>
    <mergeCell ref="N158:N159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B90:B91"/>
    <mergeCell ref="C90:C91"/>
    <mergeCell ref="D90:D91"/>
    <mergeCell ref="E90:E91"/>
    <mergeCell ref="F90:F91"/>
    <mergeCell ref="G90:G91"/>
    <mergeCell ref="H90:H91"/>
    <mergeCell ref="I90:I91"/>
    <mergeCell ref="L90:L91"/>
    <mergeCell ref="M90:M91"/>
    <mergeCell ref="N90:N91"/>
    <mergeCell ref="A35:A36"/>
    <mergeCell ref="B35:B36"/>
    <mergeCell ref="C35:C36"/>
    <mergeCell ref="D35:D36"/>
    <mergeCell ref="E35:E36"/>
    <mergeCell ref="H35:H36"/>
    <mergeCell ref="I35:I36"/>
    <mergeCell ref="J35:J36"/>
    <mergeCell ref="K35:K36"/>
    <mergeCell ref="J90:J91"/>
    <mergeCell ref="K90:K91"/>
    <mergeCell ref="L35:L36"/>
    <mergeCell ref="M35:M36"/>
    <mergeCell ref="K37:K38"/>
    <mergeCell ref="L37:L38"/>
    <mergeCell ref="M37:M38"/>
    <mergeCell ref="K39:K40"/>
    <mergeCell ref="N35:N36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A83:A84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M118:M119"/>
    <mergeCell ref="N118:N119"/>
    <mergeCell ref="A151:A152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M151:M152"/>
    <mergeCell ref="N151:N152"/>
    <mergeCell ref="A182:A183"/>
    <mergeCell ref="B182:B183"/>
    <mergeCell ref="C182:C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M182:M183"/>
    <mergeCell ref="N182:N183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J211:J212"/>
    <mergeCell ref="K211:K212"/>
    <mergeCell ref="L211:L212"/>
    <mergeCell ref="M211:M212"/>
    <mergeCell ref="N211:N212"/>
    <mergeCell ref="A160:A161"/>
    <mergeCell ref="A162:A163"/>
    <mergeCell ref="A164:A165"/>
    <mergeCell ref="A166:A167"/>
    <mergeCell ref="A168:A169"/>
    <mergeCell ref="A170:A171"/>
    <mergeCell ref="A172:A173"/>
    <mergeCell ref="A174:A175"/>
    <mergeCell ref="A176:A177"/>
    <mergeCell ref="A178:A179"/>
    <mergeCell ref="A180:A181"/>
    <mergeCell ref="A127:A128"/>
    <mergeCell ref="A129:A130"/>
    <mergeCell ref="A131:A132"/>
    <mergeCell ref="A133:A134"/>
    <mergeCell ref="A135:A136"/>
    <mergeCell ref="A137:A138"/>
    <mergeCell ref="A139:A140"/>
    <mergeCell ref="A141:A142"/>
    <mergeCell ref="A143:A144"/>
    <mergeCell ref="A145:A146"/>
    <mergeCell ref="A147:A148"/>
    <mergeCell ref="A149:A150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75:A76"/>
    <mergeCell ref="A77:A78"/>
    <mergeCell ref="A63:A64"/>
    <mergeCell ref="A65:A66"/>
    <mergeCell ref="A67:A68"/>
    <mergeCell ref="A69:A70"/>
    <mergeCell ref="A79:A80"/>
    <mergeCell ref="A81:A82"/>
    <mergeCell ref="A16:A17"/>
    <mergeCell ref="A18:A19"/>
    <mergeCell ref="A20:A21"/>
    <mergeCell ref="A22:A23"/>
    <mergeCell ref="A24:A25"/>
    <mergeCell ref="A26:A27"/>
    <mergeCell ref="A71:A72"/>
    <mergeCell ref="A73:A74"/>
    <mergeCell ref="A191:A192"/>
    <mergeCell ref="A193:A194"/>
    <mergeCell ref="A195:A196"/>
    <mergeCell ref="A197:A198"/>
    <mergeCell ref="A199:A200"/>
    <mergeCell ref="A201:A202"/>
    <mergeCell ref="A203:A204"/>
    <mergeCell ref="A205:A206"/>
    <mergeCell ref="A207:A208"/>
    <mergeCell ref="A209:A210"/>
    <mergeCell ref="B16:B17"/>
    <mergeCell ref="C16:C17"/>
    <mergeCell ref="B24:B25"/>
    <mergeCell ref="C24:C25"/>
    <mergeCell ref="B41:B42"/>
    <mergeCell ref="C41:C42"/>
    <mergeCell ref="B49:B50"/>
    <mergeCell ref="C49:C50"/>
    <mergeCell ref="D16:D17"/>
    <mergeCell ref="E16:E17"/>
    <mergeCell ref="F16:F17"/>
    <mergeCell ref="G16:G17"/>
    <mergeCell ref="G26:G27"/>
    <mergeCell ref="G45:G46"/>
    <mergeCell ref="F35:F36"/>
    <mergeCell ref="G35:G36"/>
    <mergeCell ref="H16:H17"/>
    <mergeCell ref="I16:I17"/>
    <mergeCell ref="J16:J17"/>
    <mergeCell ref="K16:K17"/>
    <mergeCell ref="L16:L17"/>
    <mergeCell ref="M16:M17"/>
    <mergeCell ref="N16:N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B26:B27"/>
    <mergeCell ref="C26:C27"/>
    <mergeCell ref="D26:D27"/>
    <mergeCell ref="E26:E27"/>
    <mergeCell ref="F26:F27"/>
    <mergeCell ref="H26:H27"/>
    <mergeCell ref="I26:I27"/>
    <mergeCell ref="J26:J27"/>
    <mergeCell ref="K26:K27"/>
    <mergeCell ref="L26:L27"/>
    <mergeCell ref="M26:M27"/>
    <mergeCell ref="N26:N27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N37:N38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L39:L40"/>
    <mergeCell ref="M39:M40"/>
    <mergeCell ref="N39:N40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B45:B46"/>
    <mergeCell ref="C45:C46"/>
    <mergeCell ref="D45:D46"/>
    <mergeCell ref="E45:E46"/>
    <mergeCell ref="F45:F46"/>
    <mergeCell ref="H45:H46"/>
    <mergeCell ref="I45:I46"/>
    <mergeCell ref="J45:J46"/>
    <mergeCell ref="K45:K46"/>
    <mergeCell ref="L45:L46"/>
    <mergeCell ref="M45:M46"/>
    <mergeCell ref="N45:N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K92:K93"/>
    <mergeCell ref="L92:L93"/>
    <mergeCell ref="M92:M93"/>
    <mergeCell ref="N92:N93"/>
    <mergeCell ref="B94:B95"/>
    <mergeCell ref="C94:C95"/>
    <mergeCell ref="D94:D95"/>
    <mergeCell ref="E94:E95"/>
    <mergeCell ref="F94:F95"/>
    <mergeCell ref="G94:G95"/>
    <mergeCell ref="H94:H95"/>
    <mergeCell ref="I94:I95"/>
    <mergeCell ref="J94:J95"/>
    <mergeCell ref="K94:K95"/>
    <mergeCell ref="L94:L95"/>
    <mergeCell ref="M94:M95"/>
    <mergeCell ref="N94:N95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K96:K97"/>
    <mergeCell ref="L96:L97"/>
    <mergeCell ref="M96:M97"/>
    <mergeCell ref="N96:N97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K98:K99"/>
    <mergeCell ref="L98:L99"/>
    <mergeCell ref="M98:M99"/>
    <mergeCell ref="N98:N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L100:L101"/>
    <mergeCell ref="M100:M101"/>
    <mergeCell ref="N100:N101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N102:N103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N104:N105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L110:L111"/>
    <mergeCell ref="M110:M111"/>
    <mergeCell ref="N110:N111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L112:L113"/>
    <mergeCell ref="M112:M113"/>
    <mergeCell ref="N112:N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M114:M115"/>
    <mergeCell ref="N114:N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M116:M117"/>
    <mergeCell ref="N116:N117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L129:L130"/>
    <mergeCell ref="M129:M130"/>
    <mergeCell ref="N129:N130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B143:B144"/>
    <mergeCell ref="C143:C144"/>
    <mergeCell ref="D143:D144"/>
    <mergeCell ref="E143:E144"/>
    <mergeCell ref="F143:F144"/>
    <mergeCell ref="G143:G144"/>
    <mergeCell ref="H143:H144"/>
    <mergeCell ref="I143:I144"/>
    <mergeCell ref="J143:J144"/>
    <mergeCell ref="K143:K144"/>
    <mergeCell ref="L143:L144"/>
    <mergeCell ref="M143:M144"/>
    <mergeCell ref="N143:N144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B160:B161"/>
    <mergeCell ref="C160:C161"/>
    <mergeCell ref="D160:D161"/>
    <mergeCell ref="E160:E161"/>
    <mergeCell ref="F160:F161"/>
    <mergeCell ref="G160:G161"/>
    <mergeCell ref="H160:H161"/>
    <mergeCell ref="I160:I161"/>
    <mergeCell ref="J160:J161"/>
    <mergeCell ref="K160:K161"/>
    <mergeCell ref="L160:L161"/>
    <mergeCell ref="M160:M161"/>
    <mergeCell ref="N160:N161"/>
    <mergeCell ref="B162:B163"/>
    <mergeCell ref="C162:C163"/>
    <mergeCell ref="D162:D163"/>
    <mergeCell ref="E162:E163"/>
    <mergeCell ref="F162:F163"/>
    <mergeCell ref="G162:G163"/>
    <mergeCell ref="H162:H163"/>
    <mergeCell ref="I162:I163"/>
    <mergeCell ref="J162:J163"/>
    <mergeCell ref="K162:K163"/>
    <mergeCell ref="L162:L163"/>
    <mergeCell ref="M162:M163"/>
    <mergeCell ref="N162:N163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L164:L165"/>
    <mergeCell ref="M164:M165"/>
    <mergeCell ref="N164:N165"/>
    <mergeCell ref="B166:B167"/>
    <mergeCell ref="C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66:L167"/>
    <mergeCell ref="M166:M167"/>
    <mergeCell ref="N166:N167"/>
    <mergeCell ref="B168:B169"/>
    <mergeCell ref="C168:C169"/>
    <mergeCell ref="D168:D169"/>
    <mergeCell ref="E168:E169"/>
    <mergeCell ref="F168:F169"/>
    <mergeCell ref="G168:G169"/>
    <mergeCell ref="H168:H169"/>
    <mergeCell ref="I168:I169"/>
    <mergeCell ref="J168:J169"/>
    <mergeCell ref="K168:K169"/>
    <mergeCell ref="L168:L169"/>
    <mergeCell ref="M168:M169"/>
    <mergeCell ref="N168:N169"/>
    <mergeCell ref="B170:B171"/>
    <mergeCell ref="C170:C171"/>
    <mergeCell ref="D170:D171"/>
    <mergeCell ref="E170:E171"/>
    <mergeCell ref="F170:F171"/>
    <mergeCell ref="G170:G171"/>
    <mergeCell ref="H170:H171"/>
    <mergeCell ref="I170:I171"/>
    <mergeCell ref="J170:J171"/>
    <mergeCell ref="K170:K171"/>
    <mergeCell ref="L170:L171"/>
    <mergeCell ref="M170:M171"/>
    <mergeCell ref="N170:N171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L172:L173"/>
    <mergeCell ref="M172:M173"/>
    <mergeCell ref="N172:N173"/>
    <mergeCell ref="B174:B175"/>
    <mergeCell ref="C174:C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L174:L175"/>
    <mergeCell ref="M174:M175"/>
    <mergeCell ref="N174:N175"/>
    <mergeCell ref="B176:B177"/>
    <mergeCell ref="C176:C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L176:L177"/>
    <mergeCell ref="M176:M177"/>
    <mergeCell ref="N176:N177"/>
    <mergeCell ref="B178:B179"/>
    <mergeCell ref="C178:C179"/>
    <mergeCell ref="D178:D179"/>
    <mergeCell ref="E178:E179"/>
    <mergeCell ref="F178:F179"/>
    <mergeCell ref="G178:G179"/>
    <mergeCell ref="H178:H179"/>
    <mergeCell ref="I178:I179"/>
    <mergeCell ref="J178:J179"/>
    <mergeCell ref="K178:K179"/>
    <mergeCell ref="L178:L179"/>
    <mergeCell ref="M178:M179"/>
    <mergeCell ref="N178:N179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L180:L181"/>
    <mergeCell ref="M180:M181"/>
    <mergeCell ref="N180:N181"/>
    <mergeCell ref="B191:B192"/>
    <mergeCell ref="C191:C192"/>
    <mergeCell ref="D191:D192"/>
    <mergeCell ref="E191:E192"/>
    <mergeCell ref="F191:F192"/>
    <mergeCell ref="G191:G192"/>
    <mergeCell ref="H191:H192"/>
    <mergeCell ref="I191:I192"/>
    <mergeCell ref="J191:J192"/>
    <mergeCell ref="K191:K192"/>
    <mergeCell ref="L191:L192"/>
    <mergeCell ref="M191:M192"/>
    <mergeCell ref="N191:N192"/>
    <mergeCell ref="B193:B194"/>
    <mergeCell ref="C193:C194"/>
    <mergeCell ref="D193:D194"/>
    <mergeCell ref="E193:E194"/>
    <mergeCell ref="F193:F194"/>
    <mergeCell ref="G193:G194"/>
    <mergeCell ref="H193:H194"/>
    <mergeCell ref="I193:I194"/>
    <mergeCell ref="J193:J194"/>
    <mergeCell ref="K193:K194"/>
    <mergeCell ref="L193:L194"/>
    <mergeCell ref="M193:M194"/>
    <mergeCell ref="N193:N194"/>
    <mergeCell ref="B195:B196"/>
    <mergeCell ref="C195:C196"/>
    <mergeCell ref="D195:D196"/>
    <mergeCell ref="E195:E196"/>
    <mergeCell ref="F195:F196"/>
    <mergeCell ref="G195:G196"/>
    <mergeCell ref="H195:H196"/>
    <mergeCell ref="I195:I196"/>
    <mergeCell ref="J195:J196"/>
    <mergeCell ref="K195:K196"/>
    <mergeCell ref="L195:L196"/>
    <mergeCell ref="M195:M196"/>
    <mergeCell ref="N195:N196"/>
    <mergeCell ref="B197:B198"/>
    <mergeCell ref="C197:C198"/>
    <mergeCell ref="D197:D198"/>
    <mergeCell ref="E197:E198"/>
    <mergeCell ref="F197:F198"/>
    <mergeCell ref="G197:G198"/>
    <mergeCell ref="H197:H198"/>
    <mergeCell ref="I197:I198"/>
    <mergeCell ref="J197:J198"/>
    <mergeCell ref="K197:K198"/>
    <mergeCell ref="L197:L198"/>
    <mergeCell ref="M197:M198"/>
    <mergeCell ref="N197:N198"/>
    <mergeCell ref="B199:B200"/>
    <mergeCell ref="C199:C200"/>
    <mergeCell ref="D199:D200"/>
    <mergeCell ref="E199:E200"/>
    <mergeCell ref="F199:F200"/>
    <mergeCell ref="G199:G200"/>
    <mergeCell ref="H199:H200"/>
    <mergeCell ref="I199:I200"/>
    <mergeCell ref="J199:J200"/>
    <mergeCell ref="K199:K200"/>
    <mergeCell ref="L199:L200"/>
    <mergeCell ref="M199:M200"/>
    <mergeCell ref="N199:N200"/>
    <mergeCell ref="B201:B202"/>
    <mergeCell ref="C201:C202"/>
    <mergeCell ref="D201:D202"/>
    <mergeCell ref="E201:E202"/>
    <mergeCell ref="F201:F202"/>
    <mergeCell ref="G201:G202"/>
    <mergeCell ref="H201:H202"/>
    <mergeCell ref="I201:I202"/>
    <mergeCell ref="J201:J202"/>
    <mergeCell ref="K201:K202"/>
    <mergeCell ref="L201:L202"/>
    <mergeCell ref="M201:M202"/>
    <mergeCell ref="N201:N202"/>
    <mergeCell ref="B203:B204"/>
    <mergeCell ref="C203:C204"/>
    <mergeCell ref="D203:D204"/>
    <mergeCell ref="E203:E204"/>
    <mergeCell ref="F203:F204"/>
    <mergeCell ref="G203:G204"/>
    <mergeCell ref="H203:H204"/>
    <mergeCell ref="I203:I204"/>
    <mergeCell ref="J203:J204"/>
    <mergeCell ref="K203:K204"/>
    <mergeCell ref="L203:L204"/>
    <mergeCell ref="M203:M204"/>
    <mergeCell ref="N203:N204"/>
    <mergeCell ref="B205:B206"/>
    <mergeCell ref="C205:C206"/>
    <mergeCell ref="D205:D206"/>
    <mergeCell ref="E205:E206"/>
    <mergeCell ref="F205:F206"/>
    <mergeCell ref="G205:G206"/>
    <mergeCell ref="H205:H206"/>
    <mergeCell ref="I205:I206"/>
    <mergeCell ref="J205:J206"/>
    <mergeCell ref="K205:K206"/>
    <mergeCell ref="L205:L206"/>
    <mergeCell ref="M205:M206"/>
    <mergeCell ref="N205:N206"/>
    <mergeCell ref="B207:B208"/>
    <mergeCell ref="C207:C208"/>
    <mergeCell ref="D207:D208"/>
    <mergeCell ref="E207:E208"/>
    <mergeCell ref="F207:F208"/>
    <mergeCell ref="H209:H210"/>
    <mergeCell ref="I209:I210"/>
    <mergeCell ref="G207:G208"/>
    <mergeCell ref="H207:H208"/>
    <mergeCell ref="I207:I208"/>
    <mergeCell ref="J207:J208"/>
    <mergeCell ref="B209:B210"/>
    <mergeCell ref="C209:C210"/>
    <mergeCell ref="D209:D210"/>
    <mergeCell ref="E209:E210"/>
    <mergeCell ref="F209:F210"/>
    <mergeCell ref="G209:G210"/>
    <mergeCell ref="N209:N210"/>
    <mergeCell ref="J209:J210"/>
    <mergeCell ref="K209:K210"/>
    <mergeCell ref="L209:L210"/>
    <mergeCell ref="M209:M210"/>
    <mergeCell ref="M207:M208"/>
    <mergeCell ref="N207:N208"/>
    <mergeCell ref="K207:K208"/>
    <mergeCell ref="L207:L208"/>
  </mergeCells>
  <phoneticPr fontId="4" type="noConversion"/>
  <hyperlinks>
    <hyperlink ref="A4" location="'Tn Km 2013'!A34" display="1 - FERROEXPRESO PAMPEANO S.A."/>
    <hyperlink ref="A5" location="'Tn Km 2013'!A60" display="2 - NUEVO CENTRAL ARGENTINO S.A."/>
    <hyperlink ref="A6" location="'Tn Km 2013'!A79" display="3 - FERROSUR ROCA S.A."/>
    <hyperlink ref="A7" location="'Tn Km 2013'!A100" display="4 - BELGRANO CARGAS Y LOGÍSTICA S.A. - Línea San Martín "/>
    <hyperlink ref="A8" location="'Tn Km 2013'!A119" display="5 - BELGRANO CARGAS Y LOGÍSTICA S.A. - Línea Urquiza"/>
    <hyperlink ref="A9" location="'Tn Km 2013'!A137" display="6 - BELGRANO CARGAS Y LOGÍSTICA S.A. - Línea Belgrano"/>
    <hyperlink ref="A4:C4" location="'2005'!A30" display="1 - FERROEXPRESO PAMPEANO S.A."/>
    <hyperlink ref="A5:C5" location="'2005'!A63" display="2 - NUEVO CENTRAL ARGENTINO S.A."/>
    <hyperlink ref="A6:C6" location="'2005'!A117" display="3 - FERROSUR ROCA S.A."/>
    <hyperlink ref="A7:C7" location="'2005'!A153" display="4 - AMERICA LATINA LOGISTICA CENTRAL S.A. "/>
    <hyperlink ref="A8:C8" location="'2005'!A184" display="5 - AMERICA LATINA LOGISTICA MESOPOTAMICA S.A."/>
    <hyperlink ref="A9:C9" location="'2005'!A213" display="6 - BELGRANO CARGAS S.A."/>
  </hyperlinks>
  <pageMargins left="0.75" right="0.75" top="1" bottom="1" header="0" footer="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2"/>
  <sheetViews>
    <sheetView topLeftCell="G1" workbookViewId="0">
      <selection activeCell="B16" sqref="B16:M17"/>
    </sheetView>
  </sheetViews>
  <sheetFormatPr baseColWidth="10" defaultRowHeight="11.25" x14ac:dyDescent="0.2"/>
  <cols>
    <col min="1" max="1" width="18.7109375" style="1" customWidth="1"/>
    <col min="2" max="14" width="15.7109375" style="1" customWidth="1"/>
    <col min="15" max="16384" width="11.42578125" style="1"/>
  </cols>
  <sheetData>
    <row r="1" spans="1:14" ht="12.75" customHeight="1" x14ac:dyDescent="0.2"/>
    <row r="2" spans="1:14" s="26" customFormat="1" ht="24.95" customHeight="1" x14ac:dyDescent="0.2">
      <c r="A2" s="227" t="s">
        <v>179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</row>
    <row r="3" spans="1:14" ht="13.5" thickBo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</row>
    <row r="4" spans="1:14" s="26" customFormat="1" ht="24.95" customHeight="1" thickTop="1" thickBot="1" x14ac:dyDescent="0.25">
      <c r="A4" s="228" t="s">
        <v>0</v>
      </c>
      <c r="B4" s="229"/>
      <c r="C4" s="230"/>
      <c r="D4" s="41"/>
    </row>
    <row r="5" spans="1:14" s="26" customFormat="1" ht="24.95" customHeight="1" thickTop="1" thickBot="1" x14ac:dyDescent="0.25">
      <c r="A5" s="228" t="s">
        <v>18</v>
      </c>
      <c r="B5" s="229"/>
      <c r="C5" s="230"/>
      <c r="D5" s="41"/>
    </row>
    <row r="6" spans="1:14" s="26" customFormat="1" ht="24.95" customHeight="1" thickTop="1" thickBot="1" x14ac:dyDescent="0.25">
      <c r="A6" s="228" t="s">
        <v>29</v>
      </c>
      <c r="B6" s="229"/>
      <c r="C6" s="230"/>
      <c r="D6" s="41"/>
    </row>
    <row r="7" spans="1:14" s="37" customFormat="1" ht="24.95" customHeight="1" thickTop="1" thickBot="1" x14ac:dyDescent="0.25">
      <c r="A7" s="228" t="s">
        <v>202</v>
      </c>
      <c r="B7" s="229"/>
      <c r="C7" s="230"/>
      <c r="D7" s="41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s="37" customFormat="1" ht="24.95" customHeight="1" thickTop="1" thickBot="1" x14ac:dyDescent="0.25">
      <c r="A8" s="228" t="s">
        <v>113</v>
      </c>
      <c r="B8" s="229"/>
      <c r="C8" s="230"/>
      <c r="D8" s="41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s="37" customFormat="1" ht="24.95" customHeight="1" thickTop="1" thickBot="1" x14ac:dyDescent="0.25">
      <c r="A9" s="228" t="s">
        <v>76</v>
      </c>
      <c r="B9" s="229"/>
      <c r="C9" s="230"/>
      <c r="D9" s="41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s="4" customFormat="1" ht="12.75" customHeight="1" thickTop="1" x14ac:dyDescent="0.2">
      <c r="A10" s="38"/>
      <c r="B10" s="38"/>
      <c r="C10" s="38"/>
      <c r="D10" s="38"/>
      <c r="E10"/>
      <c r="F10"/>
      <c r="G10"/>
      <c r="H10"/>
      <c r="I10"/>
      <c r="J10"/>
      <c r="K10"/>
      <c r="L10"/>
      <c r="M10"/>
      <c r="N10"/>
    </row>
    <row r="11" spans="1:14" s="4" customFormat="1" ht="12.75" customHeight="1" x14ac:dyDescent="0.2">
      <c r="A11" s="24"/>
      <c r="B11" s="24"/>
      <c r="C11" s="24"/>
      <c r="D11" s="24"/>
      <c r="E11"/>
      <c r="F11"/>
      <c r="G11"/>
      <c r="H11"/>
      <c r="I11"/>
      <c r="J11"/>
      <c r="K11"/>
      <c r="L11"/>
      <c r="M11"/>
      <c r="N11"/>
    </row>
    <row r="12" spans="1:14" s="37" customFormat="1" ht="24.95" customHeight="1" x14ac:dyDescent="0.2">
      <c r="A12" s="222" t="s">
        <v>163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</row>
    <row r="13" spans="1:14" s="4" customFormat="1" ht="13.5" customHeight="1" thickBot="1" x14ac:dyDescent="0.25">
      <c r="A13" s="2"/>
      <c r="B13" s="1"/>
      <c r="C13" s="1"/>
      <c r="D13" s="1"/>
      <c r="E13" s="1"/>
      <c r="F13" s="3"/>
      <c r="G13" s="1"/>
      <c r="H13" s="1"/>
      <c r="I13" s="1"/>
      <c r="J13" s="1"/>
      <c r="K13" s="1"/>
      <c r="L13" s="1"/>
      <c r="M13" s="1"/>
      <c r="N13" s="1"/>
    </row>
    <row r="14" spans="1:14" ht="13.5" customHeight="1" x14ac:dyDescent="0.2">
      <c r="A14" s="216"/>
      <c r="B14" s="225" t="s">
        <v>1</v>
      </c>
      <c r="C14" s="216" t="s">
        <v>2</v>
      </c>
      <c r="D14" s="225" t="s">
        <v>3</v>
      </c>
      <c r="E14" s="216" t="s">
        <v>4</v>
      </c>
      <c r="F14" s="225" t="s">
        <v>5</v>
      </c>
      <c r="G14" s="216" t="s">
        <v>6</v>
      </c>
      <c r="H14" s="225" t="s">
        <v>7</v>
      </c>
      <c r="I14" s="216" t="s">
        <v>8</v>
      </c>
      <c r="J14" s="225" t="s">
        <v>9</v>
      </c>
      <c r="K14" s="216" t="s">
        <v>10</v>
      </c>
      <c r="L14" s="225" t="s">
        <v>11</v>
      </c>
      <c r="M14" s="216" t="s">
        <v>12</v>
      </c>
      <c r="N14" s="223" t="s">
        <v>13</v>
      </c>
    </row>
    <row r="15" spans="1:14" ht="13.5" customHeight="1" thickBot="1" x14ac:dyDescent="0.25">
      <c r="A15" s="217"/>
      <c r="B15" s="226"/>
      <c r="C15" s="217"/>
      <c r="D15" s="226"/>
      <c r="E15" s="217"/>
      <c r="F15" s="226"/>
      <c r="G15" s="217"/>
      <c r="H15" s="226"/>
      <c r="I15" s="217"/>
      <c r="J15" s="226"/>
      <c r="K15" s="217"/>
      <c r="L15" s="226"/>
      <c r="M15" s="217"/>
      <c r="N15" s="224"/>
    </row>
    <row r="16" spans="1:14" ht="13.5" customHeight="1" x14ac:dyDescent="0.2">
      <c r="A16" s="216" t="s">
        <v>25</v>
      </c>
      <c r="B16" s="231">
        <v>35590000</v>
      </c>
      <c r="C16" s="231">
        <v>21200000</v>
      </c>
      <c r="D16" s="231">
        <v>23110000</v>
      </c>
      <c r="E16" s="231">
        <v>27990000</v>
      </c>
      <c r="F16" s="231">
        <v>40800000</v>
      </c>
      <c r="G16" s="231">
        <v>28540000</v>
      </c>
      <c r="H16" s="231">
        <v>44790000</v>
      </c>
      <c r="I16" s="231">
        <v>53060000</v>
      </c>
      <c r="J16" s="231">
        <v>48200000</v>
      </c>
      <c r="K16" s="231">
        <v>41810000</v>
      </c>
      <c r="L16" s="231">
        <v>30290000</v>
      </c>
      <c r="M16" s="231">
        <v>55770000</v>
      </c>
      <c r="N16" s="233">
        <f t="shared" ref="N16:N26" si="0">SUM(B16:M16)</f>
        <v>451150000</v>
      </c>
    </row>
    <row r="17" spans="1:14" ht="13.5" customHeight="1" thickBot="1" x14ac:dyDescent="0.25">
      <c r="A17" s="241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4"/>
    </row>
    <row r="18" spans="1:14" ht="13.5" customHeight="1" x14ac:dyDescent="0.2">
      <c r="A18" s="216" t="s">
        <v>100</v>
      </c>
      <c r="B18" s="231">
        <v>28350000</v>
      </c>
      <c r="C18" s="231">
        <v>7950000</v>
      </c>
      <c r="D18" s="231">
        <v>43160000</v>
      </c>
      <c r="E18" s="231">
        <v>89090000</v>
      </c>
      <c r="F18" s="231">
        <v>57630000</v>
      </c>
      <c r="G18" s="231">
        <v>45940000</v>
      </c>
      <c r="H18" s="231">
        <v>59510000</v>
      </c>
      <c r="I18" s="231">
        <v>52260000</v>
      </c>
      <c r="J18" s="231">
        <v>71160000</v>
      </c>
      <c r="K18" s="231">
        <v>70450000</v>
      </c>
      <c r="L18" s="231">
        <v>64970000</v>
      </c>
      <c r="M18" s="231">
        <v>39900000</v>
      </c>
      <c r="N18" s="233">
        <f t="shared" si="0"/>
        <v>630370000</v>
      </c>
    </row>
    <row r="19" spans="1:14" ht="13.5" customHeight="1" thickBot="1" x14ac:dyDescent="0.25">
      <c r="A19" s="241"/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4"/>
    </row>
    <row r="20" spans="1:14" ht="13.5" customHeight="1" x14ac:dyDescent="0.2">
      <c r="A20" s="216" t="s">
        <v>101</v>
      </c>
      <c r="B20" s="231">
        <v>4250000</v>
      </c>
      <c r="C20" s="231">
        <v>8990000</v>
      </c>
      <c r="D20" s="231">
        <v>15880000</v>
      </c>
      <c r="E20" s="231">
        <v>11050000</v>
      </c>
      <c r="F20" s="231">
        <v>14060000</v>
      </c>
      <c r="G20" s="231">
        <v>12970000</v>
      </c>
      <c r="H20" s="231">
        <v>12180000</v>
      </c>
      <c r="I20" s="231">
        <v>16600000</v>
      </c>
      <c r="J20" s="231">
        <v>14390000</v>
      </c>
      <c r="K20" s="231">
        <v>8030000</v>
      </c>
      <c r="L20" s="231">
        <v>8060000</v>
      </c>
      <c r="M20" s="231">
        <v>4910000</v>
      </c>
      <c r="N20" s="233">
        <f t="shared" si="0"/>
        <v>131370000</v>
      </c>
    </row>
    <row r="21" spans="1:14" ht="13.5" customHeight="1" thickBot="1" x14ac:dyDescent="0.25">
      <c r="A21" s="241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4"/>
    </row>
    <row r="22" spans="1:14" ht="13.5" customHeight="1" x14ac:dyDescent="0.2">
      <c r="A22" s="216" t="s">
        <v>102</v>
      </c>
      <c r="B22" s="231">
        <v>1990000</v>
      </c>
      <c r="C22" s="231">
        <v>11740000</v>
      </c>
      <c r="D22" s="231">
        <v>16330000</v>
      </c>
      <c r="E22" s="231">
        <v>21610000</v>
      </c>
      <c r="F22" s="231">
        <v>30410000</v>
      </c>
      <c r="G22" s="231">
        <v>20450000</v>
      </c>
      <c r="H22" s="231">
        <v>18250000</v>
      </c>
      <c r="I22" s="231">
        <v>22430000</v>
      </c>
      <c r="J22" s="231">
        <v>18500000</v>
      </c>
      <c r="K22" s="231">
        <v>5270000</v>
      </c>
      <c r="L22" s="231">
        <v>11240000</v>
      </c>
      <c r="M22" s="231">
        <v>14620000</v>
      </c>
      <c r="N22" s="233">
        <f t="shared" si="0"/>
        <v>192840000</v>
      </c>
    </row>
    <row r="23" spans="1:14" ht="13.5" customHeight="1" thickBot="1" x14ac:dyDescent="0.25">
      <c r="A23" s="241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4"/>
    </row>
    <row r="24" spans="1:14" ht="13.5" customHeight="1" x14ac:dyDescent="0.2">
      <c r="A24" s="216" t="s">
        <v>16</v>
      </c>
      <c r="B24" s="231">
        <v>7270000</v>
      </c>
      <c r="C24" s="231">
        <v>14330000</v>
      </c>
      <c r="D24" s="231">
        <v>25750000</v>
      </c>
      <c r="E24" s="231">
        <v>19610000</v>
      </c>
      <c r="F24" s="231">
        <v>24330000</v>
      </c>
      <c r="G24" s="231">
        <v>12650000</v>
      </c>
      <c r="H24" s="231">
        <v>16040000</v>
      </c>
      <c r="I24" s="231">
        <v>11700000</v>
      </c>
      <c r="J24" s="231">
        <v>7330000</v>
      </c>
      <c r="K24" s="231">
        <v>22900000</v>
      </c>
      <c r="L24" s="231">
        <v>17450000</v>
      </c>
      <c r="M24" s="231">
        <v>7070000</v>
      </c>
      <c r="N24" s="233">
        <f t="shared" si="0"/>
        <v>186430000</v>
      </c>
    </row>
    <row r="25" spans="1:14" ht="13.5" customHeight="1" thickBot="1" x14ac:dyDescent="0.25">
      <c r="A25" s="241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4"/>
    </row>
    <row r="26" spans="1:14" ht="13.5" customHeight="1" x14ac:dyDescent="0.2">
      <c r="A26" s="216" t="s">
        <v>17</v>
      </c>
      <c r="B26" s="231">
        <v>1240000</v>
      </c>
      <c r="C26" s="231">
        <v>2320000</v>
      </c>
      <c r="D26" s="231">
        <v>3450000</v>
      </c>
      <c r="E26" s="231">
        <v>2560000</v>
      </c>
      <c r="F26" s="231">
        <v>4110000</v>
      </c>
      <c r="G26" s="231">
        <v>4400000</v>
      </c>
      <c r="H26" s="231">
        <v>5730000</v>
      </c>
      <c r="I26" s="231">
        <v>2350000</v>
      </c>
      <c r="J26" s="231">
        <v>3070000</v>
      </c>
      <c r="K26" s="231">
        <v>3260000</v>
      </c>
      <c r="L26" s="231">
        <v>2070000</v>
      </c>
      <c r="M26" s="231">
        <v>2530000</v>
      </c>
      <c r="N26" s="233">
        <f t="shared" si="0"/>
        <v>37090000</v>
      </c>
    </row>
    <row r="27" spans="1:14" ht="13.5" customHeight="1" thickBot="1" x14ac:dyDescent="0.25">
      <c r="A27" s="241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4"/>
    </row>
    <row r="28" spans="1:14" ht="13.5" customHeight="1" x14ac:dyDescent="0.2">
      <c r="A28" s="214" t="s">
        <v>13</v>
      </c>
      <c r="B28" s="214">
        <f t="shared" ref="B28:M28" si="1">SUM(B16:B26)</f>
        <v>78690000</v>
      </c>
      <c r="C28" s="214">
        <f t="shared" si="1"/>
        <v>66530000</v>
      </c>
      <c r="D28" s="214">
        <f t="shared" si="1"/>
        <v>127680000</v>
      </c>
      <c r="E28" s="214">
        <f t="shared" si="1"/>
        <v>171910000</v>
      </c>
      <c r="F28" s="214">
        <f t="shared" si="1"/>
        <v>171340000</v>
      </c>
      <c r="G28" s="214">
        <f t="shared" si="1"/>
        <v>124950000</v>
      </c>
      <c r="H28" s="214">
        <f t="shared" si="1"/>
        <v>156500000</v>
      </c>
      <c r="I28" s="214">
        <f t="shared" si="1"/>
        <v>158400000</v>
      </c>
      <c r="J28" s="214">
        <f t="shared" si="1"/>
        <v>162650000</v>
      </c>
      <c r="K28" s="214">
        <f t="shared" si="1"/>
        <v>151720000</v>
      </c>
      <c r="L28" s="214">
        <f t="shared" si="1"/>
        <v>134080000</v>
      </c>
      <c r="M28" s="214">
        <f t="shared" si="1"/>
        <v>124800000</v>
      </c>
      <c r="N28" s="214">
        <f>SUM(B28:M28)</f>
        <v>1629250000</v>
      </c>
    </row>
    <row r="29" spans="1:14" ht="12" thickBot="1" x14ac:dyDescent="0.2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</row>
    <row r="33" spans="1:14" s="26" customFormat="1" ht="24.95" customHeight="1" x14ac:dyDescent="0.2">
      <c r="A33" s="222" t="s">
        <v>167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</row>
    <row r="34" spans="1:14" ht="12" thickBot="1" x14ac:dyDescent="0.25">
      <c r="A34" s="2"/>
      <c r="E34" s="5"/>
      <c r="F34" s="6"/>
      <c r="G34" s="5"/>
      <c r="H34" s="5"/>
      <c r="I34" s="5"/>
      <c r="J34" s="5"/>
      <c r="K34" s="5"/>
      <c r="L34" s="5"/>
      <c r="M34" s="5"/>
    </row>
    <row r="35" spans="1:14" ht="13.5" customHeight="1" x14ac:dyDescent="0.2">
      <c r="A35" s="216"/>
      <c r="B35" s="225" t="s">
        <v>1</v>
      </c>
      <c r="C35" s="216" t="s">
        <v>2</v>
      </c>
      <c r="D35" s="225" t="s">
        <v>3</v>
      </c>
      <c r="E35" s="216" t="s">
        <v>4</v>
      </c>
      <c r="F35" s="225" t="s">
        <v>5</v>
      </c>
      <c r="G35" s="216" t="s">
        <v>6</v>
      </c>
      <c r="H35" s="225" t="s">
        <v>7</v>
      </c>
      <c r="I35" s="216" t="s">
        <v>8</v>
      </c>
      <c r="J35" s="225" t="s">
        <v>9</v>
      </c>
      <c r="K35" s="216" t="s">
        <v>10</v>
      </c>
      <c r="L35" s="225" t="s">
        <v>11</v>
      </c>
      <c r="M35" s="216" t="s">
        <v>12</v>
      </c>
      <c r="N35" s="223" t="s">
        <v>13</v>
      </c>
    </row>
    <row r="36" spans="1:14" ht="13.5" customHeight="1" thickBot="1" x14ac:dyDescent="0.25">
      <c r="A36" s="217"/>
      <c r="B36" s="226"/>
      <c r="C36" s="217"/>
      <c r="D36" s="226"/>
      <c r="E36" s="217"/>
      <c r="F36" s="226"/>
      <c r="G36" s="217"/>
      <c r="H36" s="226"/>
      <c r="I36" s="217"/>
      <c r="J36" s="226"/>
      <c r="K36" s="217"/>
      <c r="L36" s="226"/>
      <c r="M36" s="217"/>
      <c r="N36" s="224"/>
    </row>
    <row r="37" spans="1:14" ht="13.5" customHeight="1" x14ac:dyDescent="0.2">
      <c r="A37" s="216" t="s">
        <v>14</v>
      </c>
      <c r="B37" s="231">
        <v>7155575</v>
      </c>
      <c r="C37" s="231">
        <v>3389656</v>
      </c>
      <c r="D37" s="231">
        <v>13964931</v>
      </c>
      <c r="E37" s="231">
        <v>12680785</v>
      </c>
      <c r="F37" s="231">
        <v>9585579</v>
      </c>
      <c r="G37" s="231">
        <v>12981602</v>
      </c>
      <c r="H37" s="231">
        <v>11076099</v>
      </c>
      <c r="I37" s="231">
        <v>8877521</v>
      </c>
      <c r="J37" s="231">
        <v>7210596</v>
      </c>
      <c r="K37" s="231">
        <v>6155867</v>
      </c>
      <c r="L37" s="231">
        <v>7610475</v>
      </c>
      <c r="M37" s="231">
        <v>4748684</v>
      </c>
      <c r="N37" s="233">
        <f t="shared" ref="N37:N79" si="2">SUM(B37:M37)</f>
        <v>105437370</v>
      </c>
    </row>
    <row r="38" spans="1:14" ht="13.5" customHeight="1" thickBot="1" x14ac:dyDescent="0.25">
      <c r="A38" s="241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4"/>
    </row>
    <row r="39" spans="1:14" ht="13.5" customHeight="1" x14ac:dyDescent="0.2">
      <c r="A39" s="216" t="s">
        <v>103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3">
        <f t="shared" si="2"/>
        <v>0</v>
      </c>
    </row>
    <row r="40" spans="1:14" ht="13.5" customHeight="1" thickBot="1" x14ac:dyDescent="0.25">
      <c r="A40" s="241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4"/>
    </row>
    <row r="41" spans="1:14" ht="13.5" customHeight="1" x14ac:dyDescent="0.2">
      <c r="A41" s="216" t="s">
        <v>19</v>
      </c>
      <c r="B41" s="231">
        <v>16365338</v>
      </c>
      <c r="C41" s="231">
        <v>10398945</v>
      </c>
      <c r="D41" s="231">
        <v>9669145</v>
      </c>
      <c r="E41" s="231">
        <v>11129444</v>
      </c>
      <c r="F41" s="231">
        <v>9656774</v>
      </c>
      <c r="G41" s="231">
        <v>22081878</v>
      </c>
      <c r="H41" s="231">
        <v>30175190</v>
      </c>
      <c r="I41" s="231">
        <v>27383485</v>
      </c>
      <c r="J41" s="231">
        <v>21227204</v>
      </c>
      <c r="K41" s="231">
        <v>26384623</v>
      </c>
      <c r="L41" s="231">
        <v>17999237</v>
      </c>
      <c r="M41" s="231">
        <v>14227990</v>
      </c>
      <c r="N41" s="233">
        <f t="shared" si="2"/>
        <v>216699253</v>
      </c>
    </row>
    <row r="42" spans="1:14" ht="13.5" customHeight="1" thickBot="1" x14ac:dyDescent="0.25">
      <c r="A42" s="241"/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4"/>
    </row>
    <row r="43" spans="1:14" ht="13.5" customHeight="1" x14ac:dyDescent="0.2">
      <c r="A43" s="216" t="s">
        <v>20</v>
      </c>
      <c r="B43" s="231">
        <v>6995412</v>
      </c>
      <c r="C43" s="231">
        <v>5907058</v>
      </c>
      <c r="D43" s="231">
        <v>7381145</v>
      </c>
      <c r="E43" s="231">
        <v>7363591</v>
      </c>
      <c r="F43" s="231">
        <v>6851558</v>
      </c>
      <c r="G43" s="231">
        <v>7426316</v>
      </c>
      <c r="H43" s="231">
        <v>6685490</v>
      </c>
      <c r="I43" s="231">
        <v>7468682</v>
      </c>
      <c r="J43" s="231">
        <v>7144997</v>
      </c>
      <c r="K43" s="231">
        <v>7117531</v>
      </c>
      <c r="L43" s="231">
        <v>6829965</v>
      </c>
      <c r="M43" s="231">
        <v>6562964</v>
      </c>
      <c r="N43" s="233">
        <f t="shared" si="2"/>
        <v>83734709</v>
      </c>
    </row>
    <row r="44" spans="1:14" ht="13.5" customHeight="1" thickBot="1" x14ac:dyDescent="0.25">
      <c r="A44" s="241"/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4"/>
    </row>
    <row r="45" spans="1:14" ht="13.5" customHeight="1" x14ac:dyDescent="0.2">
      <c r="A45" s="216" t="s">
        <v>15</v>
      </c>
      <c r="B45" s="231">
        <v>2275382</v>
      </c>
      <c r="C45" s="231">
        <v>2841572</v>
      </c>
      <c r="D45" s="231">
        <v>2879346</v>
      </c>
      <c r="E45" s="231">
        <v>1761260</v>
      </c>
      <c r="F45" s="231">
        <v>6010073</v>
      </c>
      <c r="G45" s="231">
        <v>2271578</v>
      </c>
      <c r="H45" s="231">
        <v>2930958</v>
      </c>
      <c r="I45" s="231">
        <v>4696561</v>
      </c>
      <c r="J45" s="231">
        <v>6386187</v>
      </c>
      <c r="K45" s="231">
        <v>7616854</v>
      </c>
      <c r="L45" s="231">
        <v>5020092</v>
      </c>
      <c r="M45" s="231">
        <v>2472004</v>
      </c>
      <c r="N45" s="233">
        <f t="shared" si="2"/>
        <v>47161867</v>
      </c>
    </row>
    <row r="46" spans="1:14" ht="13.5" customHeight="1" thickBot="1" x14ac:dyDescent="0.25">
      <c r="A46" s="241"/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4"/>
    </row>
    <row r="47" spans="1:14" ht="13.5" customHeight="1" x14ac:dyDescent="0.2">
      <c r="A47" s="216" t="s">
        <v>104</v>
      </c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3">
        <f t="shared" si="2"/>
        <v>0</v>
      </c>
    </row>
    <row r="48" spans="1:14" ht="13.5" customHeight="1" thickBot="1" x14ac:dyDescent="0.25">
      <c r="A48" s="241"/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4"/>
    </row>
    <row r="49" spans="1:14" ht="13.5" customHeight="1" x14ac:dyDescent="0.2">
      <c r="A49" s="216" t="s">
        <v>105</v>
      </c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3">
        <f t="shared" si="2"/>
        <v>0</v>
      </c>
    </row>
    <row r="50" spans="1:14" ht="13.5" customHeight="1" thickBot="1" x14ac:dyDescent="0.25">
      <c r="A50" s="241"/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4"/>
    </row>
    <row r="51" spans="1:14" ht="13.5" customHeight="1" x14ac:dyDescent="0.2">
      <c r="A51" s="216" t="s">
        <v>75</v>
      </c>
      <c r="B51" s="231">
        <v>2614298</v>
      </c>
      <c r="C51" s="231">
        <v>1667703</v>
      </c>
      <c r="D51" s="231">
        <v>2773488</v>
      </c>
      <c r="E51" s="231">
        <v>1962604</v>
      </c>
      <c r="F51" s="231">
        <v>2109434</v>
      </c>
      <c r="G51" s="231">
        <v>1592820</v>
      </c>
      <c r="H51" s="231">
        <v>2334789</v>
      </c>
      <c r="I51" s="231">
        <v>2274752</v>
      </c>
      <c r="J51" s="231">
        <v>2787867</v>
      </c>
      <c r="K51" s="231">
        <v>2956856</v>
      </c>
      <c r="L51" s="231">
        <v>2558875</v>
      </c>
      <c r="M51" s="231">
        <v>2767852</v>
      </c>
      <c r="N51" s="233">
        <f t="shared" si="2"/>
        <v>28401338</v>
      </c>
    </row>
    <row r="52" spans="1:14" ht="13.5" customHeight="1" thickBot="1" x14ac:dyDescent="0.25">
      <c r="A52" s="241"/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4"/>
    </row>
    <row r="53" spans="1:14" ht="13.5" customHeight="1" x14ac:dyDescent="0.2">
      <c r="A53" s="216" t="s">
        <v>21</v>
      </c>
      <c r="B53" s="231">
        <v>25878520</v>
      </c>
      <c r="C53" s="231">
        <v>21618235</v>
      </c>
      <c r="D53" s="231">
        <v>28763610</v>
      </c>
      <c r="E53" s="231">
        <v>24371749</v>
      </c>
      <c r="F53" s="231">
        <v>36323615</v>
      </c>
      <c r="G53" s="231">
        <v>47101929</v>
      </c>
      <c r="H53" s="231">
        <v>35653229</v>
      </c>
      <c r="I53" s="231">
        <v>33869611</v>
      </c>
      <c r="J53" s="231">
        <v>29895621</v>
      </c>
      <c r="K53" s="231">
        <v>33625918</v>
      </c>
      <c r="L53" s="231">
        <v>24738351</v>
      </c>
      <c r="M53" s="231">
        <v>23877834</v>
      </c>
      <c r="N53" s="233">
        <f t="shared" si="2"/>
        <v>365718222</v>
      </c>
    </row>
    <row r="54" spans="1:14" ht="13.5" customHeight="1" thickBot="1" x14ac:dyDescent="0.25">
      <c r="A54" s="241"/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4"/>
    </row>
    <row r="55" spans="1:14" ht="13.5" customHeight="1" x14ac:dyDescent="0.2">
      <c r="A55" s="216" t="s">
        <v>22</v>
      </c>
      <c r="B55" s="231">
        <v>3850273</v>
      </c>
      <c r="C55" s="231">
        <v>8513710</v>
      </c>
      <c r="D55" s="231">
        <v>4012848</v>
      </c>
      <c r="E55" s="231">
        <v>3907934</v>
      </c>
      <c r="F55" s="231">
        <v>4680279</v>
      </c>
      <c r="G55" s="231">
        <v>4894644</v>
      </c>
      <c r="H55" s="231">
        <v>4764054</v>
      </c>
      <c r="I55" s="231">
        <v>4688992</v>
      </c>
      <c r="J55" s="231">
        <v>13120996</v>
      </c>
      <c r="K55" s="231">
        <v>1604573</v>
      </c>
      <c r="L55" s="231">
        <v>3768883</v>
      </c>
      <c r="M55" s="231">
        <v>3723880</v>
      </c>
      <c r="N55" s="233">
        <f t="shared" si="2"/>
        <v>61531066</v>
      </c>
    </row>
    <row r="56" spans="1:14" ht="13.5" customHeight="1" thickBot="1" x14ac:dyDescent="0.25">
      <c r="A56" s="241"/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4"/>
    </row>
    <row r="57" spans="1:14" ht="13.5" customHeight="1" x14ac:dyDescent="0.2">
      <c r="A57" s="216" t="s">
        <v>23</v>
      </c>
      <c r="B57" s="231">
        <v>57486078</v>
      </c>
      <c r="C57" s="231">
        <v>50535291</v>
      </c>
      <c r="D57" s="231">
        <v>58412187</v>
      </c>
      <c r="E57" s="231">
        <v>57726082</v>
      </c>
      <c r="F57" s="231">
        <v>58847889</v>
      </c>
      <c r="G57" s="231">
        <v>48514573</v>
      </c>
      <c r="H57" s="231">
        <v>50978842</v>
      </c>
      <c r="I57" s="231">
        <v>52000172</v>
      </c>
      <c r="J57" s="231">
        <v>53470095</v>
      </c>
      <c r="K57" s="231">
        <v>42657177</v>
      </c>
      <c r="L57" s="231">
        <v>40992044</v>
      </c>
      <c r="M57" s="231">
        <v>30276383</v>
      </c>
      <c r="N57" s="233">
        <f t="shared" si="2"/>
        <v>601896813</v>
      </c>
    </row>
    <row r="58" spans="1:14" ht="13.5" customHeight="1" thickBot="1" x14ac:dyDescent="0.25">
      <c r="A58" s="241"/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4"/>
    </row>
    <row r="59" spans="1:14" ht="13.5" customHeight="1" x14ac:dyDescent="0.2">
      <c r="A59" s="216" t="s">
        <v>62</v>
      </c>
      <c r="B59" s="231">
        <f>12071142+1302962</f>
        <v>13374104</v>
      </c>
      <c r="C59" s="231">
        <f>14840026+1150886</f>
        <v>15990912</v>
      </c>
      <c r="D59" s="231">
        <f>19735507+1240465</f>
        <v>20975972</v>
      </c>
      <c r="E59" s="231">
        <f>17069594+764663</f>
        <v>17834257</v>
      </c>
      <c r="F59" s="231">
        <f>22065434+717908</f>
        <v>22783342</v>
      </c>
      <c r="G59" s="231">
        <f>17672973+500231</f>
        <v>18173204</v>
      </c>
      <c r="H59" s="231">
        <f>23166157+775508</f>
        <v>23941665</v>
      </c>
      <c r="I59" s="231">
        <f>42768732+518103</f>
        <v>43286835</v>
      </c>
      <c r="J59" s="231">
        <f>36544022+763187</f>
        <v>37307209</v>
      </c>
      <c r="K59" s="231">
        <f>33137070+414234</f>
        <v>33551304</v>
      </c>
      <c r="L59" s="231">
        <f>20772187+1434142</f>
        <v>22206329</v>
      </c>
      <c r="M59" s="231">
        <f>11620912+1752359</f>
        <v>13373271</v>
      </c>
      <c r="N59" s="233">
        <f t="shared" si="2"/>
        <v>282798404</v>
      </c>
    </row>
    <row r="60" spans="1:14" ht="13.5" customHeight="1" thickBot="1" x14ac:dyDescent="0.25">
      <c r="A60" s="241"/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4"/>
    </row>
    <row r="61" spans="1:14" ht="13.5" customHeight="1" x14ac:dyDescent="0.2">
      <c r="A61" s="216" t="s">
        <v>16</v>
      </c>
      <c r="B61" s="231"/>
      <c r="C61" s="231"/>
      <c r="D61" s="231">
        <v>1401153</v>
      </c>
      <c r="E61" s="231"/>
      <c r="F61" s="231"/>
      <c r="G61" s="231"/>
      <c r="H61" s="231"/>
      <c r="I61" s="231">
        <v>1388074</v>
      </c>
      <c r="J61" s="231"/>
      <c r="K61" s="231">
        <v>2199099</v>
      </c>
      <c r="L61" s="231">
        <v>885651</v>
      </c>
      <c r="M61" s="231">
        <v>1848206</v>
      </c>
      <c r="N61" s="233">
        <f t="shared" si="2"/>
        <v>7722183</v>
      </c>
    </row>
    <row r="62" spans="1:14" ht="13.5" customHeight="1" thickBot="1" x14ac:dyDescent="0.25">
      <c r="A62" s="241"/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4"/>
    </row>
    <row r="63" spans="1:14" ht="13.5" customHeight="1" x14ac:dyDescent="0.2">
      <c r="A63" s="216" t="s">
        <v>24</v>
      </c>
      <c r="B63" s="231"/>
      <c r="C63" s="231"/>
      <c r="D63" s="231"/>
      <c r="E63" s="231">
        <v>3414360</v>
      </c>
      <c r="F63" s="231">
        <v>12919572</v>
      </c>
      <c r="G63" s="231">
        <v>12712742</v>
      </c>
      <c r="H63" s="231">
        <v>15086858</v>
      </c>
      <c r="I63" s="231">
        <v>7765890</v>
      </c>
      <c r="J63" s="231"/>
      <c r="K63" s="231"/>
      <c r="L63" s="231"/>
      <c r="M63" s="231"/>
      <c r="N63" s="233">
        <f t="shared" si="2"/>
        <v>51899422</v>
      </c>
    </row>
    <row r="64" spans="1:14" ht="13.5" customHeight="1" thickBot="1" x14ac:dyDescent="0.25">
      <c r="A64" s="241"/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4"/>
    </row>
    <row r="65" spans="1:14" ht="13.5" customHeight="1" x14ac:dyDescent="0.2">
      <c r="A65" s="216" t="s">
        <v>31</v>
      </c>
      <c r="B65" s="231">
        <v>4744531</v>
      </c>
      <c r="C65" s="231">
        <v>4749177</v>
      </c>
      <c r="D65" s="231">
        <v>3858138</v>
      </c>
      <c r="E65" s="231">
        <v>5860414</v>
      </c>
      <c r="F65" s="231">
        <v>6254444</v>
      </c>
      <c r="G65" s="231">
        <v>5189613</v>
      </c>
      <c r="H65" s="231">
        <v>3121398</v>
      </c>
      <c r="I65" s="231">
        <v>1989957</v>
      </c>
      <c r="J65" s="231">
        <v>1017584</v>
      </c>
      <c r="K65" s="231">
        <v>336640</v>
      </c>
      <c r="L65" s="231"/>
      <c r="M65" s="231"/>
      <c r="N65" s="233">
        <f t="shared" si="2"/>
        <v>37121896</v>
      </c>
    </row>
    <row r="66" spans="1:14" ht="13.5" customHeight="1" thickBot="1" x14ac:dyDescent="0.25">
      <c r="A66" s="241"/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4"/>
    </row>
    <row r="67" spans="1:14" ht="13.5" customHeight="1" x14ac:dyDescent="0.2">
      <c r="A67" s="216" t="s">
        <v>25</v>
      </c>
      <c r="B67" s="231">
        <v>116586378</v>
      </c>
      <c r="C67" s="231">
        <v>69924975</v>
      </c>
      <c r="D67" s="231">
        <v>42379396</v>
      </c>
      <c r="E67" s="231">
        <v>97709802</v>
      </c>
      <c r="F67" s="231">
        <v>178209451</v>
      </c>
      <c r="G67" s="231">
        <v>146954369</v>
      </c>
      <c r="H67" s="231">
        <v>133809089</v>
      </c>
      <c r="I67" s="231">
        <v>171166389</v>
      </c>
      <c r="J67" s="231">
        <v>151380852</v>
      </c>
      <c r="K67" s="231">
        <v>114148322</v>
      </c>
      <c r="L67" s="231">
        <v>111272512</v>
      </c>
      <c r="M67" s="231">
        <v>102784052</v>
      </c>
      <c r="N67" s="233">
        <f t="shared" si="2"/>
        <v>1436325587</v>
      </c>
    </row>
    <row r="68" spans="1:14" ht="13.5" customHeight="1" thickBot="1" x14ac:dyDescent="0.25">
      <c r="A68" s="241"/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4"/>
    </row>
    <row r="69" spans="1:14" ht="13.5" customHeight="1" x14ac:dyDescent="0.2">
      <c r="A69" s="216" t="s">
        <v>106</v>
      </c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3">
        <f t="shared" si="2"/>
        <v>0</v>
      </c>
    </row>
    <row r="70" spans="1:14" ht="13.5" customHeight="1" thickBot="1" x14ac:dyDescent="0.25">
      <c r="A70" s="241"/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4"/>
    </row>
    <row r="71" spans="1:14" ht="13.5" customHeight="1" x14ac:dyDescent="0.2">
      <c r="A71" s="216" t="s">
        <v>107</v>
      </c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3">
        <f t="shared" si="2"/>
        <v>0</v>
      </c>
    </row>
    <row r="72" spans="1:14" ht="13.5" customHeight="1" thickBot="1" x14ac:dyDescent="0.25">
      <c r="A72" s="241"/>
      <c r="B72" s="232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4"/>
    </row>
    <row r="73" spans="1:14" ht="13.5" customHeight="1" x14ac:dyDescent="0.2">
      <c r="A73" s="216" t="s">
        <v>26</v>
      </c>
      <c r="B73" s="231">
        <v>42447559</v>
      </c>
      <c r="C73" s="231">
        <v>36802550</v>
      </c>
      <c r="D73" s="231">
        <v>65954835</v>
      </c>
      <c r="E73" s="231">
        <v>68834698</v>
      </c>
      <c r="F73" s="231">
        <v>78533620</v>
      </c>
      <c r="G73" s="231">
        <v>68103877</v>
      </c>
      <c r="H73" s="231">
        <v>60643439</v>
      </c>
      <c r="I73" s="231">
        <v>47540649</v>
      </c>
      <c r="J73" s="231">
        <v>58840806</v>
      </c>
      <c r="K73" s="231">
        <v>39322294</v>
      </c>
      <c r="L73" s="231">
        <v>53291796</v>
      </c>
      <c r="M73" s="231">
        <v>53394157</v>
      </c>
      <c r="N73" s="233">
        <f t="shared" si="2"/>
        <v>673710280</v>
      </c>
    </row>
    <row r="74" spans="1:14" ht="13.5" customHeight="1" thickBot="1" x14ac:dyDescent="0.25">
      <c r="A74" s="241"/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4"/>
    </row>
    <row r="75" spans="1:14" ht="13.5" customHeight="1" x14ac:dyDescent="0.2">
      <c r="A75" s="216" t="s">
        <v>27</v>
      </c>
      <c r="B75" s="231">
        <v>6259414</v>
      </c>
      <c r="C75" s="231">
        <v>6663918</v>
      </c>
      <c r="D75" s="231">
        <v>7181155</v>
      </c>
      <c r="E75" s="231">
        <v>7414167</v>
      </c>
      <c r="F75" s="231">
        <v>8474256</v>
      </c>
      <c r="G75" s="231">
        <v>7256800</v>
      </c>
      <c r="H75" s="231">
        <v>8816108</v>
      </c>
      <c r="I75" s="231">
        <v>8547375</v>
      </c>
      <c r="J75" s="231">
        <v>6618005</v>
      </c>
      <c r="K75" s="231">
        <v>10384241</v>
      </c>
      <c r="L75" s="231">
        <v>5878983</v>
      </c>
      <c r="M75" s="231">
        <v>5114524</v>
      </c>
      <c r="N75" s="233">
        <f t="shared" si="2"/>
        <v>88608946</v>
      </c>
    </row>
    <row r="76" spans="1:14" ht="13.5" customHeight="1" thickBot="1" x14ac:dyDescent="0.25">
      <c r="A76" s="241"/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4"/>
    </row>
    <row r="77" spans="1:14" ht="13.5" customHeight="1" x14ac:dyDescent="0.2">
      <c r="A77" s="216" t="s">
        <v>63</v>
      </c>
      <c r="B77" s="231"/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3">
        <f t="shared" si="2"/>
        <v>0</v>
      </c>
    </row>
    <row r="78" spans="1:14" ht="13.5" customHeight="1" thickBot="1" x14ac:dyDescent="0.25">
      <c r="A78" s="241"/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4"/>
    </row>
    <row r="79" spans="1:14" ht="13.5" customHeight="1" x14ac:dyDescent="0.2">
      <c r="A79" s="216" t="s">
        <v>64</v>
      </c>
      <c r="B79" s="231">
        <v>5711424</v>
      </c>
      <c r="C79" s="231">
        <v>3033646</v>
      </c>
      <c r="D79" s="231">
        <v>6828585</v>
      </c>
      <c r="E79" s="231">
        <v>4912591</v>
      </c>
      <c r="F79" s="231">
        <v>5246895</v>
      </c>
      <c r="G79" s="231">
        <v>6162366</v>
      </c>
      <c r="H79" s="231">
        <v>5803736</v>
      </c>
      <c r="I79" s="231">
        <v>3247968</v>
      </c>
      <c r="J79" s="231">
        <v>5626730</v>
      </c>
      <c r="K79" s="231">
        <v>4296168</v>
      </c>
      <c r="L79" s="231">
        <v>4163977</v>
      </c>
      <c r="M79" s="231">
        <v>4018054</v>
      </c>
      <c r="N79" s="233">
        <f t="shared" si="2"/>
        <v>59052140</v>
      </c>
    </row>
    <row r="80" spans="1:14" ht="13.5" customHeight="1" thickBot="1" x14ac:dyDescent="0.25">
      <c r="A80" s="241"/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4"/>
    </row>
    <row r="81" spans="1:14" ht="13.5" customHeight="1" x14ac:dyDescent="0.2">
      <c r="A81" s="216" t="s">
        <v>28</v>
      </c>
      <c r="B81" s="231">
        <v>625268</v>
      </c>
      <c r="C81" s="231">
        <v>189176</v>
      </c>
      <c r="D81" s="231">
        <v>136382</v>
      </c>
      <c r="E81" s="231">
        <v>147674</v>
      </c>
      <c r="F81" s="231">
        <v>157963</v>
      </c>
      <c r="G81" s="231">
        <v>154582</v>
      </c>
      <c r="H81" s="231">
        <v>201831</v>
      </c>
      <c r="I81" s="231">
        <v>618272</v>
      </c>
      <c r="J81" s="231">
        <v>3062536</v>
      </c>
      <c r="K81" s="231">
        <v>1595516</v>
      </c>
      <c r="L81" s="231">
        <v>2699221</v>
      </c>
      <c r="M81" s="231">
        <v>266833</v>
      </c>
      <c r="N81" s="233">
        <f>SUM(B81:M81)</f>
        <v>9855254</v>
      </c>
    </row>
    <row r="82" spans="1:14" ht="13.5" customHeight="1" thickBot="1" x14ac:dyDescent="0.25">
      <c r="A82" s="241"/>
      <c r="B82" s="232"/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4"/>
    </row>
    <row r="83" spans="1:14" ht="13.5" customHeight="1" x14ac:dyDescent="0.2">
      <c r="A83" s="214" t="s">
        <v>13</v>
      </c>
      <c r="B83" s="214">
        <f t="shared" ref="B83:M83" si="3">SUM(B37:B81)</f>
        <v>312369554</v>
      </c>
      <c r="C83" s="214">
        <f t="shared" si="3"/>
        <v>242226524</v>
      </c>
      <c r="D83" s="214">
        <f t="shared" si="3"/>
        <v>276572316</v>
      </c>
      <c r="E83" s="214">
        <f t="shared" si="3"/>
        <v>327031412</v>
      </c>
      <c r="F83" s="214">
        <f t="shared" si="3"/>
        <v>446644744</v>
      </c>
      <c r="G83" s="214">
        <f t="shared" si="3"/>
        <v>411572893</v>
      </c>
      <c r="H83" s="214">
        <f t="shared" si="3"/>
        <v>396022775</v>
      </c>
      <c r="I83" s="214">
        <f t="shared" si="3"/>
        <v>426811185</v>
      </c>
      <c r="J83" s="214">
        <f t="shared" si="3"/>
        <v>405097285</v>
      </c>
      <c r="K83" s="214">
        <f t="shared" si="3"/>
        <v>333952983</v>
      </c>
      <c r="L83" s="214">
        <f t="shared" si="3"/>
        <v>309916391</v>
      </c>
      <c r="M83" s="214">
        <f t="shared" si="3"/>
        <v>269456688</v>
      </c>
      <c r="N83" s="214">
        <f>SUM(B83:M83)</f>
        <v>4157674750</v>
      </c>
    </row>
    <row r="84" spans="1:14" ht="12" thickBot="1" x14ac:dyDescent="0.25">
      <c r="A84" s="215"/>
      <c r="B84" s="215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</row>
    <row r="88" spans="1:14" s="26" customFormat="1" ht="24.95" customHeight="1" x14ac:dyDescent="0.2">
      <c r="A88" s="222" t="s">
        <v>165</v>
      </c>
      <c r="B88" s="222"/>
      <c r="C88" s="222"/>
      <c r="D88" s="222"/>
      <c r="E88" s="222"/>
      <c r="F88" s="222"/>
      <c r="G88" s="222"/>
      <c r="H88" s="222"/>
      <c r="I88" s="222"/>
      <c r="J88" s="222"/>
      <c r="K88" s="222"/>
      <c r="L88" s="222"/>
      <c r="M88" s="222"/>
      <c r="N88" s="222"/>
    </row>
    <row r="89" spans="1:14" ht="12" thickBot="1" x14ac:dyDescent="0.25"/>
    <row r="90" spans="1:14" ht="13.5" customHeight="1" x14ac:dyDescent="0.2">
      <c r="A90" s="216"/>
      <c r="B90" s="225" t="s">
        <v>1</v>
      </c>
      <c r="C90" s="216" t="s">
        <v>2</v>
      </c>
      <c r="D90" s="225" t="s">
        <v>3</v>
      </c>
      <c r="E90" s="216" t="s">
        <v>4</v>
      </c>
      <c r="F90" s="225" t="s">
        <v>5</v>
      </c>
      <c r="G90" s="216" t="s">
        <v>6</v>
      </c>
      <c r="H90" s="225" t="s">
        <v>7</v>
      </c>
      <c r="I90" s="216" t="s">
        <v>8</v>
      </c>
      <c r="J90" s="225" t="s">
        <v>9</v>
      </c>
      <c r="K90" s="216" t="s">
        <v>10</v>
      </c>
      <c r="L90" s="225" t="s">
        <v>11</v>
      </c>
      <c r="M90" s="216" t="s">
        <v>12</v>
      </c>
      <c r="N90" s="223" t="s">
        <v>13</v>
      </c>
    </row>
    <row r="91" spans="1:14" ht="13.5" customHeight="1" thickBot="1" x14ac:dyDescent="0.25">
      <c r="A91" s="217"/>
      <c r="B91" s="226"/>
      <c r="C91" s="217"/>
      <c r="D91" s="226"/>
      <c r="E91" s="217"/>
      <c r="F91" s="226"/>
      <c r="G91" s="217"/>
      <c r="H91" s="226"/>
      <c r="I91" s="217"/>
      <c r="J91" s="226"/>
      <c r="K91" s="217"/>
      <c r="L91" s="226"/>
      <c r="M91" s="217"/>
      <c r="N91" s="224"/>
    </row>
    <row r="92" spans="1:14" ht="13.5" customHeight="1" x14ac:dyDescent="0.2">
      <c r="A92" s="216" t="s">
        <v>30</v>
      </c>
      <c r="B92" s="231">
        <v>38795430</v>
      </c>
      <c r="C92" s="231">
        <v>38746190</v>
      </c>
      <c r="D92" s="231">
        <v>38075940</v>
      </c>
      <c r="E92" s="231">
        <v>42199320</v>
      </c>
      <c r="F92" s="231">
        <v>48634140</v>
      </c>
      <c r="G92" s="231">
        <v>26181110</v>
      </c>
      <c r="H92" s="231">
        <v>44451990</v>
      </c>
      <c r="I92" s="231">
        <v>44267930</v>
      </c>
      <c r="J92" s="231">
        <v>45029530</v>
      </c>
      <c r="K92" s="231">
        <v>45443240</v>
      </c>
      <c r="L92" s="231">
        <v>46112360</v>
      </c>
      <c r="M92" s="231">
        <v>45380320</v>
      </c>
      <c r="N92" s="233">
        <f>SUM(B92:M92)</f>
        <v>503317500</v>
      </c>
    </row>
    <row r="93" spans="1:14" ht="13.5" customHeight="1" thickBot="1" x14ac:dyDescent="0.25">
      <c r="A93" s="241"/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4"/>
    </row>
    <row r="94" spans="1:14" ht="13.5" customHeight="1" x14ac:dyDescent="0.2">
      <c r="A94" s="216" t="s">
        <v>66</v>
      </c>
      <c r="B94" s="231">
        <v>149890</v>
      </c>
      <c r="C94" s="231">
        <v>148780</v>
      </c>
      <c r="D94" s="231">
        <v>193760</v>
      </c>
      <c r="E94" s="231">
        <v>298800</v>
      </c>
      <c r="F94" s="231">
        <v>285310</v>
      </c>
      <c r="G94" s="231">
        <v>184160</v>
      </c>
      <c r="H94" s="231">
        <v>193390</v>
      </c>
      <c r="I94" s="231"/>
      <c r="J94" s="231"/>
      <c r="K94" s="231">
        <v>67030</v>
      </c>
      <c r="L94" s="231">
        <v>118700</v>
      </c>
      <c r="M94" s="231">
        <v>229210</v>
      </c>
      <c r="N94" s="233">
        <f t="shared" ref="N94:N106" si="4">SUM(B94:M94)</f>
        <v>1869030</v>
      </c>
    </row>
    <row r="95" spans="1:14" ht="13.5" customHeight="1" thickBot="1" x14ac:dyDescent="0.25">
      <c r="A95" s="241"/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32"/>
      <c r="M95" s="232"/>
      <c r="N95" s="234"/>
    </row>
    <row r="96" spans="1:14" ht="13.5" customHeight="1" x14ac:dyDescent="0.2">
      <c r="A96" s="216" t="s">
        <v>32</v>
      </c>
      <c r="B96" s="231">
        <v>5233610</v>
      </c>
      <c r="C96" s="231">
        <v>8517320</v>
      </c>
      <c r="D96" s="231">
        <v>14749160</v>
      </c>
      <c r="E96" s="231">
        <v>12475810</v>
      </c>
      <c r="F96" s="231">
        <v>10940380</v>
      </c>
      <c r="G96" s="231">
        <v>10543790</v>
      </c>
      <c r="H96" s="231">
        <v>6117360</v>
      </c>
      <c r="I96" s="231">
        <v>6043340</v>
      </c>
      <c r="J96" s="231">
        <v>5999730</v>
      </c>
      <c r="K96" s="231">
        <v>7153320</v>
      </c>
      <c r="L96" s="231">
        <v>4034030</v>
      </c>
      <c r="M96" s="231">
        <v>3911600</v>
      </c>
      <c r="N96" s="233">
        <f t="shared" si="4"/>
        <v>95719450</v>
      </c>
    </row>
    <row r="97" spans="1:14" ht="13.5" customHeight="1" thickBot="1" x14ac:dyDescent="0.25">
      <c r="A97" s="241"/>
      <c r="B97" s="232"/>
      <c r="C97" s="232"/>
      <c r="D97" s="232"/>
      <c r="E97" s="232"/>
      <c r="F97" s="232"/>
      <c r="G97" s="232"/>
      <c r="H97" s="232"/>
      <c r="I97" s="232"/>
      <c r="J97" s="232"/>
      <c r="K97" s="232"/>
      <c r="L97" s="232"/>
      <c r="M97" s="232"/>
      <c r="N97" s="234"/>
    </row>
    <row r="98" spans="1:14" ht="13.5" customHeight="1" x14ac:dyDescent="0.2">
      <c r="A98" s="216" t="s">
        <v>33</v>
      </c>
      <c r="B98" s="231">
        <v>2971170</v>
      </c>
      <c r="C98" s="231">
        <v>1967990</v>
      </c>
      <c r="D98" s="231"/>
      <c r="E98" s="231">
        <v>2257150</v>
      </c>
      <c r="F98" s="231">
        <v>2213150</v>
      </c>
      <c r="G98" s="231">
        <v>1419100</v>
      </c>
      <c r="H98" s="231">
        <v>2094750</v>
      </c>
      <c r="I98" s="231">
        <v>2257820</v>
      </c>
      <c r="J98" s="231">
        <v>1825070</v>
      </c>
      <c r="K98" s="231">
        <v>2625320</v>
      </c>
      <c r="L98" s="231">
        <v>2148620</v>
      </c>
      <c r="M98" s="231">
        <v>2068110</v>
      </c>
      <c r="N98" s="233">
        <f t="shared" si="4"/>
        <v>23848250</v>
      </c>
    </row>
    <row r="99" spans="1:14" ht="13.5" customHeight="1" thickBot="1" x14ac:dyDescent="0.25">
      <c r="A99" s="241"/>
      <c r="B99" s="232"/>
      <c r="C99" s="232"/>
      <c r="D99" s="232"/>
      <c r="E99" s="232"/>
      <c r="F99" s="232"/>
      <c r="G99" s="232"/>
      <c r="H99" s="232"/>
      <c r="I99" s="232"/>
      <c r="J99" s="232"/>
      <c r="K99" s="232"/>
      <c r="L99" s="232"/>
      <c r="M99" s="232"/>
      <c r="N99" s="234"/>
    </row>
    <row r="100" spans="1:14" ht="13.5" customHeight="1" x14ac:dyDescent="0.2">
      <c r="A100" s="216" t="s">
        <v>62</v>
      </c>
      <c r="B100" s="231">
        <v>1180210</v>
      </c>
      <c r="C100" s="231">
        <v>1592530</v>
      </c>
      <c r="D100" s="231">
        <v>1939790</v>
      </c>
      <c r="E100" s="231">
        <v>1836310</v>
      </c>
      <c r="F100" s="231">
        <v>2216300</v>
      </c>
      <c r="G100" s="231">
        <v>1028870</v>
      </c>
      <c r="H100" s="231">
        <v>3637520</v>
      </c>
      <c r="I100" s="231">
        <v>5408540</v>
      </c>
      <c r="J100" s="231">
        <v>2607800</v>
      </c>
      <c r="K100" s="231">
        <v>4051160</v>
      </c>
      <c r="L100" s="231">
        <v>3751840</v>
      </c>
      <c r="M100" s="231">
        <v>3102220</v>
      </c>
      <c r="N100" s="233">
        <f t="shared" si="4"/>
        <v>32353090</v>
      </c>
    </row>
    <row r="101" spans="1:14" ht="13.5" customHeight="1" thickBot="1" x14ac:dyDescent="0.25">
      <c r="A101" s="241"/>
      <c r="B101" s="232"/>
      <c r="C101" s="232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4"/>
    </row>
    <row r="102" spans="1:14" ht="13.5" customHeight="1" x14ac:dyDescent="0.2">
      <c r="A102" s="216" t="s">
        <v>25</v>
      </c>
      <c r="B102" s="231">
        <v>11982710</v>
      </c>
      <c r="C102" s="231">
        <v>4393520</v>
      </c>
      <c r="D102" s="231">
        <v>5216440</v>
      </c>
      <c r="E102" s="231">
        <v>6902360</v>
      </c>
      <c r="F102" s="231">
        <v>9255820</v>
      </c>
      <c r="G102" s="231">
        <v>6737640</v>
      </c>
      <c r="H102" s="231">
        <v>8812220</v>
      </c>
      <c r="I102" s="231">
        <v>8292270</v>
      </c>
      <c r="J102" s="231">
        <v>8950660</v>
      </c>
      <c r="K102" s="231">
        <v>14862270</v>
      </c>
      <c r="L102" s="231">
        <v>7237980</v>
      </c>
      <c r="M102" s="231">
        <v>5327470</v>
      </c>
      <c r="N102" s="233">
        <f t="shared" si="4"/>
        <v>97971360</v>
      </c>
    </row>
    <row r="103" spans="1:14" ht="13.5" customHeight="1" thickBot="1" x14ac:dyDescent="0.25">
      <c r="A103" s="241"/>
      <c r="B103" s="232"/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4"/>
    </row>
    <row r="104" spans="1:14" ht="13.5" customHeight="1" x14ac:dyDescent="0.2">
      <c r="A104" s="216" t="s">
        <v>34</v>
      </c>
      <c r="B104" s="231">
        <v>59218170</v>
      </c>
      <c r="C104" s="231">
        <v>55384030</v>
      </c>
      <c r="D104" s="231">
        <v>64194920</v>
      </c>
      <c r="E104" s="231">
        <v>58651330</v>
      </c>
      <c r="F104" s="231">
        <v>67548440</v>
      </c>
      <c r="G104" s="231">
        <v>62566440</v>
      </c>
      <c r="H104" s="231">
        <v>68284910</v>
      </c>
      <c r="I104" s="231">
        <v>70141260</v>
      </c>
      <c r="J104" s="231">
        <v>66617980</v>
      </c>
      <c r="K104" s="231">
        <v>68733510</v>
      </c>
      <c r="L104" s="231">
        <v>71688550</v>
      </c>
      <c r="M104" s="231">
        <v>63837890</v>
      </c>
      <c r="N104" s="233">
        <f t="shared" si="4"/>
        <v>776867430</v>
      </c>
    </row>
    <row r="105" spans="1:14" ht="13.5" customHeight="1" thickBot="1" x14ac:dyDescent="0.25">
      <c r="A105" s="241"/>
      <c r="B105" s="232"/>
      <c r="C105" s="232"/>
      <c r="D105" s="232"/>
      <c r="E105" s="232"/>
      <c r="F105" s="232"/>
      <c r="G105" s="232"/>
      <c r="H105" s="232"/>
      <c r="I105" s="232"/>
      <c r="J105" s="232"/>
      <c r="K105" s="232"/>
      <c r="L105" s="232"/>
      <c r="M105" s="232"/>
      <c r="N105" s="234"/>
    </row>
    <row r="106" spans="1:14" ht="13.5" customHeight="1" x14ac:dyDescent="0.2">
      <c r="A106" s="216" t="s">
        <v>108</v>
      </c>
      <c r="B106" s="231">
        <v>29803470</v>
      </c>
      <c r="C106" s="231">
        <v>26179170</v>
      </c>
      <c r="D106" s="231">
        <v>26468130</v>
      </c>
      <c r="E106" s="231">
        <v>25888000</v>
      </c>
      <c r="F106" s="231">
        <v>29231320</v>
      </c>
      <c r="G106" s="231">
        <v>30188690</v>
      </c>
      <c r="H106" s="231">
        <v>31563400</v>
      </c>
      <c r="I106" s="231">
        <v>29533020</v>
      </c>
      <c r="J106" s="231">
        <v>29254170</v>
      </c>
      <c r="K106" s="231">
        <v>29102350</v>
      </c>
      <c r="L106" s="231">
        <v>28351000</v>
      </c>
      <c r="M106" s="231">
        <v>30893970</v>
      </c>
      <c r="N106" s="233">
        <f t="shared" si="4"/>
        <v>346456690</v>
      </c>
    </row>
    <row r="107" spans="1:14" ht="13.5" customHeight="1" thickBot="1" x14ac:dyDescent="0.25">
      <c r="A107" s="241"/>
      <c r="B107" s="232"/>
      <c r="C107" s="232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234"/>
    </row>
    <row r="108" spans="1:14" ht="13.5" customHeight="1" x14ac:dyDescent="0.2">
      <c r="A108" s="216" t="s">
        <v>35</v>
      </c>
      <c r="B108" s="231">
        <v>6680180</v>
      </c>
      <c r="C108" s="231">
        <v>11697570</v>
      </c>
      <c r="D108" s="231">
        <v>13005650</v>
      </c>
      <c r="E108" s="231">
        <v>14374290</v>
      </c>
      <c r="F108" s="231">
        <v>16275690</v>
      </c>
      <c r="G108" s="231">
        <v>9807490</v>
      </c>
      <c r="H108" s="231">
        <v>13829980</v>
      </c>
      <c r="I108" s="231">
        <v>15125820</v>
      </c>
      <c r="J108" s="231">
        <v>14556300</v>
      </c>
      <c r="K108" s="231">
        <v>8400060</v>
      </c>
      <c r="L108" s="231">
        <v>13343150</v>
      </c>
      <c r="M108" s="231">
        <v>8998710</v>
      </c>
      <c r="N108" s="233">
        <f>SUM(B108:M108)</f>
        <v>146094890</v>
      </c>
    </row>
    <row r="109" spans="1:14" ht="13.5" customHeight="1" thickBot="1" x14ac:dyDescent="0.25">
      <c r="A109" s="241"/>
      <c r="B109" s="232"/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4"/>
    </row>
    <row r="110" spans="1:14" ht="13.5" customHeight="1" x14ac:dyDescent="0.2">
      <c r="A110" s="216" t="s">
        <v>109</v>
      </c>
      <c r="B110" s="231"/>
      <c r="C110" s="231"/>
      <c r="D110" s="231"/>
      <c r="E110" s="231"/>
      <c r="F110" s="231"/>
      <c r="G110" s="231"/>
      <c r="H110" s="231"/>
      <c r="I110" s="231"/>
      <c r="J110" s="231"/>
      <c r="K110" s="231"/>
      <c r="L110" s="231"/>
      <c r="M110" s="231"/>
      <c r="N110" s="233">
        <f>SUM(B110:M110)</f>
        <v>0</v>
      </c>
    </row>
    <row r="111" spans="1:14" ht="13.5" customHeight="1" thickBot="1" x14ac:dyDescent="0.25">
      <c r="A111" s="241"/>
      <c r="B111" s="232"/>
      <c r="C111" s="232"/>
      <c r="D111" s="232"/>
      <c r="E111" s="232"/>
      <c r="F111" s="232"/>
      <c r="G111" s="232"/>
      <c r="H111" s="232"/>
      <c r="I111" s="232"/>
      <c r="J111" s="232"/>
      <c r="K111" s="232"/>
      <c r="L111" s="232"/>
      <c r="M111" s="232"/>
      <c r="N111" s="234"/>
    </row>
    <row r="112" spans="1:14" ht="13.5" customHeight="1" x14ac:dyDescent="0.2">
      <c r="A112" s="216" t="s">
        <v>49</v>
      </c>
      <c r="B112" s="231"/>
      <c r="C112" s="231"/>
      <c r="D112" s="231"/>
      <c r="E112" s="231"/>
      <c r="F112" s="231"/>
      <c r="G112" s="231"/>
      <c r="H112" s="231"/>
      <c r="I112" s="231"/>
      <c r="J112" s="231"/>
      <c r="K112" s="231"/>
      <c r="L112" s="231"/>
      <c r="M112" s="231"/>
      <c r="N112" s="233">
        <f>SUM(B112:M112)</f>
        <v>0</v>
      </c>
    </row>
    <row r="113" spans="1:14" ht="13.5" customHeight="1" thickBot="1" x14ac:dyDescent="0.25">
      <c r="A113" s="241"/>
      <c r="B113" s="232"/>
      <c r="C113" s="232"/>
      <c r="D113" s="232"/>
      <c r="E113" s="232"/>
      <c r="F113" s="232"/>
      <c r="G113" s="232"/>
      <c r="H113" s="232"/>
      <c r="I113" s="232"/>
      <c r="J113" s="232"/>
      <c r="K113" s="232"/>
      <c r="L113" s="232"/>
      <c r="M113" s="232"/>
      <c r="N113" s="234"/>
    </row>
    <row r="114" spans="1:14" ht="13.5" customHeight="1" x14ac:dyDescent="0.2">
      <c r="A114" s="216" t="s">
        <v>74</v>
      </c>
      <c r="B114" s="231">
        <v>4396710</v>
      </c>
      <c r="C114" s="231">
        <v>4679760</v>
      </c>
      <c r="D114" s="231"/>
      <c r="E114" s="231">
        <v>3075810</v>
      </c>
      <c r="F114" s="231">
        <v>3132420</v>
      </c>
      <c r="G114" s="231">
        <v>2887110</v>
      </c>
      <c r="H114" s="231">
        <v>3339990</v>
      </c>
      <c r="I114" s="231">
        <v>2887110</v>
      </c>
      <c r="J114" s="231">
        <v>3434340</v>
      </c>
      <c r="K114" s="231">
        <v>2698410</v>
      </c>
      <c r="L114" s="231">
        <v>4302360</v>
      </c>
      <c r="M114" s="231">
        <v>5076030</v>
      </c>
      <c r="N114" s="233">
        <f>SUM(B114:M114)</f>
        <v>39910050</v>
      </c>
    </row>
    <row r="115" spans="1:14" ht="13.5" customHeight="1" thickBot="1" x14ac:dyDescent="0.25">
      <c r="A115" s="241"/>
      <c r="B115" s="232"/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4"/>
    </row>
    <row r="116" spans="1:14" ht="13.5" customHeight="1" x14ac:dyDescent="0.2">
      <c r="A116" s="216" t="s">
        <v>17</v>
      </c>
      <c r="B116" s="231">
        <v>4880910</v>
      </c>
      <c r="C116" s="231">
        <v>5278470</v>
      </c>
      <c r="D116" s="231">
        <v>11663510</v>
      </c>
      <c r="E116" s="231">
        <v>6377500</v>
      </c>
      <c r="F116" s="231">
        <v>6110770</v>
      </c>
      <c r="G116" s="231">
        <v>7161160</v>
      </c>
      <c r="H116" s="231">
        <v>5666050</v>
      </c>
      <c r="I116" s="231">
        <v>6941300</v>
      </c>
      <c r="J116" s="231">
        <v>6664680</v>
      </c>
      <c r="K116" s="231">
        <v>7013480</v>
      </c>
      <c r="L116" s="231">
        <v>7421260</v>
      </c>
      <c r="M116" s="231">
        <v>6265980</v>
      </c>
      <c r="N116" s="233">
        <f>SUM(B116:M116)</f>
        <v>81445070</v>
      </c>
    </row>
    <row r="117" spans="1:14" ht="13.5" customHeight="1" thickBot="1" x14ac:dyDescent="0.25">
      <c r="A117" s="241"/>
      <c r="B117" s="232"/>
      <c r="C117" s="232"/>
      <c r="D117" s="232"/>
      <c r="E117" s="232"/>
      <c r="F117" s="232"/>
      <c r="G117" s="232"/>
      <c r="H117" s="232"/>
      <c r="I117" s="232"/>
      <c r="J117" s="232"/>
      <c r="K117" s="232"/>
      <c r="L117" s="232"/>
      <c r="M117" s="232"/>
      <c r="N117" s="234"/>
    </row>
    <row r="118" spans="1:14" ht="13.5" customHeight="1" x14ac:dyDescent="0.2">
      <c r="A118" s="214" t="s">
        <v>13</v>
      </c>
      <c r="B118" s="214">
        <f t="shared" ref="B118:M118" si="5">SUM(B92:B116)</f>
        <v>165292460</v>
      </c>
      <c r="C118" s="214">
        <f t="shared" si="5"/>
        <v>158585330</v>
      </c>
      <c r="D118" s="214">
        <f t="shared" si="5"/>
        <v>175507300</v>
      </c>
      <c r="E118" s="214">
        <f t="shared" si="5"/>
        <v>174336680</v>
      </c>
      <c r="F118" s="214">
        <f t="shared" si="5"/>
        <v>195843740</v>
      </c>
      <c r="G118" s="214">
        <f t="shared" si="5"/>
        <v>158705560</v>
      </c>
      <c r="H118" s="214">
        <f t="shared" si="5"/>
        <v>187991560</v>
      </c>
      <c r="I118" s="214">
        <f t="shared" si="5"/>
        <v>190898410</v>
      </c>
      <c r="J118" s="214">
        <f t="shared" si="5"/>
        <v>184940260</v>
      </c>
      <c r="K118" s="214">
        <f t="shared" si="5"/>
        <v>190150150</v>
      </c>
      <c r="L118" s="214">
        <f t="shared" si="5"/>
        <v>188509850</v>
      </c>
      <c r="M118" s="214">
        <f t="shared" si="5"/>
        <v>175091510</v>
      </c>
      <c r="N118" s="214">
        <f>SUM(N92:N117)</f>
        <v>2145852810</v>
      </c>
    </row>
    <row r="119" spans="1:14" ht="12" thickBot="1" x14ac:dyDescent="0.25">
      <c r="A119" s="215"/>
      <c r="B119" s="215"/>
      <c r="C119" s="215"/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</row>
    <row r="123" spans="1:14" s="26" customFormat="1" ht="24.95" customHeight="1" x14ac:dyDescent="0.2">
      <c r="A123" s="222" t="s">
        <v>171</v>
      </c>
      <c r="B123" s="222"/>
      <c r="C123" s="222"/>
      <c r="D123" s="222"/>
      <c r="E123" s="222"/>
      <c r="F123" s="222"/>
      <c r="G123" s="222"/>
      <c r="H123" s="222"/>
      <c r="I123" s="222"/>
      <c r="J123" s="222"/>
      <c r="K123" s="222"/>
      <c r="L123" s="222"/>
      <c r="M123" s="222"/>
      <c r="N123" s="222"/>
    </row>
    <row r="124" spans="1:14" ht="12" thickBot="1" x14ac:dyDescent="0.25">
      <c r="A124" s="2"/>
      <c r="F124" s="3"/>
    </row>
    <row r="125" spans="1:14" ht="13.5" customHeight="1" x14ac:dyDescent="0.2">
      <c r="A125" s="216"/>
      <c r="B125" s="225" t="s">
        <v>1</v>
      </c>
      <c r="C125" s="216" t="s">
        <v>2</v>
      </c>
      <c r="D125" s="225" t="s">
        <v>3</v>
      </c>
      <c r="E125" s="216" t="s">
        <v>4</v>
      </c>
      <c r="F125" s="225" t="s">
        <v>5</v>
      </c>
      <c r="G125" s="216" t="s">
        <v>6</v>
      </c>
      <c r="H125" s="225" t="s">
        <v>7</v>
      </c>
      <c r="I125" s="216" t="s">
        <v>8</v>
      </c>
      <c r="J125" s="225" t="s">
        <v>9</v>
      </c>
      <c r="K125" s="216" t="s">
        <v>10</v>
      </c>
      <c r="L125" s="225" t="s">
        <v>11</v>
      </c>
      <c r="M125" s="216" t="s">
        <v>12</v>
      </c>
      <c r="N125" s="223" t="s">
        <v>13</v>
      </c>
    </row>
    <row r="126" spans="1:14" ht="13.5" customHeight="1" thickBot="1" x14ac:dyDescent="0.25">
      <c r="A126" s="217"/>
      <c r="B126" s="226"/>
      <c r="C126" s="217"/>
      <c r="D126" s="226"/>
      <c r="E126" s="217"/>
      <c r="F126" s="226"/>
      <c r="G126" s="217"/>
      <c r="H126" s="226"/>
      <c r="I126" s="217"/>
      <c r="J126" s="226"/>
      <c r="K126" s="217"/>
      <c r="L126" s="226"/>
      <c r="M126" s="217"/>
      <c r="N126" s="224"/>
    </row>
    <row r="127" spans="1:14" ht="13.5" customHeight="1" x14ac:dyDescent="0.2">
      <c r="A127" s="216" t="s">
        <v>36</v>
      </c>
      <c r="B127" s="231">
        <v>17671472</v>
      </c>
      <c r="C127" s="231">
        <v>21305230</v>
      </c>
      <c r="D127" s="231">
        <v>30495874</v>
      </c>
      <c r="E127" s="231">
        <v>26536007</v>
      </c>
      <c r="F127" s="231">
        <v>26211452</v>
      </c>
      <c r="G127" s="231">
        <v>37261678</v>
      </c>
      <c r="H127" s="231">
        <v>34063117</v>
      </c>
      <c r="I127" s="231">
        <v>37620988</v>
      </c>
      <c r="J127" s="231">
        <v>37959246</v>
      </c>
      <c r="K127" s="231">
        <v>31703435</v>
      </c>
      <c r="L127" s="231">
        <v>32894866</v>
      </c>
      <c r="M127" s="231">
        <v>30987281</v>
      </c>
      <c r="N127" s="233">
        <f t="shared" ref="N127:N149" si="6">SUM(B127:M127)</f>
        <v>364710646</v>
      </c>
    </row>
    <row r="128" spans="1:14" ht="13.5" customHeight="1" thickBot="1" x14ac:dyDescent="0.25">
      <c r="A128" s="241"/>
      <c r="B128" s="232"/>
      <c r="C128" s="232"/>
      <c r="D128" s="232"/>
      <c r="E128" s="232"/>
      <c r="F128" s="232"/>
      <c r="G128" s="232"/>
      <c r="H128" s="232"/>
      <c r="I128" s="232"/>
      <c r="J128" s="232"/>
      <c r="K128" s="232"/>
      <c r="L128" s="232"/>
      <c r="M128" s="232"/>
      <c r="N128" s="234"/>
    </row>
    <row r="129" spans="1:14" ht="13.5" customHeight="1" x14ac:dyDescent="0.2">
      <c r="A129" s="216" t="s">
        <v>37</v>
      </c>
      <c r="B129" s="231">
        <v>34461256</v>
      </c>
      <c r="C129" s="231">
        <v>30885412</v>
      </c>
      <c r="D129" s="231">
        <v>31866077</v>
      </c>
      <c r="E129" s="231">
        <v>29981474</v>
      </c>
      <c r="F129" s="231">
        <v>30117360</v>
      </c>
      <c r="G129" s="231">
        <v>26086512</v>
      </c>
      <c r="H129" s="231">
        <v>27573859</v>
      </c>
      <c r="I129" s="231">
        <v>29817961</v>
      </c>
      <c r="J129" s="231">
        <v>26090638</v>
      </c>
      <c r="K129" s="231">
        <v>25693790</v>
      </c>
      <c r="L129" s="231">
        <v>21242469</v>
      </c>
      <c r="M129" s="231">
        <v>21850313</v>
      </c>
      <c r="N129" s="233">
        <f t="shared" si="6"/>
        <v>335667121</v>
      </c>
    </row>
    <row r="130" spans="1:14" ht="13.5" customHeight="1" thickBot="1" x14ac:dyDescent="0.25">
      <c r="A130" s="241"/>
      <c r="B130" s="232"/>
      <c r="C130" s="232"/>
      <c r="D130" s="232"/>
      <c r="E130" s="232"/>
      <c r="F130" s="232"/>
      <c r="G130" s="232"/>
      <c r="H130" s="232"/>
      <c r="I130" s="232"/>
      <c r="J130" s="232"/>
      <c r="K130" s="232"/>
      <c r="L130" s="232"/>
      <c r="M130" s="232"/>
      <c r="N130" s="234"/>
    </row>
    <row r="131" spans="1:14" ht="13.5" customHeight="1" x14ac:dyDescent="0.2">
      <c r="A131" s="237" t="s">
        <v>38</v>
      </c>
      <c r="B131" s="231">
        <v>33055058</v>
      </c>
      <c r="C131" s="231">
        <v>36790146</v>
      </c>
      <c r="D131" s="231">
        <v>42206249</v>
      </c>
      <c r="E131" s="231">
        <v>57970934</v>
      </c>
      <c r="F131" s="231">
        <v>60747734</v>
      </c>
      <c r="G131" s="231">
        <v>59173993</v>
      </c>
      <c r="H131" s="231">
        <v>74287009</v>
      </c>
      <c r="I131" s="231">
        <v>59082802</v>
      </c>
      <c r="J131" s="231">
        <v>50938802</v>
      </c>
      <c r="K131" s="231">
        <v>42628837</v>
      </c>
      <c r="L131" s="231">
        <v>44146654</v>
      </c>
      <c r="M131" s="231">
        <v>46068662</v>
      </c>
      <c r="N131" s="233">
        <f t="shared" si="6"/>
        <v>607096880</v>
      </c>
    </row>
    <row r="132" spans="1:14" ht="13.5" customHeight="1" thickBot="1" x14ac:dyDescent="0.25">
      <c r="A132" s="241"/>
      <c r="B132" s="232"/>
      <c r="C132" s="232"/>
      <c r="D132" s="232"/>
      <c r="E132" s="232"/>
      <c r="F132" s="232"/>
      <c r="G132" s="232"/>
      <c r="H132" s="232"/>
      <c r="I132" s="232"/>
      <c r="J132" s="232"/>
      <c r="K132" s="232"/>
      <c r="L132" s="232"/>
      <c r="M132" s="232"/>
      <c r="N132" s="234"/>
    </row>
    <row r="133" spans="1:14" ht="13.5" customHeight="1" x14ac:dyDescent="0.2">
      <c r="A133" s="216" t="s">
        <v>39</v>
      </c>
      <c r="B133" s="231"/>
      <c r="C133" s="231"/>
      <c r="D133" s="231"/>
      <c r="E133" s="231"/>
      <c r="F133" s="231"/>
      <c r="G133" s="231"/>
      <c r="H133" s="231"/>
      <c r="I133" s="231"/>
      <c r="J133" s="231"/>
      <c r="K133" s="231"/>
      <c r="L133" s="231"/>
      <c r="M133" s="231"/>
      <c r="N133" s="233">
        <f t="shared" si="6"/>
        <v>0</v>
      </c>
    </row>
    <row r="134" spans="1:14" ht="13.5" customHeight="1" thickBot="1" x14ac:dyDescent="0.25">
      <c r="A134" s="241"/>
      <c r="B134" s="232"/>
      <c r="C134" s="232"/>
      <c r="D134" s="232"/>
      <c r="E134" s="232"/>
      <c r="F134" s="232"/>
      <c r="G134" s="232"/>
      <c r="H134" s="232"/>
      <c r="I134" s="232"/>
      <c r="J134" s="232"/>
      <c r="K134" s="232"/>
      <c r="L134" s="232"/>
      <c r="M134" s="232"/>
      <c r="N134" s="234"/>
    </row>
    <row r="135" spans="1:14" ht="13.5" customHeight="1" x14ac:dyDescent="0.2">
      <c r="A135" s="216" t="s">
        <v>40</v>
      </c>
      <c r="B135" s="231">
        <v>24816014</v>
      </c>
      <c r="C135" s="231">
        <v>22675977</v>
      </c>
      <c r="D135" s="231">
        <v>22709616</v>
      </c>
      <c r="E135" s="231">
        <v>22063054</v>
      </c>
      <c r="F135" s="231">
        <v>34172251</v>
      </c>
      <c r="G135" s="231">
        <v>44779006</v>
      </c>
      <c r="H135" s="231">
        <v>55208989</v>
      </c>
      <c r="I135" s="231">
        <v>36201311</v>
      </c>
      <c r="J135" s="231">
        <v>33758254</v>
      </c>
      <c r="K135" s="231">
        <v>44829778</v>
      </c>
      <c r="L135" s="231">
        <v>53855222</v>
      </c>
      <c r="M135" s="231">
        <v>37766359</v>
      </c>
      <c r="N135" s="233">
        <f t="shared" si="6"/>
        <v>432835831</v>
      </c>
    </row>
    <row r="136" spans="1:14" ht="13.5" customHeight="1" thickBot="1" x14ac:dyDescent="0.25">
      <c r="A136" s="241"/>
      <c r="B136" s="232"/>
      <c r="C136" s="232"/>
      <c r="D136" s="232"/>
      <c r="E136" s="232"/>
      <c r="F136" s="232"/>
      <c r="G136" s="232"/>
      <c r="H136" s="232"/>
      <c r="I136" s="232"/>
      <c r="J136" s="232"/>
      <c r="K136" s="232"/>
      <c r="L136" s="232"/>
      <c r="M136" s="232"/>
      <c r="N136" s="234"/>
    </row>
    <row r="137" spans="1:14" ht="13.5" customHeight="1" x14ac:dyDescent="0.2">
      <c r="A137" s="216" t="s">
        <v>32</v>
      </c>
      <c r="B137" s="231">
        <v>6838797</v>
      </c>
      <c r="C137" s="231">
        <v>6598935</v>
      </c>
      <c r="D137" s="231">
        <v>9478796</v>
      </c>
      <c r="E137" s="231">
        <v>9661237</v>
      </c>
      <c r="F137" s="231">
        <v>8372417</v>
      </c>
      <c r="G137" s="231">
        <v>9778996</v>
      </c>
      <c r="H137" s="231">
        <v>11546337</v>
      </c>
      <c r="I137" s="231">
        <v>10975557</v>
      </c>
      <c r="J137" s="231">
        <v>9928182</v>
      </c>
      <c r="K137" s="231">
        <v>11965064</v>
      </c>
      <c r="L137" s="231">
        <v>12776631</v>
      </c>
      <c r="M137" s="231">
        <v>8847990</v>
      </c>
      <c r="N137" s="233">
        <f t="shared" si="6"/>
        <v>116768939</v>
      </c>
    </row>
    <row r="138" spans="1:14" ht="13.5" customHeight="1" thickBot="1" x14ac:dyDescent="0.25">
      <c r="A138" s="241"/>
      <c r="B138" s="232"/>
      <c r="C138" s="232"/>
      <c r="D138" s="232"/>
      <c r="E138" s="232"/>
      <c r="F138" s="232"/>
      <c r="G138" s="232"/>
      <c r="H138" s="232"/>
      <c r="I138" s="232"/>
      <c r="J138" s="232"/>
      <c r="K138" s="232"/>
      <c r="L138" s="232"/>
      <c r="M138" s="232"/>
      <c r="N138" s="234"/>
    </row>
    <row r="139" spans="1:14" ht="13.5" customHeight="1" x14ac:dyDescent="0.2">
      <c r="A139" s="216" t="s">
        <v>67</v>
      </c>
      <c r="B139" s="231">
        <v>21609354</v>
      </c>
      <c r="C139" s="231">
        <v>14609042</v>
      </c>
      <c r="D139" s="231">
        <v>20064792</v>
      </c>
      <c r="E139" s="231">
        <v>20090991</v>
      </c>
      <c r="F139" s="231">
        <v>13528258</v>
      </c>
      <c r="G139" s="231">
        <v>19039164</v>
      </c>
      <c r="H139" s="231">
        <v>18771843</v>
      </c>
      <c r="I139" s="231">
        <v>23172044</v>
      </c>
      <c r="J139" s="231">
        <v>23499990</v>
      </c>
      <c r="K139" s="231">
        <v>18735561</v>
      </c>
      <c r="L139" s="231">
        <v>21656600</v>
      </c>
      <c r="M139" s="231">
        <v>19491283</v>
      </c>
      <c r="N139" s="233">
        <f t="shared" si="6"/>
        <v>234268922</v>
      </c>
    </row>
    <row r="140" spans="1:14" ht="13.5" customHeight="1" thickBot="1" x14ac:dyDescent="0.25">
      <c r="A140" s="241"/>
      <c r="B140" s="232"/>
      <c r="C140" s="232"/>
      <c r="D140" s="232"/>
      <c r="E140" s="232"/>
      <c r="F140" s="232"/>
      <c r="G140" s="232"/>
      <c r="H140" s="232"/>
      <c r="I140" s="232"/>
      <c r="J140" s="232"/>
      <c r="K140" s="232"/>
      <c r="L140" s="232"/>
      <c r="M140" s="232"/>
      <c r="N140" s="234"/>
    </row>
    <row r="141" spans="1:14" ht="13.5" customHeight="1" x14ac:dyDescent="0.2">
      <c r="A141" s="216" t="s">
        <v>68</v>
      </c>
      <c r="B141" s="231">
        <v>73680579</v>
      </c>
      <c r="C141" s="231">
        <v>69017305</v>
      </c>
      <c r="D141" s="231">
        <v>82486314</v>
      </c>
      <c r="E141" s="231">
        <v>77158425</v>
      </c>
      <c r="F141" s="231">
        <v>79367471</v>
      </c>
      <c r="G141" s="231">
        <v>66149093</v>
      </c>
      <c r="H141" s="231">
        <v>64401189</v>
      </c>
      <c r="I141" s="231">
        <v>75832005</v>
      </c>
      <c r="J141" s="231">
        <v>86634820</v>
      </c>
      <c r="K141" s="231">
        <v>72128224</v>
      </c>
      <c r="L141" s="231">
        <v>70308877</v>
      </c>
      <c r="M141" s="231">
        <v>76802689</v>
      </c>
      <c r="N141" s="233">
        <f t="shared" si="6"/>
        <v>893966991</v>
      </c>
    </row>
    <row r="142" spans="1:14" ht="13.5" customHeight="1" thickBot="1" x14ac:dyDescent="0.25">
      <c r="A142" s="241"/>
      <c r="B142" s="232"/>
      <c r="C142" s="232"/>
      <c r="D142" s="232"/>
      <c r="E142" s="232"/>
      <c r="F142" s="232"/>
      <c r="G142" s="232"/>
      <c r="H142" s="232"/>
      <c r="I142" s="232"/>
      <c r="J142" s="232"/>
      <c r="K142" s="232"/>
      <c r="L142" s="232"/>
      <c r="M142" s="232"/>
      <c r="N142" s="234"/>
    </row>
    <row r="143" spans="1:14" ht="13.5" customHeight="1" x14ac:dyDescent="0.2">
      <c r="A143" s="216" t="s">
        <v>69</v>
      </c>
      <c r="B143" s="231">
        <v>6199971</v>
      </c>
      <c r="C143" s="231">
        <v>7080177</v>
      </c>
      <c r="D143" s="231">
        <v>6682367</v>
      </c>
      <c r="E143" s="231">
        <v>6750200</v>
      </c>
      <c r="F143" s="231">
        <v>6937061</v>
      </c>
      <c r="G143" s="231">
        <v>7136754</v>
      </c>
      <c r="H143" s="231">
        <v>7061863</v>
      </c>
      <c r="I143" s="231">
        <v>1821912</v>
      </c>
      <c r="J143" s="231">
        <v>4297605</v>
      </c>
      <c r="K143" s="231">
        <v>4752351</v>
      </c>
      <c r="L143" s="231">
        <v>3277983</v>
      </c>
      <c r="M143" s="231">
        <v>3532512</v>
      </c>
      <c r="N143" s="233">
        <f t="shared" si="6"/>
        <v>65530756</v>
      </c>
    </row>
    <row r="144" spans="1:14" ht="13.5" customHeight="1" thickBot="1" x14ac:dyDescent="0.25">
      <c r="A144" s="241"/>
      <c r="B144" s="232"/>
      <c r="C144" s="232"/>
      <c r="D144" s="232"/>
      <c r="E144" s="232"/>
      <c r="F144" s="232"/>
      <c r="G144" s="232"/>
      <c r="H144" s="232"/>
      <c r="I144" s="232"/>
      <c r="J144" s="232"/>
      <c r="K144" s="232"/>
      <c r="L144" s="232"/>
      <c r="M144" s="232"/>
      <c r="N144" s="234"/>
    </row>
    <row r="145" spans="1:14" ht="13.5" customHeight="1" x14ac:dyDescent="0.2">
      <c r="A145" s="216" t="s">
        <v>17</v>
      </c>
      <c r="B145" s="231">
        <v>2929044</v>
      </c>
      <c r="C145" s="231">
        <v>1699952</v>
      </c>
      <c r="D145" s="231">
        <v>2618048</v>
      </c>
      <c r="E145" s="231">
        <v>1916448</v>
      </c>
      <c r="F145" s="231">
        <v>1936330</v>
      </c>
      <c r="G145" s="231">
        <v>3539672</v>
      </c>
      <c r="H145" s="231">
        <v>3059608</v>
      </c>
      <c r="I145" s="231">
        <v>2768776</v>
      </c>
      <c r="J145" s="231">
        <v>3556876</v>
      </c>
      <c r="K145" s="231">
        <v>4522350</v>
      </c>
      <c r="L145" s="231">
        <v>2658248</v>
      </c>
      <c r="M145" s="231">
        <v>4007818</v>
      </c>
      <c r="N145" s="233">
        <f t="shared" si="6"/>
        <v>35213170</v>
      </c>
    </row>
    <row r="146" spans="1:14" ht="13.5" customHeight="1" thickBot="1" x14ac:dyDescent="0.25">
      <c r="A146" s="241"/>
      <c r="B146" s="232"/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4"/>
    </row>
    <row r="147" spans="1:14" ht="13.5" customHeight="1" x14ac:dyDescent="0.2">
      <c r="A147" s="216" t="s">
        <v>77</v>
      </c>
      <c r="B147" s="231">
        <v>7266239</v>
      </c>
      <c r="C147" s="231">
        <v>3342493</v>
      </c>
      <c r="D147" s="231">
        <v>4040750</v>
      </c>
      <c r="E147" s="231">
        <v>6599568</v>
      </c>
      <c r="F147" s="231">
        <v>7309003</v>
      </c>
      <c r="G147" s="231">
        <v>7147713</v>
      </c>
      <c r="H147" s="231">
        <v>7439976</v>
      </c>
      <c r="I147" s="231">
        <v>6416449</v>
      </c>
      <c r="J147" s="231">
        <v>7389648</v>
      </c>
      <c r="K147" s="231">
        <v>5930758</v>
      </c>
      <c r="L147" s="231">
        <v>3071265</v>
      </c>
      <c r="M147" s="231">
        <v>3996033</v>
      </c>
      <c r="N147" s="233">
        <f t="shared" si="6"/>
        <v>69949895</v>
      </c>
    </row>
    <row r="148" spans="1:14" ht="13.5" customHeight="1" thickBot="1" x14ac:dyDescent="0.25">
      <c r="A148" s="241"/>
      <c r="B148" s="232"/>
      <c r="C148" s="232"/>
      <c r="D148" s="232"/>
      <c r="E148" s="232"/>
      <c r="F148" s="232"/>
      <c r="G148" s="232"/>
      <c r="H148" s="232"/>
      <c r="I148" s="232"/>
      <c r="J148" s="232"/>
      <c r="K148" s="232"/>
      <c r="L148" s="232"/>
      <c r="M148" s="232"/>
      <c r="N148" s="234"/>
    </row>
    <row r="149" spans="1:14" ht="13.5" customHeight="1" x14ac:dyDescent="0.2">
      <c r="A149" s="216" t="s">
        <v>78</v>
      </c>
      <c r="B149" s="231">
        <v>7973776</v>
      </c>
      <c r="C149" s="231">
        <v>9614346</v>
      </c>
      <c r="D149" s="231">
        <v>9896033</v>
      </c>
      <c r="E149" s="231">
        <v>7432318</v>
      </c>
      <c r="F149" s="231">
        <v>5527489</v>
      </c>
      <c r="G149" s="231">
        <v>6516441</v>
      </c>
      <c r="H149" s="231">
        <v>5428220</v>
      </c>
      <c r="I149" s="231">
        <v>5685075</v>
      </c>
      <c r="J149" s="231">
        <v>4281086</v>
      </c>
      <c r="K149" s="231">
        <v>6056295</v>
      </c>
      <c r="L149" s="231">
        <v>4284655</v>
      </c>
      <c r="M149" s="231">
        <v>2586728</v>
      </c>
      <c r="N149" s="233">
        <f t="shared" si="6"/>
        <v>75282462</v>
      </c>
    </row>
    <row r="150" spans="1:14" ht="13.5" customHeight="1" thickBot="1" x14ac:dyDescent="0.25">
      <c r="A150" s="241"/>
      <c r="B150" s="232"/>
      <c r="C150" s="232"/>
      <c r="D150" s="232"/>
      <c r="E150" s="232"/>
      <c r="F150" s="232"/>
      <c r="G150" s="232"/>
      <c r="H150" s="232"/>
      <c r="I150" s="232"/>
      <c r="J150" s="232"/>
      <c r="K150" s="232"/>
      <c r="L150" s="232"/>
      <c r="M150" s="232"/>
      <c r="N150" s="234"/>
    </row>
    <row r="151" spans="1:14" ht="13.5" customHeight="1" x14ac:dyDescent="0.2">
      <c r="A151" s="214" t="s">
        <v>13</v>
      </c>
      <c r="B151" s="214">
        <f t="shared" ref="B151:M151" si="7">SUM(B127:B149)</f>
        <v>236501560</v>
      </c>
      <c r="C151" s="214">
        <f t="shared" si="7"/>
        <v>223619015</v>
      </c>
      <c r="D151" s="214">
        <f t="shared" si="7"/>
        <v>262544916</v>
      </c>
      <c r="E151" s="214">
        <f t="shared" si="7"/>
        <v>266160656</v>
      </c>
      <c r="F151" s="214">
        <f t="shared" si="7"/>
        <v>274226826</v>
      </c>
      <c r="G151" s="214">
        <f t="shared" si="7"/>
        <v>286609022</v>
      </c>
      <c r="H151" s="214">
        <f t="shared" si="7"/>
        <v>308842010</v>
      </c>
      <c r="I151" s="214">
        <f t="shared" si="7"/>
        <v>289394880</v>
      </c>
      <c r="J151" s="214">
        <f t="shared" si="7"/>
        <v>288335147</v>
      </c>
      <c r="K151" s="214">
        <f t="shared" si="7"/>
        <v>268946443</v>
      </c>
      <c r="L151" s="214">
        <f t="shared" si="7"/>
        <v>270173470</v>
      </c>
      <c r="M151" s="214">
        <f t="shared" si="7"/>
        <v>255937668</v>
      </c>
      <c r="N151" s="214">
        <f>SUM(B151:M151)</f>
        <v>3231291613</v>
      </c>
    </row>
    <row r="152" spans="1:14" ht="12" thickBot="1" x14ac:dyDescent="0.25">
      <c r="A152" s="215"/>
      <c r="B152" s="215"/>
      <c r="C152" s="215"/>
      <c r="D152" s="215"/>
      <c r="E152" s="215"/>
      <c r="F152" s="215"/>
      <c r="G152" s="215"/>
      <c r="H152" s="215"/>
      <c r="I152" s="215"/>
      <c r="J152" s="215"/>
      <c r="K152" s="215"/>
      <c r="L152" s="215"/>
      <c r="M152" s="215"/>
      <c r="N152" s="215"/>
    </row>
    <row r="156" spans="1:14" s="26" customFormat="1" ht="24.95" customHeight="1" x14ac:dyDescent="0.2">
      <c r="A156" s="222" t="s">
        <v>172</v>
      </c>
      <c r="B156" s="222"/>
      <c r="C156" s="222"/>
      <c r="D156" s="222"/>
      <c r="E156" s="222"/>
      <c r="F156" s="222"/>
      <c r="G156" s="222"/>
      <c r="H156" s="222"/>
      <c r="I156" s="222"/>
      <c r="J156" s="222"/>
      <c r="K156" s="222"/>
      <c r="L156" s="222"/>
      <c r="M156" s="222"/>
      <c r="N156" s="222"/>
    </row>
    <row r="157" spans="1:14" ht="12" thickBot="1" x14ac:dyDescent="0.25">
      <c r="A157" s="2"/>
      <c r="F157" s="3"/>
    </row>
    <row r="158" spans="1:14" ht="13.5" customHeight="1" x14ac:dyDescent="0.2">
      <c r="A158" s="216"/>
      <c r="B158" s="225" t="s">
        <v>1</v>
      </c>
      <c r="C158" s="216" t="s">
        <v>2</v>
      </c>
      <c r="D158" s="225" t="s">
        <v>3</v>
      </c>
      <c r="E158" s="216" t="s">
        <v>4</v>
      </c>
      <c r="F158" s="225" t="s">
        <v>5</v>
      </c>
      <c r="G158" s="216" t="s">
        <v>6</v>
      </c>
      <c r="H158" s="225" t="s">
        <v>7</v>
      </c>
      <c r="I158" s="216" t="s">
        <v>8</v>
      </c>
      <c r="J158" s="225" t="s">
        <v>9</v>
      </c>
      <c r="K158" s="216" t="s">
        <v>10</v>
      </c>
      <c r="L158" s="225" t="s">
        <v>11</v>
      </c>
      <c r="M158" s="216" t="s">
        <v>12</v>
      </c>
      <c r="N158" s="223" t="s">
        <v>13</v>
      </c>
    </row>
    <row r="159" spans="1:14" ht="13.5" customHeight="1" thickBot="1" x14ac:dyDescent="0.25">
      <c r="A159" s="217"/>
      <c r="B159" s="226"/>
      <c r="C159" s="217"/>
      <c r="D159" s="226"/>
      <c r="E159" s="217"/>
      <c r="F159" s="226"/>
      <c r="G159" s="217"/>
      <c r="H159" s="226"/>
      <c r="I159" s="217"/>
      <c r="J159" s="226"/>
      <c r="K159" s="217"/>
      <c r="L159" s="226"/>
      <c r="M159" s="217"/>
      <c r="N159" s="224"/>
    </row>
    <row r="160" spans="1:14" ht="13.5" customHeight="1" x14ac:dyDescent="0.2">
      <c r="A160" s="216" t="s">
        <v>42</v>
      </c>
      <c r="B160" s="231">
        <v>3199796</v>
      </c>
      <c r="C160" s="231">
        <v>5070280</v>
      </c>
      <c r="D160" s="231">
        <v>5599905</v>
      </c>
      <c r="E160" s="231">
        <v>7533188</v>
      </c>
      <c r="F160" s="231">
        <v>7454207</v>
      </c>
      <c r="G160" s="231">
        <v>8035314</v>
      </c>
      <c r="H160" s="231">
        <v>10918245</v>
      </c>
      <c r="I160" s="231">
        <v>13063640</v>
      </c>
      <c r="J160" s="231">
        <v>16481801</v>
      </c>
      <c r="K160" s="231">
        <v>13623344</v>
      </c>
      <c r="L160" s="231">
        <v>10008345</v>
      </c>
      <c r="M160" s="231">
        <v>14112493</v>
      </c>
      <c r="N160" s="233">
        <f t="shared" ref="N160:N180" si="8">SUM(B160:M160)</f>
        <v>115100558</v>
      </c>
    </row>
    <row r="161" spans="1:14" ht="13.5" customHeight="1" thickBot="1" x14ac:dyDescent="0.25">
      <c r="A161" s="241"/>
      <c r="B161" s="232"/>
      <c r="C161" s="232"/>
      <c r="D161" s="232"/>
      <c r="E161" s="232"/>
      <c r="F161" s="232"/>
      <c r="G161" s="232"/>
      <c r="H161" s="232"/>
      <c r="I161" s="232"/>
      <c r="J161" s="232"/>
      <c r="K161" s="232"/>
      <c r="L161" s="232"/>
      <c r="M161" s="232"/>
      <c r="N161" s="234"/>
    </row>
    <row r="162" spans="1:14" ht="13.5" customHeight="1" x14ac:dyDescent="0.2">
      <c r="A162" s="216" t="s">
        <v>41</v>
      </c>
      <c r="B162" s="231"/>
      <c r="C162" s="231"/>
      <c r="D162" s="231"/>
      <c r="E162" s="231"/>
      <c r="F162" s="231"/>
      <c r="G162" s="231"/>
      <c r="H162" s="231"/>
      <c r="I162" s="231"/>
      <c r="J162" s="231"/>
      <c r="K162" s="231"/>
      <c r="L162" s="231"/>
      <c r="M162" s="231"/>
      <c r="N162" s="233">
        <f t="shared" si="8"/>
        <v>0</v>
      </c>
    </row>
    <row r="163" spans="1:14" ht="13.5" customHeight="1" thickBot="1" x14ac:dyDescent="0.25">
      <c r="A163" s="241"/>
      <c r="B163" s="232"/>
      <c r="C163" s="232"/>
      <c r="D163" s="232"/>
      <c r="E163" s="232"/>
      <c r="F163" s="232"/>
      <c r="G163" s="232"/>
      <c r="H163" s="232"/>
      <c r="I163" s="232"/>
      <c r="J163" s="232"/>
      <c r="K163" s="232"/>
      <c r="L163" s="232"/>
      <c r="M163" s="232"/>
      <c r="N163" s="234"/>
    </row>
    <row r="164" spans="1:14" ht="13.5" customHeight="1" x14ac:dyDescent="0.2">
      <c r="A164" s="216" t="s">
        <v>65</v>
      </c>
      <c r="B164" s="231">
        <v>6413304</v>
      </c>
      <c r="C164" s="231">
        <v>4233953</v>
      </c>
      <c r="D164" s="231">
        <v>1178228</v>
      </c>
      <c r="E164" s="231">
        <v>1968747</v>
      </c>
      <c r="F164" s="231">
        <v>2065937</v>
      </c>
      <c r="G164" s="231">
        <v>13176177</v>
      </c>
      <c r="H164" s="231">
        <v>5190580</v>
      </c>
      <c r="I164" s="231">
        <v>525092</v>
      </c>
      <c r="J164" s="231">
        <v>5138556</v>
      </c>
      <c r="K164" s="231">
        <v>997109</v>
      </c>
      <c r="L164" s="231">
        <v>937231</v>
      </c>
      <c r="M164" s="231">
        <v>1078333</v>
      </c>
      <c r="N164" s="233">
        <f t="shared" si="8"/>
        <v>42903247</v>
      </c>
    </row>
    <row r="165" spans="1:14" ht="13.5" customHeight="1" thickBot="1" x14ac:dyDescent="0.25">
      <c r="A165" s="241"/>
      <c r="B165" s="232"/>
      <c r="C165" s="232"/>
      <c r="D165" s="232"/>
      <c r="E165" s="232"/>
      <c r="F165" s="232"/>
      <c r="G165" s="232"/>
      <c r="H165" s="232"/>
      <c r="I165" s="232"/>
      <c r="J165" s="232"/>
      <c r="K165" s="232"/>
      <c r="L165" s="232"/>
      <c r="M165" s="232"/>
      <c r="N165" s="234"/>
    </row>
    <row r="166" spans="1:14" ht="13.5" customHeight="1" x14ac:dyDescent="0.2">
      <c r="A166" s="216" t="s">
        <v>43</v>
      </c>
      <c r="B166" s="231">
        <v>7278773</v>
      </c>
      <c r="C166" s="231">
        <v>6177447</v>
      </c>
      <c r="D166" s="231">
        <v>7185722</v>
      </c>
      <c r="E166" s="231">
        <v>6438068</v>
      </c>
      <c r="F166" s="231">
        <v>7492585</v>
      </c>
      <c r="G166" s="231">
        <v>6575695</v>
      </c>
      <c r="H166" s="231">
        <v>5371420</v>
      </c>
      <c r="I166" s="231">
        <v>6558740</v>
      </c>
      <c r="J166" s="231">
        <v>7190737</v>
      </c>
      <c r="K166" s="231">
        <v>5734604</v>
      </c>
      <c r="L166" s="231">
        <v>6825634</v>
      </c>
      <c r="M166" s="231">
        <v>7958995</v>
      </c>
      <c r="N166" s="233">
        <f t="shared" si="8"/>
        <v>80788420</v>
      </c>
    </row>
    <row r="167" spans="1:14" ht="13.5" customHeight="1" thickBot="1" x14ac:dyDescent="0.25">
      <c r="A167" s="241"/>
      <c r="B167" s="232"/>
      <c r="C167" s="232"/>
      <c r="D167" s="232"/>
      <c r="E167" s="232"/>
      <c r="F167" s="232"/>
      <c r="G167" s="232"/>
      <c r="H167" s="232"/>
      <c r="I167" s="232"/>
      <c r="J167" s="232"/>
      <c r="K167" s="232"/>
      <c r="L167" s="232"/>
      <c r="M167" s="232"/>
      <c r="N167" s="234"/>
    </row>
    <row r="168" spans="1:14" ht="13.5" customHeight="1" x14ac:dyDescent="0.2">
      <c r="A168" s="216" t="s">
        <v>40</v>
      </c>
      <c r="B168" s="231">
        <v>7319767</v>
      </c>
      <c r="C168" s="231">
        <v>5620097</v>
      </c>
      <c r="D168" s="231">
        <v>9462278</v>
      </c>
      <c r="E168" s="231">
        <v>5153582</v>
      </c>
      <c r="F168" s="231">
        <v>5089243</v>
      </c>
      <c r="G168" s="231">
        <v>3156588</v>
      </c>
      <c r="H168" s="231">
        <v>1907838</v>
      </c>
      <c r="I168" s="231">
        <v>3430085</v>
      </c>
      <c r="J168" s="231">
        <v>4204404</v>
      </c>
      <c r="K168" s="231">
        <v>3098646</v>
      </c>
      <c r="L168" s="231">
        <v>2499433</v>
      </c>
      <c r="M168" s="231">
        <v>2436316</v>
      </c>
      <c r="N168" s="233">
        <f t="shared" si="8"/>
        <v>53378277</v>
      </c>
    </row>
    <row r="169" spans="1:14" ht="13.5" customHeight="1" thickBot="1" x14ac:dyDescent="0.25">
      <c r="A169" s="241"/>
      <c r="B169" s="232"/>
      <c r="C169" s="232"/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4"/>
    </row>
    <row r="170" spans="1:14" ht="13.5" customHeight="1" x14ac:dyDescent="0.2">
      <c r="A170" s="216" t="s">
        <v>110</v>
      </c>
      <c r="B170" s="231"/>
      <c r="C170" s="231"/>
      <c r="D170" s="231"/>
      <c r="E170" s="231"/>
      <c r="F170" s="231"/>
      <c r="G170" s="231"/>
      <c r="H170" s="231"/>
      <c r="I170" s="231"/>
      <c r="J170" s="231"/>
      <c r="K170" s="231"/>
      <c r="L170" s="231"/>
      <c r="M170" s="231"/>
      <c r="N170" s="233">
        <f t="shared" si="8"/>
        <v>0</v>
      </c>
    </row>
    <row r="171" spans="1:14" ht="13.5" customHeight="1" thickBot="1" x14ac:dyDescent="0.25">
      <c r="A171" s="241"/>
      <c r="B171" s="232"/>
      <c r="C171" s="232"/>
      <c r="D171" s="232"/>
      <c r="E171" s="232"/>
      <c r="F171" s="232"/>
      <c r="G171" s="232"/>
      <c r="H171" s="232"/>
      <c r="I171" s="232"/>
      <c r="J171" s="232"/>
      <c r="K171" s="232"/>
      <c r="L171" s="232"/>
      <c r="M171" s="232"/>
      <c r="N171" s="234"/>
    </row>
    <row r="172" spans="1:14" ht="13.5" customHeight="1" x14ac:dyDescent="0.2">
      <c r="A172" s="216" t="s">
        <v>44</v>
      </c>
      <c r="B172" s="231"/>
      <c r="C172" s="231">
        <v>1277200</v>
      </c>
      <c r="D172" s="231">
        <v>6254601</v>
      </c>
      <c r="E172" s="231">
        <v>1916906</v>
      </c>
      <c r="F172" s="231">
        <v>6341090</v>
      </c>
      <c r="G172" s="231">
        <v>8065508</v>
      </c>
      <c r="H172" s="231">
        <v>8627094</v>
      </c>
      <c r="I172" s="231">
        <v>9104591</v>
      </c>
      <c r="J172" s="231">
        <v>2034126</v>
      </c>
      <c r="K172" s="231">
        <v>1848974</v>
      </c>
      <c r="L172" s="231">
        <v>961480</v>
      </c>
      <c r="M172" s="231"/>
      <c r="N172" s="233">
        <f t="shared" si="8"/>
        <v>46431570</v>
      </c>
    </row>
    <row r="173" spans="1:14" ht="13.5" customHeight="1" thickBot="1" x14ac:dyDescent="0.25">
      <c r="A173" s="241"/>
      <c r="B173" s="232"/>
      <c r="C173" s="232"/>
      <c r="D173" s="232"/>
      <c r="E173" s="232"/>
      <c r="F173" s="232"/>
      <c r="G173" s="232"/>
      <c r="H173" s="232"/>
      <c r="I173" s="232"/>
      <c r="J173" s="232"/>
      <c r="K173" s="232"/>
      <c r="L173" s="232"/>
      <c r="M173" s="232"/>
      <c r="N173" s="234"/>
    </row>
    <row r="174" spans="1:14" ht="13.5" customHeight="1" x14ac:dyDescent="0.2">
      <c r="A174" s="216" t="s">
        <v>32</v>
      </c>
      <c r="B174" s="231">
        <v>12387159</v>
      </c>
      <c r="C174" s="231">
        <v>12072676</v>
      </c>
      <c r="D174" s="231">
        <v>15840227</v>
      </c>
      <c r="E174" s="231">
        <v>13479501</v>
      </c>
      <c r="F174" s="231">
        <v>17061183</v>
      </c>
      <c r="G174" s="231">
        <v>15169361</v>
      </c>
      <c r="H174" s="231">
        <v>17409579</v>
      </c>
      <c r="I174" s="231">
        <v>18439454</v>
      </c>
      <c r="J174" s="231">
        <v>15058705</v>
      </c>
      <c r="K174" s="231">
        <v>17762547</v>
      </c>
      <c r="L174" s="231">
        <v>18254484</v>
      </c>
      <c r="M174" s="231">
        <v>16828219</v>
      </c>
      <c r="N174" s="233">
        <f t="shared" si="8"/>
        <v>189763095</v>
      </c>
    </row>
    <row r="175" spans="1:14" ht="13.5" customHeight="1" thickBot="1" x14ac:dyDescent="0.25">
      <c r="A175" s="241"/>
      <c r="B175" s="232"/>
      <c r="C175" s="232"/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4"/>
    </row>
    <row r="176" spans="1:14" ht="13.5" customHeight="1" x14ac:dyDescent="0.2">
      <c r="A176" s="216" t="s">
        <v>17</v>
      </c>
      <c r="B176" s="231">
        <v>1312948</v>
      </c>
      <c r="C176" s="231">
        <v>1802566</v>
      </c>
      <c r="D176" s="231">
        <v>1019917</v>
      </c>
      <c r="E176" s="231">
        <v>2739943</v>
      </c>
      <c r="F176" s="231">
        <v>4266786</v>
      </c>
      <c r="G176" s="231">
        <v>4612061</v>
      </c>
      <c r="H176" s="231">
        <v>3837496</v>
      </c>
      <c r="I176" s="231">
        <f>301506+2962703</f>
        <v>3264209</v>
      </c>
      <c r="J176" s="231">
        <f>319596+3715112</f>
        <v>4034708</v>
      </c>
      <c r="K176" s="231">
        <f>825240+4724937</f>
        <v>5550177</v>
      </c>
      <c r="L176" s="231">
        <f>521552+3986526</f>
        <v>4508078</v>
      </c>
      <c r="M176" s="231">
        <f>880119+3195909</f>
        <v>4076028</v>
      </c>
      <c r="N176" s="233">
        <f t="shared" si="8"/>
        <v>41024917</v>
      </c>
    </row>
    <row r="177" spans="1:14" ht="13.5" customHeight="1" thickBot="1" x14ac:dyDescent="0.25">
      <c r="A177" s="241"/>
      <c r="B177" s="232"/>
      <c r="C177" s="232"/>
      <c r="D177" s="232"/>
      <c r="E177" s="232"/>
      <c r="F177" s="232"/>
      <c r="G177" s="232"/>
      <c r="H177" s="232"/>
      <c r="I177" s="232"/>
      <c r="J177" s="232"/>
      <c r="K177" s="232"/>
      <c r="L177" s="232"/>
      <c r="M177" s="232"/>
      <c r="N177" s="234"/>
    </row>
    <row r="178" spans="1:14" ht="13.5" customHeight="1" x14ac:dyDescent="0.2">
      <c r="A178" s="216" t="s">
        <v>69</v>
      </c>
      <c r="B178" s="231">
        <v>8044650</v>
      </c>
      <c r="C178" s="231">
        <v>4542225</v>
      </c>
      <c r="D178" s="231">
        <v>6104631</v>
      </c>
      <c r="E178" s="231">
        <v>8786764</v>
      </c>
      <c r="F178" s="231">
        <v>7788434</v>
      </c>
      <c r="G178" s="231">
        <v>7199100</v>
      </c>
      <c r="H178" s="231">
        <v>5938111</v>
      </c>
      <c r="I178" s="231">
        <v>4854704</v>
      </c>
      <c r="J178" s="231">
        <v>4348218</v>
      </c>
      <c r="K178" s="231">
        <v>5016600</v>
      </c>
      <c r="L178" s="231">
        <v>4912146</v>
      </c>
      <c r="M178" s="231">
        <v>6746771</v>
      </c>
      <c r="N178" s="233">
        <f t="shared" si="8"/>
        <v>74282354</v>
      </c>
    </row>
    <row r="179" spans="1:14" ht="13.5" customHeight="1" thickBot="1" x14ac:dyDescent="0.25">
      <c r="A179" s="241"/>
      <c r="B179" s="232"/>
      <c r="C179" s="232"/>
      <c r="D179" s="232"/>
      <c r="E179" s="232"/>
      <c r="F179" s="232"/>
      <c r="G179" s="232"/>
      <c r="H179" s="232"/>
      <c r="I179" s="232"/>
      <c r="J179" s="232"/>
      <c r="K179" s="232"/>
      <c r="L179" s="232"/>
      <c r="M179" s="232"/>
      <c r="N179" s="234"/>
    </row>
    <row r="180" spans="1:14" ht="13.5" customHeight="1" x14ac:dyDescent="0.2">
      <c r="A180" s="216" t="s">
        <v>73</v>
      </c>
      <c r="B180" s="231">
        <v>18346630</v>
      </c>
      <c r="C180" s="231">
        <v>16567200</v>
      </c>
      <c r="D180" s="231">
        <v>19763149</v>
      </c>
      <c r="E180" s="231">
        <v>16986024</v>
      </c>
      <c r="F180" s="231">
        <v>20196809</v>
      </c>
      <c r="G180" s="231">
        <v>18316380</v>
      </c>
      <c r="H180" s="231">
        <v>20466354</v>
      </c>
      <c r="I180" s="231">
        <v>21058162</v>
      </c>
      <c r="J180" s="231">
        <v>21221523</v>
      </c>
      <c r="K180" s="231">
        <v>18921995</v>
      </c>
      <c r="L180" s="231">
        <v>19254534</v>
      </c>
      <c r="M180" s="231">
        <v>19591459</v>
      </c>
      <c r="N180" s="233">
        <f t="shared" si="8"/>
        <v>230690219</v>
      </c>
    </row>
    <row r="181" spans="1:14" ht="13.5" customHeight="1" thickBot="1" x14ac:dyDescent="0.25">
      <c r="A181" s="241"/>
      <c r="B181" s="232"/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  <c r="M181" s="232"/>
      <c r="N181" s="234" t="s">
        <v>70</v>
      </c>
    </row>
    <row r="182" spans="1:14" ht="13.5" customHeight="1" x14ac:dyDescent="0.2">
      <c r="A182" s="214" t="s">
        <v>13</v>
      </c>
      <c r="B182" s="214">
        <f>SUM(B160:B180)</f>
        <v>64303027</v>
      </c>
      <c r="C182" s="214">
        <f t="shared" ref="C182:N182" si="9">SUM(C160:C180)</f>
        <v>57363644</v>
      </c>
      <c r="D182" s="214">
        <f t="shared" si="9"/>
        <v>72408658</v>
      </c>
      <c r="E182" s="214">
        <f t="shared" si="9"/>
        <v>65002723</v>
      </c>
      <c r="F182" s="214">
        <f t="shared" si="9"/>
        <v>77756274</v>
      </c>
      <c r="G182" s="214">
        <f t="shared" si="9"/>
        <v>84306184</v>
      </c>
      <c r="H182" s="214">
        <f t="shared" si="9"/>
        <v>79666717</v>
      </c>
      <c r="I182" s="214">
        <f t="shared" si="9"/>
        <v>80298677</v>
      </c>
      <c r="J182" s="214">
        <f t="shared" si="9"/>
        <v>79712778</v>
      </c>
      <c r="K182" s="214">
        <f t="shared" si="9"/>
        <v>72553996</v>
      </c>
      <c r="L182" s="214">
        <f t="shared" si="9"/>
        <v>68161365</v>
      </c>
      <c r="M182" s="214">
        <f t="shared" si="9"/>
        <v>72828614</v>
      </c>
      <c r="N182" s="214">
        <f t="shared" si="9"/>
        <v>874362657</v>
      </c>
    </row>
    <row r="183" spans="1:14" ht="12" thickBot="1" x14ac:dyDescent="0.25">
      <c r="A183" s="215"/>
      <c r="B183" s="215"/>
      <c r="C183" s="215"/>
      <c r="D183" s="215"/>
      <c r="E183" s="215"/>
      <c r="F183" s="215"/>
      <c r="G183" s="215"/>
      <c r="H183" s="215"/>
      <c r="I183" s="215"/>
      <c r="J183" s="215"/>
      <c r="K183" s="215"/>
      <c r="L183" s="215"/>
      <c r="M183" s="215"/>
      <c r="N183" s="215"/>
    </row>
    <row r="187" spans="1:14" s="26" customFormat="1" ht="24.95" customHeight="1" x14ac:dyDescent="0.2">
      <c r="A187" s="222" t="s">
        <v>169</v>
      </c>
      <c r="B187" s="222"/>
      <c r="C187" s="222"/>
      <c r="D187" s="222"/>
      <c r="E187" s="222"/>
      <c r="F187" s="222"/>
      <c r="G187" s="222"/>
      <c r="H187" s="222"/>
      <c r="I187" s="222"/>
      <c r="J187" s="222"/>
      <c r="K187" s="222"/>
      <c r="L187" s="222"/>
      <c r="M187" s="222"/>
      <c r="N187" s="222"/>
    </row>
    <row r="188" spans="1:14" ht="12" thickBot="1" x14ac:dyDescent="0.25"/>
    <row r="189" spans="1:14" ht="13.5" customHeight="1" x14ac:dyDescent="0.2">
      <c r="A189" s="216"/>
      <c r="B189" s="225" t="s">
        <v>1</v>
      </c>
      <c r="C189" s="216" t="s">
        <v>2</v>
      </c>
      <c r="D189" s="225" t="s">
        <v>3</v>
      </c>
      <c r="E189" s="216" t="s">
        <v>4</v>
      </c>
      <c r="F189" s="225" t="s">
        <v>5</v>
      </c>
      <c r="G189" s="216" t="s">
        <v>6</v>
      </c>
      <c r="H189" s="225" t="s">
        <v>7</v>
      </c>
      <c r="I189" s="216" t="s">
        <v>8</v>
      </c>
      <c r="J189" s="225" t="s">
        <v>9</v>
      </c>
      <c r="K189" s="216" t="s">
        <v>10</v>
      </c>
      <c r="L189" s="225" t="s">
        <v>11</v>
      </c>
      <c r="M189" s="216" t="s">
        <v>12</v>
      </c>
      <c r="N189" s="223" t="s">
        <v>13</v>
      </c>
    </row>
    <row r="190" spans="1:14" ht="13.5" customHeight="1" thickBot="1" x14ac:dyDescent="0.25">
      <c r="A190" s="217"/>
      <c r="B190" s="226"/>
      <c r="C190" s="217"/>
      <c r="D190" s="226"/>
      <c r="E190" s="217"/>
      <c r="F190" s="226"/>
      <c r="G190" s="217"/>
      <c r="H190" s="226"/>
      <c r="I190" s="217"/>
      <c r="J190" s="226"/>
      <c r="K190" s="217"/>
      <c r="L190" s="226"/>
      <c r="M190" s="217"/>
      <c r="N190" s="224"/>
    </row>
    <row r="191" spans="1:14" ht="13.5" customHeight="1" x14ac:dyDescent="0.2">
      <c r="A191" s="216" t="s">
        <v>19</v>
      </c>
      <c r="B191" s="231">
        <v>24533772</v>
      </c>
      <c r="C191" s="231">
        <v>19982646</v>
      </c>
      <c r="D191" s="231">
        <v>14364324</v>
      </c>
      <c r="E191" s="231">
        <v>5318298</v>
      </c>
      <c r="F191" s="231">
        <v>1847448</v>
      </c>
      <c r="G191" s="231"/>
      <c r="H191" s="231">
        <v>16585400</v>
      </c>
      <c r="I191" s="231">
        <v>16898088</v>
      </c>
      <c r="J191" s="231">
        <v>19098697</v>
      </c>
      <c r="K191" s="231">
        <v>19501523</v>
      </c>
      <c r="L191" s="231">
        <v>12857416</v>
      </c>
      <c r="M191" s="231">
        <v>17932046</v>
      </c>
      <c r="N191" s="233">
        <f t="shared" ref="N191:N205" si="10">SUM(B191:M191)</f>
        <v>168919658</v>
      </c>
    </row>
    <row r="192" spans="1:14" ht="13.5" customHeight="1" thickBot="1" x14ac:dyDescent="0.25">
      <c r="A192" s="217"/>
      <c r="B192" s="232"/>
      <c r="C192" s="232"/>
      <c r="D192" s="232"/>
      <c r="E192" s="232"/>
      <c r="F192" s="232"/>
      <c r="G192" s="232"/>
      <c r="H192" s="232"/>
      <c r="I192" s="232"/>
      <c r="J192" s="232"/>
      <c r="K192" s="232"/>
      <c r="L192" s="232"/>
      <c r="M192" s="232"/>
      <c r="N192" s="234"/>
    </row>
    <row r="193" spans="1:14" ht="13.5" customHeight="1" x14ac:dyDescent="0.2">
      <c r="A193" s="218" t="s">
        <v>45</v>
      </c>
      <c r="B193" s="231">
        <v>14853959</v>
      </c>
      <c r="C193" s="231">
        <v>6374410</v>
      </c>
      <c r="D193" s="231">
        <v>2571489</v>
      </c>
      <c r="E193" s="231">
        <v>19445095</v>
      </c>
      <c r="F193" s="231">
        <v>39014881</v>
      </c>
      <c r="G193" s="231">
        <v>40766648</v>
      </c>
      <c r="H193" s="231">
        <v>29602798</v>
      </c>
      <c r="I193" s="231">
        <v>43704203</v>
      </c>
      <c r="J193" s="231">
        <v>43104680</v>
      </c>
      <c r="K193" s="231">
        <v>40868326</v>
      </c>
      <c r="L193" s="231">
        <v>39823505</v>
      </c>
      <c r="M193" s="231">
        <v>34017576</v>
      </c>
      <c r="N193" s="233">
        <f>SUM(B193:M193)</f>
        <v>354147570</v>
      </c>
    </row>
    <row r="194" spans="1:14" ht="13.5" customHeight="1" thickBot="1" x14ac:dyDescent="0.25">
      <c r="A194" s="219"/>
      <c r="B194" s="232"/>
      <c r="C194" s="232"/>
      <c r="D194" s="232"/>
      <c r="E194" s="232"/>
      <c r="F194" s="232"/>
      <c r="G194" s="232"/>
      <c r="H194" s="232"/>
      <c r="I194" s="232"/>
      <c r="J194" s="232"/>
      <c r="K194" s="232"/>
      <c r="L194" s="232"/>
      <c r="M194" s="232"/>
      <c r="N194" s="234"/>
    </row>
    <row r="195" spans="1:14" ht="13.5" customHeight="1" x14ac:dyDescent="0.2">
      <c r="A195" s="218" t="s">
        <v>46</v>
      </c>
      <c r="B195" s="231"/>
      <c r="C195" s="231">
        <v>442800</v>
      </c>
      <c r="D195" s="231"/>
      <c r="E195" s="231"/>
      <c r="F195" s="231"/>
      <c r="G195" s="231"/>
      <c r="H195" s="231"/>
      <c r="I195" s="231"/>
      <c r="J195" s="231"/>
      <c r="K195" s="231"/>
      <c r="L195" s="231"/>
      <c r="M195" s="231"/>
      <c r="N195" s="233">
        <f t="shared" si="10"/>
        <v>442800</v>
      </c>
    </row>
    <row r="196" spans="1:14" ht="13.5" customHeight="1" thickBot="1" x14ac:dyDescent="0.25">
      <c r="A196" s="219"/>
      <c r="B196" s="232"/>
      <c r="C196" s="232"/>
      <c r="D196" s="232"/>
      <c r="E196" s="232"/>
      <c r="F196" s="232"/>
      <c r="G196" s="232"/>
      <c r="H196" s="232"/>
      <c r="I196" s="232"/>
      <c r="J196" s="232"/>
      <c r="K196" s="232"/>
      <c r="L196" s="232"/>
      <c r="M196" s="232"/>
      <c r="N196" s="234"/>
    </row>
    <row r="197" spans="1:14" ht="13.5" customHeight="1" x14ac:dyDescent="0.2">
      <c r="A197" s="216" t="s">
        <v>23</v>
      </c>
      <c r="B197" s="231">
        <v>769305</v>
      </c>
      <c r="C197" s="231">
        <v>540080</v>
      </c>
      <c r="D197" s="231">
        <v>995360</v>
      </c>
      <c r="E197" s="231">
        <v>898890</v>
      </c>
      <c r="F197" s="231"/>
      <c r="G197" s="231"/>
      <c r="H197" s="231"/>
      <c r="I197" s="231"/>
      <c r="J197" s="231"/>
      <c r="K197" s="231"/>
      <c r="L197" s="231"/>
      <c r="M197" s="231"/>
      <c r="N197" s="233">
        <f t="shared" si="10"/>
        <v>3203635</v>
      </c>
    </row>
    <row r="198" spans="1:14" ht="13.5" customHeight="1" thickBot="1" x14ac:dyDescent="0.25">
      <c r="A198" s="217"/>
      <c r="B198" s="232"/>
      <c r="C198" s="232"/>
      <c r="D198" s="232"/>
      <c r="E198" s="232"/>
      <c r="F198" s="232"/>
      <c r="G198" s="232"/>
      <c r="H198" s="232"/>
      <c r="I198" s="232"/>
      <c r="J198" s="232"/>
      <c r="K198" s="232"/>
      <c r="L198" s="232"/>
      <c r="M198" s="232"/>
      <c r="N198" s="234"/>
    </row>
    <row r="199" spans="1:14" ht="13.5" customHeight="1" x14ac:dyDescent="0.2">
      <c r="A199" s="218" t="s">
        <v>177</v>
      </c>
      <c r="B199" s="231">
        <v>1663980</v>
      </c>
      <c r="C199" s="231">
        <v>1370196</v>
      </c>
      <c r="D199" s="231">
        <v>208329</v>
      </c>
      <c r="E199" s="231">
        <v>547200</v>
      </c>
      <c r="F199" s="231"/>
      <c r="G199" s="231"/>
      <c r="H199" s="231"/>
      <c r="I199" s="231"/>
      <c r="J199" s="231"/>
      <c r="K199" s="231">
        <v>204918</v>
      </c>
      <c r="L199" s="231"/>
      <c r="M199" s="231"/>
      <c r="N199" s="233">
        <f t="shared" si="10"/>
        <v>3994623</v>
      </c>
    </row>
    <row r="200" spans="1:14" ht="13.5" customHeight="1" thickBot="1" x14ac:dyDescent="0.25">
      <c r="A200" s="219"/>
      <c r="B200" s="232"/>
      <c r="C200" s="232"/>
      <c r="D200" s="232"/>
      <c r="E200" s="232"/>
      <c r="F200" s="232"/>
      <c r="G200" s="232"/>
      <c r="H200" s="232"/>
      <c r="I200" s="232"/>
      <c r="J200" s="232"/>
      <c r="K200" s="232"/>
      <c r="L200" s="232"/>
      <c r="M200" s="232"/>
      <c r="N200" s="234"/>
    </row>
    <row r="201" spans="1:14" ht="13.5" customHeight="1" x14ac:dyDescent="0.2">
      <c r="A201" s="216" t="s">
        <v>48</v>
      </c>
      <c r="B201" s="231"/>
      <c r="C201" s="231"/>
      <c r="D201" s="231"/>
      <c r="E201" s="231"/>
      <c r="F201" s="231"/>
      <c r="G201" s="231"/>
      <c r="H201" s="231"/>
      <c r="I201" s="231"/>
      <c r="J201" s="231"/>
      <c r="K201" s="231"/>
      <c r="L201" s="231"/>
      <c r="M201" s="231"/>
      <c r="N201" s="233">
        <f t="shared" si="10"/>
        <v>0</v>
      </c>
    </row>
    <row r="202" spans="1:14" ht="13.5" customHeight="1" thickBot="1" x14ac:dyDescent="0.25">
      <c r="A202" s="217"/>
      <c r="B202" s="232"/>
      <c r="C202" s="232"/>
      <c r="D202" s="232"/>
      <c r="E202" s="232"/>
      <c r="F202" s="232"/>
      <c r="G202" s="232"/>
      <c r="H202" s="232"/>
      <c r="I202" s="232"/>
      <c r="J202" s="232"/>
      <c r="K202" s="232"/>
      <c r="L202" s="232"/>
      <c r="M202" s="232"/>
      <c r="N202" s="234"/>
    </row>
    <row r="203" spans="1:14" ht="13.5" customHeight="1" x14ac:dyDescent="0.2">
      <c r="A203" s="216" t="s">
        <v>49</v>
      </c>
      <c r="B203" s="231"/>
      <c r="C203" s="231"/>
      <c r="D203" s="231"/>
      <c r="E203" s="231"/>
      <c r="F203" s="231"/>
      <c r="G203" s="231"/>
      <c r="H203" s="231"/>
      <c r="I203" s="231"/>
      <c r="J203" s="231"/>
      <c r="K203" s="231"/>
      <c r="L203" s="231"/>
      <c r="M203" s="231"/>
      <c r="N203" s="233">
        <f t="shared" si="10"/>
        <v>0</v>
      </c>
    </row>
    <row r="204" spans="1:14" ht="13.5" customHeight="1" thickBot="1" x14ac:dyDescent="0.25">
      <c r="A204" s="217"/>
      <c r="B204" s="232"/>
      <c r="C204" s="232"/>
      <c r="D204" s="232"/>
      <c r="E204" s="232"/>
      <c r="F204" s="232"/>
      <c r="G204" s="232"/>
      <c r="H204" s="232"/>
      <c r="I204" s="232"/>
      <c r="J204" s="232"/>
      <c r="K204" s="232"/>
      <c r="L204" s="232"/>
      <c r="M204" s="232"/>
      <c r="N204" s="234"/>
    </row>
    <row r="205" spans="1:14" ht="13.5" customHeight="1" x14ac:dyDescent="0.2">
      <c r="A205" s="218" t="s">
        <v>71</v>
      </c>
      <c r="B205" s="231"/>
      <c r="C205" s="231"/>
      <c r="D205" s="231"/>
      <c r="E205" s="231"/>
      <c r="F205" s="231">
        <v>515652</v>
      </c>
      <c r="G205" s="231"/>
      <c r="H205" s="231"/>
      <c r="I205" s="231"/>
      <c r="J205" s="231"/>
      <c r="K205" s="231"/>
      <c r="L205" s="231"/>
      <c r="M205" s="231"/>
      <c r="N205" s="233">
        <f t="shared" si="10"/>
        <v>515652</v>
      </c>
    </row>
    <row r="206" spans="1:14" ht="13.5" customHeight="1" thickBot="1" x14ac:dyDescent="0.25">
      <c r="A206" s="219"/>
      <c r="B206" s="232"/>
      <c r="C206" s="232"/>
      <c r="D206" s="232"/>
      <c r="E206" s="232"/>
      <c r="F206" s="232"/>
      <c r="G206" s="232"/>
      <c r="H206" s="232"/>
      <c r="I206" s="232"/>
      <c r="J206" s="232"/>
      <c r="K206" s="232"/>
      <c r="L206" s="232"/>
      <c r="M206" s="232"/>
      <c r="N206" s="234"/>
    </row>
    <row r="207" spans="1:14" ht="13.5" customHeight="1" x14ac:dyDescent="0.2">
      <c r="A207" s="216" t="s">
        <v>72</v>
      </c>
      <c r="B207" s="231">
        <v>481032</v>
      </c>
      <c r="C207" s="231">
        <v>482080</v>
      </c>
      <c r="D207" s="231">
        <v>482080</v>
      </c>
      <c r="E207" s="231"/>
      <c r="F207" s="231"/>
      <c r="G207" s="231">
        <v>21706974</v>
      </c>
      <c r="H207" s="231">
        <v>4564740</v>
      </c>
      <c r="I207" s="231">
        <v>5701633</v>
      </c>
      <c r="J207" s="231">
        <v>7326122</v>
      </c>
      <c r="K207" s="231">
        <v>3927975</v>
      </c>
      <c r="L207" s="231">
        <v>2619739</v>
      </c>
      <c r="M207" s="231">
        <v>583176</v>
      </c>
      <c r="N207" s="233">
        <f>SUM(B207:M207)</f>
        <v>47875551</v>
      </c>
    </row>
    <row r="208" spans="1:14" ht="13.5" customHeight="1" thickBot="1" x14ac:dyDescent="0.25">
      <c r="A208" s="217"/>
      <c r="B208" s="232"/>
      <c r="C208" s="232"/>
      <c r="D208" s="232"/>
      <c r="E208" s="232"/>
      <c r="F208" s="232"/>
      <c r="G208" s="232"/>
      <c r="H208" s="232"/>
      <c r="I208" s="232"/>
      <c r="J208" s="232"/>
      <c r="K208" s="232"/>
      <c r="L208" s="232"/>
      <c r="M208" s="232"/>
      <c r="N208" s="234"/>
    </row>
    <row r="209" spans="1:14" ht="13.5" customHeight="1" x14ac:dyDescent="0.2">
      <c r="A209" s="216" t="s">
        <v>50</v>
      </c>
      <c r="B209" s="231">
        <v>985520</v>
      </c>
      <c r="C209" s="231">
        <v>731860</v>
      </c>
      <c r="D209" s="231">
        <v>2703798</v>
      </c>
      <c r="E209" s="231">
        <v>651372</v>
      </c>
      <c r="F209" s="231">
        <v>48090</v>
      </c>
      <c r="G209" s="231"/>
      <c r="H209" s="231">
        <v>2186080</v>
      </c>
      <c r="I209" s="231">
        <v>96000</v>
      </c>
      <c r="J209" s="231">
        <v>1616000</v>
      </c>
      <c r="K209" s="231">
        <v>48090</v>
      </c>
      <c r="L209" s="231">
        <v>1578960</v>
      </c>
      <c r="M209" s="231">
        <v>96000</v>
      </c>
      <c r="N209" s="233">
        <f>SUM(B209:M209)</f>
        <v>10741770</v>
      </c>
    </row>
    <row r="210" spans="1:14" ht="13.5" customHeight="1" thickBot="1" x14ac:dyDescent="0.25">
      <c r="A210" s="217"/>
      <c r="B210" s="232"/>
      <c r="C210" s="232"/>
      <c r="D210" s="232"/>
      <c r="E210" s="232"/>
      <c r="F210" s="232"/>
      <c r="G210" s="232"/>
      <c r="H210" s="232"/>
      <c r="I210" s="232"/>
      <c r="J210" s="232"/>
      <c r="K210" s="232"/>
      <c r="L210" s="232"/>
      <c r="M210" s="232"/>
      <c r="N210" s="234"/>
    </row>
    <row r="211" spans="1:14" ht="13.5" customHeight="1" x14ac:dyDescent="0.2">
      <c r="A211" s="214" t="s">
        <v>13</v>
      </c>
      <c r="B211" s="243">
        <f t="shared" ref="B211:M211" si="11">SUM(B191:B209)</f>
        <v>43287568</v>
      </c>
      <c r="C211" s="243">
        <f t="shared" si="11"/>
        <v>29924072</v>
      </c>
      <c r="D211" s="243">
        <f t="shared" si="11"/>
        <v>21325380</v>
      </c>
      <c r="E211" s="243">
        <f t="shared" si="11"/>
        <v>26860855</v>
      </c>
      <c r="F211" s="243">
        <f t="shared" si="11"/>
        <v>41426071</v>
      </c>
      <c r="G211" s="243">
        <f t="shared" si="11"/>
        <v>62473622</v>
      </c>
      <c r="H211" s="243">
        <f t="shared" si="11"/>
        <v>52939018</v>
      </c>
      <c r="I211" s="243">
        <f t="shared" si="11"/>
        <v>66399924</v>
      </c>
      <c r="J211" s="243">
        <f t="shared" si="11"/>
        <v>71145499</v>
      </c>
      <c r="K211" s="243">
        <f t="shared" si="11"/>
        <v>64550832</v>
      </c>
      <c r="L211" s="214">
        <f t="shared" si="11"/>
        <v>56879620</v>
      </c>
      <c r="M211" s="243">
        <f t="shared" si="11"/>
        <v>52628798</v>
      </c>
      <c r="N211" s="243">
        <f>SUM(B211:M211)</f>
        <v>589841259</v>
      </c>
    </row>
    <row r="212" spans="1:14" ht="13.5" customHeight="1" thickBot="1" x14ac:dyDescent="0.25">
      <c r="A212" s="215"/>
      <c r="B212" s="244"/>
      <c r="C212" s="244"/>
      <c r="D212" s="244"/>
      <c r="E212" s="244"/>
      <c r="F212" s="244"/>
      <c r="G212" s="244"/>
      <c r="H212" s="244"/>
      <c r="I212" s="244"/>
      <c r="J212" s="244"/>
      <c r="K212" s="244"/>
      <c r="L212" s="215"/>
      <c r="M212" s="244"/>
      <c r="N212" s="244"/>
    </row>
  </sheetData>
  <mergeCells count="1231">
    <mergeCell ref="A100:A101"/>
    <mergeCell ref="A102:A103"/>
    <mergeCell ref="A104:A105"/>
    <mergeCell ref="A106:A107"/>
    <mergeCell ref="A2:N2"/>
    <mergeCell ref="A12:N12"/>
    <mergeCell ref="I14:I15"/>
    <mergeCell ref="M14:M15"/>
    <mergeCell ref="B14:B15"/>
    <mergeCell ref="C14:C15"/>
    <mergeCell ref="D14:D15"/>
    <mergeCell ref="A49:A50"/>
    <mergeCell ref="A51:A52"/>
    <mergeCell ref="A53:A54"/>
    <mergeCell ref="A14:A15"/>
    <mergeCell ref="A35:A36"/>
    <mergeCell ref="A33:N33"/>
    <mergeCell ref="A41:A42"/>
    <mergeCell ref="A43:A44"/>
    <mergeCell ref="A45:A46"/>
    <mergeCell ref="A47:A48"/>
    <mergeCell ref="I189:I190"/>
    <mergeCell ref="J189:J190"/>
    <mergeCell ref="K189:K190"/>
    <mergeCell ref="A187:N187"/>
    <mergeCell ref="M189:M190"/>
    <mergeCell ref="N189:N190"/>
    <mergeCell ref="D189:D190"/>
    <mergeCell ref="N158:N159"/>
    <mergeCell ref="A156:N156"/>
    <mergeCell ref="E14:E15"/>
    <mergeCell ref="F14:F15"/>
    <mergeCell ref="G14:G15"/>
    <mergeCell ref="H14:H15"/>
    <mergeCell ref="N14:N15"/>
    <mergeCell ref="E158:E159"/>
    <mergeCell ref="F158:F159"/>
    <mergeCell ref="G158:G159"/>
    <mergeCell ref="H158:H159"/>
    <mergeCell ref="I158:I159"/>
    <mergeCell ref="J14:J15"/>
    <mergeCell ref="K14:K15"/>
    <mergeCell ref="E28:E29"/>
    <mergeCell ref="L211:L212"/>
    <mergeCell ref="M211:M212"/>
    <mergeCell ref="M151:M152"/>
    <mergeCell ref="L189:L190"/>
    <mergeCell ref="M160:M161"/>
    <mergeCell ref="L182:L183"/>
    <mergeCell ref="M182:M183"/>
    <mergeCell ref="K162:K163"/>
    <mergeCell ref="L162:L163"/>
    <mergeCell ref="M162:M163"/>
    <mergeCell ref="L14:L15"/>
    <mergeCell ref="M28:M29"/>
    <mergeCell ref="K158:K159"/>
    <mergeCell ref="L158:L159"/>
    <mergeCell ref="M158:M159"/>
    <mergeCell ref="K160:K161"/>
    <mergeCell ref="L160:L161"/>
    <mergeCell ref="C158:C159"/>
    <mergeCell ref="D158:D159"/>
    <mergeCell ref="J211:J212"/>
    <mergeCell ref="K211:K212"/>
    <mergeCell ref="J158:J159"/>
    <mergeCell ref="E189:E190"/>
    <mergeCell ref="F189:F190"/>
    <mergeCell ref="G189:G190"/>
    <mergeCell ref="H189:H190"/>
    <mergeCell ref="C189:C190"/>
    <mergeCell ref="A199:A200"/>
    <mergeCell ref="A201:A202"/>
    <mergeCell ref="A203:A204"/>
    <mergeCell ref="B158:B159"/>
    <mergeCell ref="A189:A190"/>
    <mergeCell ref="B189:B190"/>
    <mergeCell ref="A191:A192"/>
    <mergeCell ref="A193:A194"/>
    <mergeCell ref="A195:A196"/>
    <mergeCell ref="A197:A198"/>
    <mergeCell ref="A205:A206"/>
    <mergeCell ref="A207:A208"/>
    <mergeCell ref="A209:A210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N211:N212"/>
    <mergeCell ref="A16:A17"/>
    <mergeCell ref="A18:A19"/>
    <mergeCell ref="A20:A21"/>
    <mergeCell ref="A22:A23"/>
    <mergeCell ref="A24:A25"/>
    <mergeCell ref="A26:A27"/>
    <mergeCell ref="A28:A29"/>
    <mergeCell ref="A37:A38"/>
    <mergeCell ref="A39:A40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108:A109"/>
    <mergeCell ref="A88:N88"/>
    <mergeCell ref="A90:A91"/>
    <mergeCell ref="A92:A93"/>
    <mergeCell ref="A94:A95"/>
    <mergeCell ref="A96:A97"/>
    <mergeCell ref="A98:A99"/>
    <mergeCell ref="A110:A111"/>
    <mergeCell ref="A112:A113"/>
    <mergeCell ref="A114:A115"/>
    <mergeCell ref="A116:A117"/>
    <mergeCell ref="A118:A119"/>
    <mergeCell ref="A127:A128"/>
    <mergeCell ref="A131:A132"/>
    <mergeCell ref="A133:A134"/>
    <mergeCell ref="A129:A130"/>
    <mergeCell ref="A123:N123"/>
    <mergeCell ref="A125:A126"/>
    <mergeCell ref="A135:A136"/>
    <mergeCell ref="K127:K128"/>
    <mergeCell ref="L127:L128"/>
    <mergeCell ref="M127:M128"/>
    <mergeCell ref="N127:N128"/>
    <mergeCell ref="A137:A138"/>
    <mergeCell ref="A139:A140"/>
    <mergeCell ref="A141:A142"/>
    <mergeCell ref="A143:A144"/>
    <mergeCell ref="A145:A146"/>
    <mergeCell ref="A147:A148"/>
    <mergeCell ref="A149:A150"/>
    <mergeCell ref="A151:A152"/>
    <mergeCell ref="A160:A161"/>
    <mergeCell ref="A162:A163"/>
    <mergeCell ref="A164:A165"/>
    <mergeCell ref="A158:A159"/>
    <mergeCell ref="A166:A167"/>
    <mergeCell ref="A168:A169"/>
    <mergeCell ref="A170:A171"/>
    <mergeCell ref="A172:A173"/>
    <mergeCell ref="A174:A175"/>
    <mergeCell ref="A176:A177"/>
    <mergeCell ref="A178:A179"/>
    <mergeCell ref="A180:A181"/>
    <mergeCell ref="A182:A183"/>
    <mergeCell ref="B28:B29"/>
    <mergeCell ref="C28:C29"/>
    <mergeCell ref="D28:D29"/>
    <mergeCell ref="B151:B152"/>
    <mergeCell ref="C151:C152"/>
    <mergeCell ref="D151:D152"/>
    <mergeCell ref="B39:B40"/>
    <mergeCell ref="C39:C40"/>
    <mergeCell ref="D39:D40"/>
    <mergeCell ref="B83:B84"/>
    <mergeCell ref="F28:F29"/>
    <mergeCell ref="G28:G29"/>
    <mergeCell ref="H28:H29"/>
    <mergeCell ref="B37:B38"/>
    <mergeCell ref="C37:C38"/>
    <mergeCell ref="D37:D38"/>
    <mergeCell ref="E37:E38"/>
    <mergeCell ref="F37:F38"/>
    <mergeCell ref="G37:G38"/>
    <mergeCell ref="I28:I29"/>
    <mergeCell ref="J28:J29"/>
    <mergeCell ref="K28:K29"/>
    <mergeCell ref="L28:L29"/>
    <mergeCell ref="H35:H36"/>
    <mergeCell ref="I35:I36"/>
    <mergeCell ref="J35:J36"/>
    <mergeCell ref="K35:K36"/>
    <mergeCell ref="N28:N29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M118:M119"/>
    <mergeCell ref="N118:N119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N151:N152"/>
    <mergeCell ref="B182:B183"/>
    <mergeCell ref="C182:C183"/>
    <mergeCell ref="D182:D183"/>
    <mergeCell ref="E182:E183"/>
    <mergeCell ref="F182:F183"/>
    <mergeCell ref="G182:G183"/>
    <mergeCell ref="H182:H183"/>
    <mergeCell ref="I182:I183"/>
    <mergeCell ref="J182:J183"/>
    <mergeCell ref="N182:N183"/>
    <mergeCell ref="K182:K183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H37:H38"/>
    <mergeCell ref="I37:I38"/>
    <mergeCell ref="J37:J38"/>
    <mergeCell ref="K37:K38"/>
    <mergeCell ref="L37:L38"/>
    <mergeCell ref="M37:M38"/>
    <mergeCell ref="N37:N38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K92:K93"/>
    <mergeCell ref="L92:L93"/>
    <mergeCell ref="M92:M93"/>
    <mergeCell ref="N92:N93"/>
    <mergeCell ref="B94:B95"/>
    <mergeCell ref="C94:C95"/>
    <mergeCell ref="D94:D95"/>
    <mergeCell ref="E94:E95"/>
    <mergeCell ref="F94:F95"/>
    <mergeCell ref="G94:G95"/>
    <mergeCell ref="H94:H95"/>
    <mergeCell ref="I94:I95"/>
    <mergeCell ref="J94:J95"/>
    <mergeCell ref="K94:K95"/>
    <mergeCell ref="L94:L95"/>
    <mergeCell ref="M94:M95"/>
    <mergeCell ref="N94:N95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K96:K97"/>
    <mergeCell ref="L96:L97"/>
    <mergeCell ref="M96:M97"/>
    <mergeCell ref="N96:N97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K98:K99"/>
    <mergeCell ref="L98:L99"/>
    <mergeCell ref="M98:M99"/>
    <mergeCell ref="N98:N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L100:L101"/>
    <mergeCell ref="M100:M101"/>
    <mergeCell ref="N100:N101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N102:N103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N104:N105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L110:L111"/>
    <mergeCell ref="M110:M111"/>
    <mergeCell ref="N110:N111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L112:L113"/>
    <mergeCell ref="M112:M113"/>
    <mergeCell ref="N112:N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M114:M115"/>
    <mergeCell ref="N114:N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M116:M117"/>
    <mergeCell ref="N116:N117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L129:L130"/>
    <mergeCell ref="M129:M130"/>
    <mergeCell ref="N129:N130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B143:B144"/>
    <mergeCell ref="C143:C144"/>
    <mergeCell ref="D143:D144"/>
    <mergeCell ref="E143:E144"/>
    <mergeCell ref="F143:F144"/>
    <mergeCell ref="G143:G144"/>
    <mergeCell ref="H143:H144"/>
    <mergeCell ref="I143:I144"/>
    <mergeCell ref="J143:J144"/>
    <mergeCell ref="K143:K144"/>
    <mergeCell ref="L143:L144"/>
    <mergeCell ref="M143:M144"/>
    <mergeCell ref="N143:N144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B160:B161"/>
    <mergeCell ref="C160:C161"/>
    <mergeCell ref="D160:D161"/>
    <mergeCell ref="E160:E161"/>
    <mergeCell ref="F160:F161"/>
    <mergeCell ref="G160:G161"/>
    <mergeCell ref="H160:H161"/>
    <mergeCell ref="I160:I161"/>
    <mergeCell ref="J160:J161"/>
    <mergeCell ref="N160:N161"/>
    <mergeCell ref="B162:B163"/>
    <mergeCell ref="C162:C163"/>
    <mergeCell ref="D162:D163"/>
    <mergeCell ref="E162:E163"/>
    <mergeCell ref="F162:F163"/>
    <mergeCell ref="G162:G163"/>
    <mergeCell ref="H162:H163"/>
    <mergeCell ref="I162:I163"/>
    <mergeCell ref="J162:J163"/>
    <mergeCell ref="N162:N163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L164:L165"/>
    <mergeCell ref="M164:M165"/>
    <mergeCell ref="N164:N165"/>
    <mergeCell ref="B166:B167"/>
    <mergeCell ref="C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66:L167"/>
    <mergeCell ref="M166:M167"/>
    <mergeCell ref="N166:N167"/>
    <mergeCell ref="B168:B169"/>
    <mergeCell ref="C168:C169"/>
    <mergeCell ref="D168:D169"/>
    <mergeCell ref="E168:E169"/>
    <mergeCell ref="F168:F169"/>
    <mergeCell ref="G168:G169"/>
    <mergeCell ref="H168:H169"/>
    <mergeCell ref="I168:I169"/>
    <mergeCell ref="J168:J169"/>
    <mergeCell ref="K168:K169"/>
    <mergeCell ref="L168:L169"/>
    <mergeCell ref="M168:M169"/>
    <mergeCell ref="N168:N169"/>
    <mergeCell ref="B170:B171"/>
    <mergeCell ref="C170:C171"/>
    <mergeCell ref="D170:D171"/>
    <mergeCell ref="E170:E171"/>
    <mergeCell ref="F170:F171"/>
    <mergeCell ref="G170:G171"/>
    <mergeCell ref="H170:H171"/>
    <mergeCell ref="I170:I171"/>
    <mergeCell ref="J170:J171"/>
    <mergeCell ref="K170:K171"/>
    <mergeCell ref="L170:L171"/>
    <mergeCell ref="M170:M171"/>
    <mergeCell ref="N170:N171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L172:L173"/>
    <mergeCell ref="M172:M173"/>
    <mergeCell ref="N172:N173"/>
    <mergeCell ref="B174:B175"/>
    <mergeCell ref="C174:C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L174:L175"/>
    <mergeCell ref="M174:M175"/>
    <mergeCell ref="N174:N175"/>
    <mergeCell ref="B176:B177"/>
    <mergeCell ref="C176:C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L176:L177"/>
    <mergeCell ref="M176:M177"/>
    <mergeCell ref="N176:N177"/>
    <mergeCell ref="B178:B179"/>
    <mergeCell ref="C178:C179"/>
    <mergeCell ref="D178:D179"/>
    <mergeCell ref="E178:E179"/>
    <mergeCell ref="F178:F179"/>
    <mergeCell ref="G178:G179"/>
    <mergeCell ref="H178:H179"/>
    <mergeCell ref="I178:I179"/>
    <mergeCell ref="J178:J179"/>
    <mergeCell ref="K178:K179"/>
    <mergeCell ref="L178:L179"/>
    <mergeCell ref="M178:M179"/>
    <mergeCell ref="N178:N179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L180:L181"/>
    <mergeCell ref="M180:M181"/>
    <mergeCell ref="N180:N181"/>
    <mergeCell ref="B191:B192"/>
    <mergeCell ref="C191:C192"/>
    <mergeCell ref="D191:D192"/>
    <mergeCell ref="E191:E192"/>
    <mergeCell ref="F191:F192"/>
    <mergeCell ref="G191:G192"/>
    <mergeCell ref="H191:H192"/>
    <mergeCell ref="I191:I192"/>
    <mergeCell ref="J191:J192"/>
    <mergeCell ref="K191:K192"/>
    <mergeCell ref="L191:L192"/>
    <mergeCell ref="M191:M192"/>
    <mergeCell ref="N191:N192"/>
    <mergeCell ref="B193:B194"/>
    <mergeCell ref="C193:C194"/>
    <mergeCell ref="D193:D194"/>
    <mergeCell ref="E193:E194"/>
    <mergeCell ref="F193:F194"/>
    <mergeCell ref="G193:G194"/>
    <mergeCell ref="H193:H194"/>
    <mergeCell ref="I193:I194"/>
    <mergeCell ref="J193:J194"/>
    <mergeCell ref="K193:K194"/>
    <mergeCell ref="L193:L194"/>
    <mergeCell ref="M193:M194"/>
    <mergeCell ref="N193:N194"/>
    <mergeCell ref="B195:B196"/>
    <mergeCell ref="C195:C196"/>
    <mergeCell ref="D195:D196"/>
    <mergeCell ref="E195:E196"/>
    <mergeCell ref="F195:F196"/>
    <mergeCell ref="G195:G196"/>
    <mergeCell ref="H195:H196"/>
    <mergeCell ref="I195:I196"/>
    <mergeCell ref="J195:J196"/>
    <mergeCell ref="K195:K196"/>
    <mergeCell ref="L195:L196"/>
    <mergeCell ref="M195:M196"/>
    <mergeCell ref="N195:N196"/>
    <mergeCell ref="B197:B198"/>
    <mergeCell ref="C197:C198"/>
    <mergeCell ref="D197:D198"/>
    <mergeCell ref="E197:E198"/>
    <mergeCell ref="F197:F198"/>
    <mergeCell ref="G197:G198"/>
    <mergeCell ref="H197:H198"/>
    <mergeCell ref="I197:I198"/>
    <mergeCell ref="J197:J198"/>
    <mergeCell ref="K197:K198"/>
    <mergeCell ref="L197:L198"/>
    <mergeCell ref="M197:M198"/>
    <mergeCell ref="N197:N198"/>
    <mergeCell ref="B199:B200"/>
    <mergeCell ref="C199:C200"/>
    <mergeCell ref="D199:D200"/>
    <mergeCell ref="E199:E200"/>
    <mergeCell ref="F199:F200"/>
    <mergeCell ref="G199:G200"/>
    <mergeCell ref="H199:H200"/>
    <mergeCell ref="I199:I200"/>
    <mergeCell ref="J199:J200"/>
    <mergeCell ref="K199:K200"/>
    <mergeCell ref="L199:L200"/>
    <mergeCell ref="M199:M200"/>
    <mergeCell ref="N199:N200"/>
    <mergeCell ref="B201:B202"/>
    <mergeCell ref="C201:C202"/>
    <mergeCell ref="D201:D202"/>
    <mergeCell ref="E201:E202"/>
    <mergeCell ref="F201:F202"/>
    <mergeCell ref="G201:G202"/>
    <mergeCell ref="H201:H202"/>
    <mergeCell ref="I201:I202"/>
    <mergeCell ref="J201:J202"/>
    <mergeCell ref="K201:K202"/>
    <mergeCell ref="L201:L202"/>
    <mergeCell ref="M201:M202"/>
    <mergeCell ref="N201:N202"/>
    <mergeCell ref="B203:B204"/>
    <mergeCell ref="C203:C204"/>
    <mergeCell ref="D203:D204"/>
    <mergeCell ref="E203:E204"/>
    <mergeCell ref="F203:F204"/>
    <mergeCell ref="G203:G204"/>
    <mergeCell ref="H203:H204"/>
    <mergeCell ref="I203:I204"/>
    <mergeCell ref="J203:J204"/>
    <mergeCell ref="K203:K204"/>
    <mergeCell ref="L203:L204"/>
    <mergeCell ref="M203:M204"/>
    <mergeCell ref="N203:N204"/>
    <mergeCell ref="B205:B206"/>
    <mergeCell ref="C205:C206"/>
    <mergeCell ref="D205:D206"/>
    <mergeCell ref="E205:E206"/>
    <mergeCell ref="F205:F206"/>
    <mergeCell ref="G205:G206"/>
    <mergeCell ref="H205:H206"/>
    <mergeCell ref="I205:I206"/>
    <mergeCell ref="J205:J206"/>
    <mergeCell ref="K205:K206"/>
    <mergeCell ref="L205:L206"/>
    <mergeCell ref="M205:M206"/>
    <mergeCell ref="N205:N206"/>
    <mergeCell ref="B207:B208"/>
    <mergeCell ref="C207:C208"/>
    <mergeCell ref="D207:D208"/>
    <mergeCell ref="E207:E208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B209:B210"/>
    <mergeCell ref="C209:C210"/>
    <mergeCell ref="D209:D210"/>
    <mergeCell ref="E209:E210"/>
    <mergeCell ref="F209:F210"/>
    <mergeCell ref="G209:G210"/>
    <mergeCell ref="H209:H210"/>
    <mergeCell ref="I209:I210"/>
    <mergeCell ref="J209:J210"/>
    <mergeCell ref="K209:K210"/>
    <mergeCell ref="L209:L210"/>
    <mergeCell ref="M209:M210"/>
    <mergeCell ref="N209:N210"/>
    <mergeCell ref="B35:B36"/>
    <mergeCell ref="C35:C36"/>
    <mergeCell ref="D35:D36"/>
    <mergeCell ref="E35:E36"/>
    <mergeCell ref="F35:F36"/>
    <mergeCell ref="G35:G36"/>
    <mergeCell ref="L35:L36"/>
    <mergeCell ref="M35:M36"/>
    <mergeCell ref="N35:N36"/>
    <mergeCell ref="B90:B91"/>
    <mergeCell ref="C90:C91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N125:N126"/>
    <mergeCell ref="J125:J126"/>
    <mergeCell ref="K125:K126"/>
    <mergeCell ref="L125:L126"/>
    <mergeCell ref="M125:M126"/>
    <mergeCell ref="A5:C5"/>
    <mergeCell ref="A4:C4"/>
    <mergeCell ref="A9:C9"/>
    <mergeCell ref="A8:C8"/>
    <mergeCell ref="A7:C7"/>
    <mergeCell ref="A6:C6"/>
  </mergeCells>
  <phoneticPr fontId="4" type="noConversion"/>
  <hyperlinks>
    <hyperlink ref="A4" location="'Tn Km 2013'!A34" display="1 - FERROEXPRESO PAMPEANO S.A."/>
    <hyperlink ref="A5" location="'Tn Km 2013'!A60" display="2 - NUEVO CENTRAL ARGENTINO S.A."/>
    <hyperlink ref="A6" location="'Tn Km 2013'!A79" display="3 - FERROSUR ROCA S.A."/>
    <hyperlink ref="A7" location="'Tn Km 2013'!A100" display="4 - BELGRANO CARGAS Y LOGÍSTICA S.A. - Línea San Martín "/>
    <hyperlink ref="A8" location="'Tn Km 2013'!A119" display="5 - BELGRANO CARGAS Y LOGÍSTICA S.A. - Línea Urquiza"/>
    <hyperlink ref="A9" location="'Tn Km 2013'!A137" display="6 - BELGRANO CARGAS Y LOGÍSTICA S.A. - Línea Belgrano"/>
    <hyperlink ref="A4:C4" location="'2006'!A30" display="1 - FERROEXPRESO PAMPEANO S.A."/>
    <hyperlink ref="A5:C5" location="'2006'!A63" display="2 - NUEVO CENTRAL ARGENTINO S.A."/>
    <hyperlink ref="A6:C6" location="'2006'!A117" display="3 - FERROSUR ROCA S.A."/>
    <hyperlink ref="A7:C7" location="'2006'!A153" display="4 - AMERICA LATINA LOGISTICA CENTRAL S.A. "/>
    <hyperlink ref="A8:C8" location="'2006'!A184" display="5 - AMERICA LATINA LOGISTICA MESOPOTAMICA S.A."/>
    <hyperlink ref="A9:C9" location="'2006'!A213" display="6 - BELGRANO CARGAS S.A."/>
  </hyperlinks>
  <pageMargins left="0.75" right="0.75" top="1" bottom="1" header="0" footer="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0"/>
  <sheetViews>
    <sheetView workbookViewId="0"/>
  </sheetViews>
  <sheetFormatPr baseColWidth="10" defaultRowHeight="12.75" x14ac:dyDescent="0.2"/>
  <cols>
    <col min="1" max="1" width="18.7109375" customWidth="1"/>
    <col min="2" max="14" width="15.7109375" customWidth="1"/>
  </cols>
  <sheetData>
    <row r="2" spans="1:14" s="26" customFormat="1" ht="24.95" customHeight="1" x14ac:dyDescent="0.2">
      <c r="A2" s="227" t="s">
        <v>207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</row>
    <row r="3" spans="1:14" ht="13.5" thickBot="1" x14ac:dyDescent="0.25"/>
    <row r="4" spans="1:14" s="26" customFormat="1" ht="24.95" customHeight="1" thickTop="1" thickBot="1" x14ac:dyDescent="0.25">
      <c r="A4" s="228" t="s">
        <v>0</v>
      </c>
      <c r="B4" s="229"/>
      <c r="C4" s="230"/>
      <c r="D4" s="41"/>
    </row>
    <row r="5" spans="1:14" s="26" customFormat="1" ht="24.95" customHeight="1" thickTop="1" thickBot="1" x14ac:dyDescent="0.25">
      <c r="A5" s="228" t="s">
        <v>18</v>
      </c>
      <c r="B5" s="229"/>
      <c r="C5" s="230"/>
      <c r="D5" s="41"/>
    </row>
    <row r="6" spans="1:14" s="26" customFormat="1" ht="24.95" customHeight="1" thickTop="1" thickBot="1" x14ac:dyDescent="0.25">
      <c r="A6" s="228" t="s">
        <v>29</v>
      </c>
      <c r="B6" s="229"/>
      <c r="C6" s="230"/>
      <c r="D6" s="41"/>
    </row>
    <row r="7" spans="1:14" s="26" customFormat="1" ht="24.95" customHeight="1" thickTop="1" thickBot="1" x14ac:dyDescent="0.25">
      <c r="A7" s="228" t="s">
        <v>202</v>
      </c>
      <c r="B7" s="229"/>
      <c r="C7" s="230"/>
      <c r="D7" s="41"/>
    </row>
    <row r="8" spans="1:14" s="26" customFormat="1" ht="24.95" customHeight="1" thickTop="1" thickBot="1" x14ac:dyDescent="0.25">
      <c r="A8" s="228" t="s">
        <v>113</v>
      </c>
      <c r="B8" s="229"/>
      <c r="C8" s="230"/>
      <c r="D8" s="41"/>
    </row>
    <row r="9" spans="1:14" s="26" customFormat="1" ht="24.95" customHeight="1" thickTop="1" thickBot="1" x14ac:dyDescent="0.25">
      <c r="A9" s="228" t="s">
        <v>76</v>
      </c>
      <c r="B9" s="229"/>
      <c r="C9" s="230"/>
      <c r="D9" s="41"/>
    </row>
    <row r="10" spans="1:14" ht="13.5" thickTop="1" x14ac:dyDescent="0.2">
      <c r="A10" s="10"/>
      <c r="B10" s="10"/>
      <c r="C10" s="10"/>
      <c r="D10" s="10"/>
    </row>
    <row r="12" spans="1:14" s="26" customFormat="1" ht="24.95" customHeight="1" x14ac:dyDescent="0.2">
      <c r="A12" s="222" t="s">
        <v>163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</row>
    <row r="13" spans="1:14" ht="13.5" thickBot="1" x14ac:dyDescent="0.25"/>
    <row r="14" spans="1:14" ht="13.5" customHeight="1" x14ac:dyDescent="0.2">
      <c r="A14" s="216"/>
      <c r="B14" s="225" t="s">
        <v>1</v>
      </c>
      <c r="C14" s="216" t="s">
        <v>2</v>
      </c>
      <c r="D14" s="225" t="s">
        <v>3</v>
      </c>
      <c r="E14" s="216" t="s">
        <v>4</v>
      </c>
      <c r="F14" s="225" t="s">
        <v>5</v>
      </c>
      <c r="G14" s="216" t="s">
        <v>6</v>
      </c>
      <c r="H14" s="225" t="s">
        <v>7</v>
      </c>
      <c r="I14" s="216" t="s">
        <v>8</v>
      </c>
      <c r="J14" s="225" t="s">
        <v>9</v>
      </c>
      <c r="K14" s="216" t="s">
        <v>10</v>
      </c>
      <c r="L14" s="225" t="s">
        <v>11</v>
      </c>
      <c r="M14" s="216" t="s">
        <v>12</v>
      </c>
      <c r="N14" s="223" t="s">
        <v>13</v>
      </c>
    </row>
    <row r="15" spans="1:14" ht="13.5" customHeight="1" thickBot="1" x14ac:dyDescent="0.25">
      <c r="A15" s="217"/>
      <c r="B15" s="226"/>
      <c r="C15" s="217"/>
      <c r="D15" s="226"/>
      <c r="E15" s="217"/>
      <c r="F15" s="226"/>
      <c r="G15" s="217"/>
      <c r="H15" s="226"/>
      <c r="I15" s="217"/>
      <c r="J15" s="226"/>
      <c r="K15" s="217"/>
      <c r="L15" s="226"/>
      <c r="M15" s="217"/>
      <c r="N15" s="224"/>
    </row>
    <row r="16" spans="1:14" ht="13.5" customHeight="1" x14ac:dyDescent="0.2">
      <c r="A16" s="216" t="s">
        <v>80</v>
      </c>
      <c r="B16" s="231">
        <v>1457550</v>
      </c>
      <c r="C16" s="231">
        <v>3805680</v>
      </c>
      <c r="D16" s="231">
        <v>3013780</v>
      </c>
      <c r="E16" s="231">
        <v>208170</v>
      </c>
      <c r="F16" s="231">
        <v>3340750</v>
      </c>
      <c r="G16" s="231">
        <v>1160640</v>
      </c>
      <c r="H16" s="231">
        <v>373980</v>
      </c>
      <c r="I16" s="231">
        <v>29760</v>
      </c>
      <c r="J16" s="231">
        <v>653920</v>
      </c>
      <c r="K16" s="231">
        <v>440300</v>
      </c>
      <c r="L16" s="231">
        <v>4920</v>
      </c>
      <c r="M16" s="231">
        <v>299200</v>
      </c>
      <c r="N16" s="233">
        <v>14788650</v>
      </c>
    </row>
    <row r="17" spans="1:14" ht="13.5" customHeight="1" thickBot="1" x14ac:dyDescent="0.25">
      <c r="A17" s="241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4"/>
    </row>
    <row r="18" spans="1:14" ht="13.5" customHeight="1" x14ac:dyDescent="0.2">
      <c r="A18" s="216" t="s">
        <v>81</v>
      </c>
      <c r="B18" s="231">
        <v>12355400</v>
      </c>
      <c r="C18" s="231">
        <v>277890</v>
      </c>
      <c r="D18" s="231">
        <v>35756370</v>
      </c>
      <c r="E18" s="231">
        <v>68678140</v>
      </c>
      <c r="F18" s="231">
        <v>75533040</v>
      </c>
      <c r="G18" s="231">
        <v>39248300</v>
      </c>
      <c r="H18" s="231">
        <v>36554240</v>
      </c>
      <c r="I18" s="231">
        <v>35421540</v>
      </c>
      <c r="J18" s="231">
        <v>13962780</v>
      </c>
      <c r="K18" s="231">
        <v>18682200</v>
      </c>
      <c r="L18" s="231">
        <v>13903500</v>
      </c>
      <c r="M18" s="231">
        <v>9827440</v>
      </c>
      <c r="N18" s="233">
        <v>360200840</v>
      </c>
    </row>
    <row r="19" spans="1:14" ht="13.5" customHeight="1" thickBot="1" x14ac:dyDescent="0.25">
      <c r="A19" s="241"/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4"/>
    </row>
    <row r="20" spans="1:14" ht="13.5" customHeight="1" x14ac:dyDescent="0.2">
      <c r="A20" s="216" t="s">
        <v>82</v>
      </c>
      <c r="B20" s="231">
        <v>28907200</v>
      </c>
      <c r="C20" s="231">
        <v>30862140</v>
      </c>
      <c r="D20" s="231">
        <v>21194500</v>
      </c>
      <c r="E20" s="231">
        <v>7860960</v>
      </c>
      <c r="F20" s="231">
        <v>2445960</v>
      </c>
      <c r="G20" s="231">
        <v>21389360</v>
      </c>
      <c r="H20" s="231">
        <v>19500360</v>
      </c>
      <c r="I20" s="231">
        <v>11633500</v>
      </c>
      <c r="J20" s="231">
        <v>2742240</v>
      </c>
      <c r="K20" s="231">
        <v>1917100</v>
      </c>
      <c r="L20" s="231">
        <v>8186640</v>
      </c>
      <c r="M20" s="231">
        <v>44642080</v>
      </c>
      <c r="N20" s="233">
        <v>201282040</v>
      </c>
    </row>
    <row r="21" spans="1:14" ht="13.5" customHeight="1" thickBot="1" x14ac:dyDescent="0.25">
      <c r="A21" s="241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4"/>
    </row>
    <row r="22" spans="1:14" ht="13.5" customHeight="1" x14ac:dyDescent="0.2">
      <c r="A22" s="216" t="s">
        <v>83</v>
      </c>
      <c r="B22" s="231">
        <v>0</v>
      </c>
      <c r="C22" s="231">
        <v>1125720</v>
      </c>
      <c r="D22" s="231">
        <v>14605800</v>
      </c>
      <c r="E22" s="231">
        <v>7131840</v>
      </c>
      <c r="F22" s="231">
        <v>4400460</v>
      </c>
      <c r="G22" s="231">
        <v>8792250</v>
      </c>
      <c r="H22" s="231">
        <v>5870340</v>
      </c>
      <c r="I22" s="231">
        <v>4748140</v>
      </c>
      <c r="J22" s="231">
        <v>1475040</v>
      </c>
      <c r="K22" s="231">
        <v>1797750</v>
      </c>
      <c r="L22" s="231">
        <v>1151490</v>
      </c>
      <c r="M22" s="231">
        <v>1041920</v>
      </c>
      <c r="N22" s="233">
        <v>52140750</v>
      </c>
    </row>
    <row r="23" spans="1:14" ht="13.5" customHeight="1" thickBot="1" x14ac:dyDescent="0.25">
      <c r="A23" s="241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4"/>
    </row>
    <row r="24" spans="1:14" ht="13.5" customHeight="1" x14ac:dyDescent="0.2">
      <c r="A24" s="216" t="s">
        <v>84</v>
      </c>
      <c r="B24" s="231">
        <v>55203840</v>
      </c>
      <c r="C24" s="231">
        <v>33285320</v>
      </c>
      <c r="D24" s="231">
        <v>23163630</v>
      </c>
      <c r="E24" s="231">
        <v>61363680</v>
      </c>
      <c r="F24" s="231">
        <v>46612440</v>
      </c>
      <c r="G24" s="231">
        <v>30202050</v>
      </c>
      <c r="H24" s="231">
        <v>63692670</v>
      </c>
      <c r="I24" s="231">
        <v>77228190</v>
      </c>
      <c r="J24" s="231">
        <v>111842720</v>
      </c>
      <c r="K24" s="231">
        <v>105386400</v>
      </c>
      <c r="L24" s="231">
        <v>104541840</v>
      </c>
      <c r="M24" s="231">
        <v>38185560</v>
      </c>
      <c r="N24" s="233">
        <v>750708340</v>
      </c>
    </row>
    <row r="25" spans="1:14" ht="13.5" customHeight="1" thickBot="1" x14ac:dyDescent="0.25">
      <c r="A25" s="241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4"/>
    </row>
    <row r="26" spans="1:14" ht="13.5" customHeight="1" x14ac:dyDescent="0.2">
      <c r="A26" s="216" t="s">
        <v>85</v>
      </c>
      <c r="B26" s="231">
        <v>927520</v>
      </c>
      <c r="C26" s="231">
        <v>428840</v>
      </c>
      <c r="D26" s="231">
        <v>10214890</v>
      </c>
      <c r="E26" s="231">
        <v>7143240</v>
      </c>
      <c r="F26" s="231">
        <v>4020000</v>
      </c>
      <c r="G26" s="231">
        <v>10624360</v>
      </c>
      <c r="H26" s="231">
        <v>4643100</v>
      </c>
      <c r="I26" s="231">
        <v>3690960</v>
      </c>
      <c r="J26" s="231">
        <v>2845980</v>
      </c>
      <c r="K26" s="231">
        <v>1143230</v>
      </c>
      <c r="L26" s="231">
        <v>3120790</v>
      </c>
      <c r="M26" s="231">
        <v>556250</v>
      </c>
      <c r="N26" s="233">
        <v>49359160</v>
      </c>
    </row>
    <row r="27" spans="1:14" ht="13.5" customHeight="1" thickBot="1" x14ac:dyDescent="0.25">
      <c r="A27" s="241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4"/>
    </row>
    <row r="28" spans="1:14" ht="13.5" customHeight="1" x14ac:dyDescent="0.2">
      <c r="A28" s="216" t="s">
        <v>86</v>
      </c>
      <c r="B28" s="231">
        <v>470250</v>
      </c>
      <c r="C28" s="231">
        <v>1475800</v>
      </c>
      <c r="D28" s="231">
        <v>1357970</v>
      </c>
      <c r="E28" s="231">
        <v>1653360</v>
      </c>
      <c r="F28" s="231">
        <v>3083580</v>
      </c>
      <c r="G28" s="231">
        <v>2221020</v>
      </c>
      <c r="H28" s="231">
        <v>4451180</v>
      </c>
      <c r="I28" s="231">
        <v>4854060</v>
      </c>
      <c r="J28" s="231">
        <v>3980970</v>
      </c>
      <c r="K28" s="231">
        <v>2356540</v>
      </c>
      <c r="L28" s="231">
        <v>2471520</v>
      </c>
      <c r="M28" s="231">
        <v>5651490</v>
      </c>
      <c r="N28" s="233">
        <v>34027740</v>
      </c>
    </row>
    <row r="29" spans="1:14" ht="13.5" customHeight="1" thickBot="1" x14ac:dyDescent="0.25">
      <c r="A29" s="241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4"/>
    </row>
    <row r="30" spans="1:14" ht="13.5" customHeight="1" x14ac:dyDescent="0.2">
      <c r="A30" s="216" t="s">
        <v>97</v>
      </c>
      <c r="B30" s="231">
        <v>0</v>
      </c>
      <c r="C30" s="231">
        <v>0</v>
      </c>
      <c r="D30" s="231">
        <v>0</v>
      </c>
      <c r="E30" s="231">
        <v>0</v>
      </c>
      <c r="F30" s="231">
        <v>377340</v>
      </c>
      <c r="G30" s="231">
        <v>0</v>
      </c>
      <c r="H30" s="231">
        <v>176880</v>
      </c>
      <c r="I30" s="231">
        <v>311140</v>
      </c>
      <c r="J30" s="231">
        <v>0</v>
      </c>
      <c r="K30" s="231">
        <v>0</v>
      </c>
      <c r="L30" s="231">
        <v>0</v>
      </c>
      <c r="M30" s="231">
        <v>0</v>
      </c>
      <c r="N30" s="233">
        <v>865360</v>
      </c>
    </row>
    <row r="31" spans="1:14" ht="13.5" customHeight="1" thickBot="1" x14ac:dyDescent="0.25">
      <c r="A31" s="241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4"/>
    </row>
    <row r="32" spans="1:14" ht="13.5" customHeight="1" x14ac:dyDescent="0.2">
      <c r="A32" s="216" t="s">
        <v>87</v>
      </c>
      <c r="B32" s="231">
        <v>4131340</v>
      </c>
      <c r="C32" s="231">
        <v>3212710</v>
      </c>
      <c r="D32" s="231">
        <v>0</v>
      </c>
      <c r="E32" s="231">
        <v>7760200</v>
      </c>
      <c r="F32" s="231">
        <v>20659440</v>
      </c>
      <c r="G32" s="231">
        <v>19163820</v>
      </c>
      <c r="H32" s="231">
        <v>13063960</v>
      </c>
      <c r="I32" s="231">
        <v>12070720</v>
      </c>
      <c r="J32" s="231">
        <v>24470800</v>
      </c>
      <c r="K32" s="231">
        <v>15038850</v>
      </c>
      <c r="L32" s="231">
        <v>13031550</v>
      </c>
      <c r="M32" s="231">
        <v>21978100</v>
      </c>
      <c r="N32" s="233">
        <v>154581490</v>
      </c>
    </row>
    <row r="33" spans="1:14" ht="13.5" customHeight="1" thickBot="1" x14ac:dyDescent="0.25">
      <c r="A33" s="241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4"/>
    </row>
    <row r="34" spans="1:14" ht="13.5" customHeight="1" x14ac:dyDescent="0.2">
      <c r="A34" s="216" t="s">
        <v>111</v>
      </c>
      <c r="B34" s="231">
        <v>0</v>
      </c>
      <c r="C34" s="231">
        <v>0</v>
      </c>
      <c r="D34" s="231">
        <v>4473600</v>
      </c>
      <c r="E34" s="231">
        <v>5182060</v>
      </c>
      <c r="F34" s="231">
        <v>2735640</v>
      </c>
      <c r="G34" s="231">
        <v>77690</v>
      </c>
      <c r="H34" s="231">
        <v>0</v>
      </c>
      <c r="I34" s="231">
        <v>4336560</v>
      </c>
      <c r="J34" s="231">
        <v>0</v>
      </c>
      <c r="K34" s="231">
        <v>0</v>
      </c>
      <c r="L34" s="231">
        <v>1872720</v>
      </c>
      <c r="M34" s="231">
        <v>1317680</v>
      </c>
      <c r="N34" s="233">
        <v>19995950</v>
      </c>
    </row>
    <row r="35" spans="1:14" ht="13.5" customHeight="1" thickBot="1" x14ac:dyDescent="0.25">
      <c r="A35" s="241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4"/>
    </row>
    <row r="36" spans="1:14" ht="13.5" customHeight="1" x14ac:dyDescent="0.2">
      <c r="A36" s="216" t="s">
        <v>88</v>
      </c>
      <c r="B36" s="231">
        <v>2815960</v>
      </c>
      <c r="C36" s="231">
        <v>2886060</v>
      </c>
      <c r="D36" s="231">
        <v>1374160</v>
      </c>
      <c r="E36" s="231">
        <v>2223220</v>
      </c>
      <c r="F36" s="231">
        <v>2474200</v>
      </c>
      <c r="G36" s="231">
        <v>2484880</v>
      </c>
      <c r="H36" s="231">
        <v>2904960</v>
      </c>
      <c r="I36" s="231">
        <v>3537700</v>
      </c>
      <c r="J36" s="231">
        <v>2390540</v>
      </c>
      <c r="K36" s="231">
        <v>4982560</v>
      </c>
      <c r="L36" s="231">
        <v>3896400</v>
      </c>
      <c r="M36" s="231">
        <v>3187980</v>
      </c>
      <c r="N36" s="233">
        <v>35158620</v>
      </c>
    </row>
    <row r="37" spans="1:14" ht="13.5" customHeight="1" thickBot="1" x14ac:dyDescent="0.25">
      <c r="A37" s="241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4"/>
    </row>
    <row r="38" spans="1:14" ht="13.5" customHeight="1" x14ac:dyDescent="0.2">
      <c r="A38" s="216" t="s">
        <v>89</v>
      </c>
      <c r="B38" s="231">
        <v>1439550</v>
      </c>
      <c r="C38" s="231">
        <v>0</v>
      </c>
      <c r="D38" s="231">
        <v>0</v>
      </c>
      <c r="E38" s="231">
        <v>0</v>
      </c>
      <c r="F38" s="231">
        <v>429680</v>
      </c>
      <c r="G38" s="231">
        <v>0</v>
      </c>
      <c r="H38" s="231">
        <v>0</v>
      </c>
      <c r="I38" s="231">
        <v>0</v>
      </c>
      <c r="J38" s="231">
        <v>0</v>
      </c>
      <c r="K38" s="231">
        <v>4976730</v>
      </c>
      <c r="L38" s="231">
        <v>0</v>
      </c>
      <c r="M38" s="231">
        <v>0</v>
      </c>
      <c r="N38" s="233">
        <v>6845960</v>
      </c>
    </row>
    <row r="39" spans="1:14" ht="13.5" customHeight="1" thickBot="1" x14ac:dyDescent="0.25">
      <c r="A39" s="241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4"/>
    </row>
    <row r="40" spans="1:14" ht="13.5" customHeight="1" x14ac:dyDescent="0.2">
      <c r="A40" s="218" t="s">
        <v>112</v>
      </c>
      <c r="B40" s="231">
        <v>8602200</v>
      </c>
      <c r="C40" s="231">
        <v>7205440</v>
      </c>
      <c r="D40" s="231">
        <v>11740900</v>
      </c>
      <c r="E40" s="231">
        <v>4711200</v>
      </c>
      <c r="F40" s="231">
        <v>9052680</v>
      </c>
      <c r="G40" s="231">
        <v>11673750</v>
      </c>
      <c r="H40" s="231">
        <v>333200</v>
      </c>
      <c r="I40" s="231">
        <v>83400</v>
      </c>
      <c r="J40" s="231">
        <v>2751840</v>
      </c>
      <c r="K40" s="231">
        <v>4066400</v>
      </c>
      <c r="L40" s="231">
        <v>2374750</v>
      </c>
      <c r="M40" s="231">
        <v>703490</v>
      </c>
      <c r="N40" s="233">
        <v>63299250</v>
      </c>
    </row>
    <row r="41" spans="1:14" ht="13.5" customHeight="1" thickBot="1" x14ac:dyDescent="0.25">
      <c r="A41" s="219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4"/>
    </row>
    <row r="42" spans="1:14" ht="13.5" customHeight="1" x14ac:dyDescent="0.2">
      <c r="A42" s="216" t="s">
        <v>90</v>
      </c>
      <c r="B42" s="231">
        <v>2730000</v>
      </c>
      <c r="C42" s="231">
        <v>913140</v>
      </c>
      <c r="D42" s="231">
        <v>1274120</v>
      </c>
      <c r="E42" s="231">
        <v>461700</v>
      </c>
      <c r="F42" s="231">
        <v>759240</v>
      </c>
      <c r="G42" s="231">
        <v>1548000</v>
      </c>
      <c r="H42" s="231">
        <v>0</v>
      </c>
      <c r="I42" s="231">
        <v>400140</v>
      </c>
      <c r="J42" s="231">
        <v>0</v>
      </c>
      <c r="K42" s="231">
        <v>0</v>
      </c>
      <c r="L42" s="231">
        <v>0</v>
      </c>
      <c r="M42" s="231">
        <v>0</v>
      </c>
      <c r="N42" s="233">
        <v>8086340</v>
      </c>
    </row>
    <row r="43" spans="1:14" ht="13.5" customHeight="1" thickBot="1" x14ac:dyDescent="0.25">
      <c r="A43" s="241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4"/>
    </row>
    <row r="44" spans="1:14" ht="13.5" customHeight="1" x14ac:dyDescent="0.2">
      <c r="A44" s="216" t="s">
        <v>91</v>
      </c>
      <c r="B44" s="231">
        <v>673920</v>
      </c>
      <c r="C44" s="231">
        <v>449280</v>
      </c>
      <c r="D44" s="231">
        <v>566280</v>
      </c>
      <c r="E44" s="231">
        <v>285480</v>
      </c>
      <c r="F44" s="231">
        <v>252720</v>
      </c>
      <c r="G44" s="231">
        <v>149760</v>
      </c>
      <c r="H44" s="231">
        <v>0</v>
      </c>
      <c r="I44" s="231">
        <v>0</v>
      </c>
      <c r="J44" s="231">
        <v>0</v>
      </c>
      <c r="K44" s="231">
        <v>171600</v>
      </c>
      <c r="L44" s="231">
        <v>0</v>
      </c>
      <c r="M44" s="231">
        <v>43030</v>
      </c>
      <c r="N44" s="233">
        <v>2592070</v>
      </c>
    </row>
    <row r="45" spans="1:14" ht="13.5" customHeight="1" thickBot="1" x14ac:dyDescent="0.25">
      <c r="A45" s="241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4"/>
    </row>
    <row r="46" spans="1:14" ht="13.5" customHeight="1" x14ac:dyDescent="0.2">
      <c r="A46" s="214" t="s">
        <v>13</v>
      </c>
      <c r="B46" s="243">
        <v>119714730</v>
      </c>
      <c r="C46" s="243">
        <v>85928020</v>
      </c>
      <c r="D46" s="243">
        <v>128736000</v>
      </c>
      <c r="E46" s="243">
        <v>174663250</v>
      </c>
      <c r="F46" s="243">
        <v>176177170</v>
      </c>
      <c r="G46" s="243">
        <v>148735880</v>
      </c>
      <c r="H46" s="243">
        <v>151564870</v>
      </c>
      <c r="I46" s="243">
        <v>158345810</v>
      </c>
      <c r="J46" s="243">
        <v>167116830</v>
      </c>
      <c r="K46" s="243">
        <v>160959660</v>
      </c>
      <c r="L46" s="214">
        <v>154556120</v>
      </c>
      <c r="M46" s="243">
        <v>127434220</v>
      </c>
      <c r="N46" s="243">
        <v>1753932560</v>
      </c>
    </row>
    <row r="47" spans="1:14" ht="13.5" customHeight="1" thickBot="1" x14ac:dyDescent="0.25">
      <c r="A47" s="215"/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15"/>
      <c r="M47" s="244"/>
      <c r="N47" s="244"/>
    </row>
    <row r="51" spans="1:14" s="26" customFormat="1" ht="24.95" customHeight="1" x14ac:dyDescent="0.2">
      <c r="A51" s="222" t="s">
        <v>167</v>
      </c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</row>
    <row r="52" spans="1:14" ht="13.5" thickBot="1" x14ac:dyDescent="0.25"/>
    <row r="53" spans="1:14" ht="13.5" customHeight="1" x14ac:dyDescent="0.2">
      <c r="A53" s="216"/>
      <c r="B53" s="225" t="s">
        <v>1</v>
      </c>
      <c r="C53" s="216" t="s">
        <v>2</v>
      </c>
      <c r="D53" s="225" t="s">
        <v>3</v>
      </c>
      <c r="E53" s="216" t="s">
        <v>4</v>
      </c>
      <c r="F53" s="225" t="s">
        <v>5</v>
      </c>
      <c r="G53" s="216" t="s">
        <v>6</v>
      </c>
      <c r="H53" s="225" t="s">
        <v>7</v>
      </c>
      <c r="I53" s="216" t="s">
        <v>8</v>
      </c>
      <c r="J53" s="225" t="s">
        <v>9</v>
      </c>
      <c r="K53" s="216" t="s">
        <v>10</v>
      </c>
      <c r="L53" s="225" t="s">
        <v>11</v>
      </c>
      <c r="M53" s="216" t="s">
        <v>12</v>
      </c>
      <c r="N53" s="223" t="s">
        <v>13</v>
      </c>
    </row>
    <row r="54" spans="1:14" ht="13.5" customHeight="1" thickBot="1" x14ac:dyDescent="0.25">
      <c r="A54" s="217"/>
      <c r="B54" s="226"/>
      <c r="C54" s="217"/>
      <c r="D54" s="226"/>
      <c r="E54" s="217"/>
      <c r="F54" s="226"/>
      <c r="G54" s="217"/>
      <c r="H54" s="226"/>
      <c r="I54" s="217"/>
      <c r="J54" s="226"/>
      <c r="K54" s="217"/>
      <c r="L54" s="226"/>
      <c r="M54" s="217"/>
      <c r="N54" s="224"/>
    </row>
    <row r="55" spans="1:14" ht="13.5" customHeight="1" x14ac:dyDescent="0.2">
      <c r="A55" s="216" t="s">
        <v>14</v>
      </c>
      <c r="B55" s="231">
        <v>3660824</v>
      </c>
      <c r="C55" s="231">
        <v>1905065</v>
      </c>
      <c r="D55" s="231">
        <v>8581193</v>
      </c>
      <c r="E55" s="231">
        <v>6824195</v>
      </c>
      <c r="F55" s="231">
        <v>6810062</v>
      </c>
      <c r="G55" s="231">
        <v>8354361</v>
      </c>
      <c r="H55" s="231">
        <v>10036429</v>
      </c>
      <c r="I55" s="231">
        <v>9605080</v>
      </c>
      <c r="J55" s="231">
        <v>7161513</v>
      </c>
      <c r="K55" s="231">
        <v>11144760</v>
      </c>
      <c r="L55" s="231">
        <v>8260442</v>
      </c>
      <c r="M55" s="231">
        <v>8370755</v>
      </c>
      <c r="N55" s="233">
        <v>90714679</v>
      </c>
    </row>
    <row r="56" spans="1:14" ht="13.5" customHeight="1" thickBot="1" x14ac:dyDescent="0.25">
      <c r="A56" s="241"/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4"/>
    </row>
    <row r="57" spans="1:14" ht="13.5" customHeight="1" x14ac:dyDescent="0.2">
      <c r="A57" s="216" t="s">
        <v>103</v>
      </c>
      <c r="B57" s="231"/>
      <c r="C57" s="231"/>
      <c r="D57" s="231"/>
      <c r="E57" s="231"/>
      <c r="F57" s="231"/>
      <c r="G57" s="231"/>
      <c r="H57" s="231"/>
      <c r="I57" s="231"/>
      <c r="J57" s="231">
        <v>0</v>
      </c>
      <c r="K57" s="231">
        <v>0</v>
      </c>
      <c r="L57" s="231">
        <v>0</v>
      </c>
      <c r="M57" s="231">
        <v>0</v>
      </c>
      <c r="N57" s="233">
        <v>0</v>
      </c>
    </row>
    <row r="58" spans="1:14" ht="13.5" customHeight="1" thickBot="1" x14ac:dyDescent="0.25">
      <c r="A58" s="241"/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4"/>
    </row>
    <row r="59" spans="1:14" ht="13.5" customHeight="1" x14ac:dyDescent="0.2">
      <c r="A59" s="216" t="s">
        <v>19</v>
      </c>
      <c r="B59" s="231">
        <v>11395312</v>
      </c>
      <c r="C59" s="231">
        <v>11889429</v>
      </c>
      <c r="D59" s="231">
        <v>8968852</v>
      </c>
      <c r="E59" s="231">
        <v>3616013</v>
      </c>
      <c r="F59" s="231">
        <v>5141335</v>
      </c>
      <c r="G59" s="231">
        <v>18603008</v>
      </c>
      <c r="H59" s="231">
        <v>28067366</v>
      </c>
      <c r="I59" s="231">
        <v>25444339</v>
      </c>
      <c r="J59" s="231">
        <v>14843675</v>
      </c>
      <c r="K59" s="231">
        <v>11523225</v>
      </c>
      <c r="L59" s="231">
        <v>14654370</v>
      </c>
      <c r="M59" s="231">
        <v>10114475</v>
      </c>
      <c r="N59" s="233">
        <v>164261399</v>
      </c>
    </row>
    <row r="60" spans="1:14" ht="13.5" customHeight="1" thickBot="1" x14ac:dyDescent="0.25">
      <c r="A60" s="241"/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4"/>
    </row>
    <row r="61" spans="1:14" ht="13.5" customHeight="1" x14ac:dyDescent="0.2">
      <c r="A61" s="216" t="s">
        <v>20</v>
      </c>
      <c r="B61" s="231">
        <v>4044580</v>
      </c>
      <c r="C61" s="231">
        <v>3507237</v>
      </c>
      <c r="D61" s="231">
        <v>5621162</v>
      </c>
      <c r="E61" s="231">
        <v>6172119</v>
      </c>
      <c r="F61" s="231">
        <v>6811178</v>
      </c>
      <c r="G61" s="231">
        <v>5672471</v>
      </c>
      <c r="H61" s="231">
        <v>6226733</v>
      </c>
      <c r="I61" s="231">
        <v>5001710</v>
      </c>
      <c r="J61" s="231">
        <v>4975740</v>
      </c>
      <c r="K61" s="231">
        <v>5577107</v>
      </c>
      <c r="L61" s="231">
        <v>5430521</v>
      </c>
      <c r="M61" s="231">
        <v>6268457</v>
      </c>
      <c r="N61" s="233">
        <v>65309015</v>
      </c>
    </row>
    <row r="62" spans="1:14" ht="13.5" customHeight="1" thickBot="1" x14ac:dyDescent="0.25">
      <c r="A62" s="241"/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4"/>
    </row>
    <row r="63" spans="1:14" ht="13.5" customHeight="1" x14ac:dyDescent="0.2">
      <c r="A63" s="216" t="s">
        <v>15</v>
      </c>
      <c r="B63" s="231">
        <v>5312773</v>
      </c>
      <c r="C63" s="231">
        <v>4518011</v>
      </c>
      <c r="D63" s="231">
        <v>4325804</v>
      </c>
      <c r="E63" s="231">
        <v>1055136</v>
      </c>
      <c r="F63" s="231">
        <v>3025680</v>
      </c>
      <c r="G63" s="231">
        <v>2374794</v>
      </c>
      <c r="H63" s="231">
        <v>2721209</v>
      </c>
      <c r="I63" s="231">
        <v>3175068</v>
      </c>
      <c r="J63" s="231">
        <v>1690482</v>
      </c>
      <c r="K63" s="231">
        <v>899058</v>
      </c>
      <c r="L63" s="231">
        <v>1021496</v>
      </c>
      <c r="M63" s="231">
        <v>1873792</v>
      </c>
      <c r="N63" s="233">
        <v>31993303</v>
      </c>
    </row>
    <row r="64" spans="1:14" ht="13.5" customHeight="1" thickBot="1" x14ac:dyDescent="0.25">
      <c r="A64" s="241"/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4"/>
    </row>
    <row r="65" spans="1:14" ht="13.5" customHeight="1" x14ac:dyDescent="0.2">
      <c r="A65" s="216" t="s">
        <v>104</v>
      </c>
      <c r="B65" s="231"/>
      <c r="C65" s="231"/>
      <c r="D65" s="231"/>
      <c r="E65" s="231"/>
      <c r="F65" s="231"/>
      <c r="G65" s="231"/>
      <c r="H65" s="231"/>
      <c r="I65" s="231"/>
      <c r="J65" s="231">
        <v>0</v>
      </c>
      <c r="K65" s="231">
        <v>0</v>
      </c>
      <c r="L65" s="231">
        <v>0</v>
      </c>
      <c r="M65" s="231">
        <v>0</v>
      </c>
      <c r="N65" s="233">
        <v>0</v>
      </c>
    </row>
    <row r="66" spans="1:14" ht="13.5" customHeight="1" thickBot="1" x14ac:dyDescent="0.25">
      <c r="A66" s="241"/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4"/>
    </row>
    <row r="67" spans="1:14" ht="13.5" customHeight="1" x14ac:dyDescent="0.2">
      <c r="A67" s="216" t="s">
        <v>105</v>
      </c>
      <c r="B67" s="231"/>
      <c r="C67" s="231"/>
      <c r="D67" s="231"/>
      <c r="E67" s="231"/>
      <c r="F67" s="231"/>
      <c r="G67" s="231"/>
      <c r="H67" s="231"/>
      <c r="I67" s="231"/>
      <c r="J67" s="231">
        <v>0</v>
      </c>
      <c r="K67" s="231">
        <v>0</v>
      </c>
      <c r="L67" s="231">
        <v>0</v>
      </c>
      <c r="M67" s="231">
        <v>0</v>
      </c>
      <c r="N67" s="233">
        <v>0</v>
      </c>
    </row>
    <row r="68" spans="1:14" ht="13.5" customHeight="1" thickBot="1" x14ac:dyDescent="0.25">
      <c r="A68" s="241"/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4"/>
    </row>
    <row r="69" spans="1:14" ht="13.5" customHeight="1" x14ac:dyDescent="0.2">
      <c r="A69" s="216" t="s">
        <v>75</v>
      </c>
      <c r="B69" s="231">
        <v>2176245</v>
      </c>
      <c r="C69" s="231">
        <v>2471542</v>
      </c>
      <c r="D69" s="231">
        <v>2659547</v>
      </c>
      <c r="E69" s="231">
        <v>2117394</v>
      </c>
      <c r="F69" s="231">
        <v>2110246</v>
      </c>
      <c r="G69" s="231">
        <v>1906557</v>
      </c>
      <c r="H69" s="231">
        <v>2211174</v>
      </c>
      <c r="I69" s="231">
        <v>2489683</v>
      </c>
      <c r="J69" s="231">
        <v>2711874</v>
      </c>
      <c r="K69" s="231">
        <v>3317320</v>
      </c>
      <c r="L69" s="231">
        <v>3066932</v>
      </c>
      <c r="M69" s="231">
        <v>3535236</v>
      </c>
      <c r="N69" s="233">
        <v>30773750</v>
      </c>
    </row>
    <row r="70" spans="1:14" ht="13.5" customHeight="1" thickBot="1" x14ac:dyDescent="0.25">
      <c r="A70" s="241"/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4"/>
    </row>
    <row r="71" spans="1:14" ht="13.5" customHeight="1" x14ac:dyDescent="0.2">
      <c r="A71" s="218" t="s">
        <v>178</v>
      </c>
      <c r="B71" s="231">
        <v>23488318</v>
      </c>
      <c r="C71" s="231">
        <v>19951481</v>
      </c>
      <c r="D71" s="231">
        <v>18916556</v>
      </c>
      <c r="E71" s="231">
        <v>14578343</v>
      </c>
      <c r="F71" s="231">
        <v>26281048</v>
      </c>
      <c r="G71" s="231">
        <v>31728701</v>
      </c>
      <c r="H71" s="231">
        <v>19791647</v>
      </c>
      <c r="I71" s="231">
        <v>38648866</v>
      </c>
      <c r="J71" s="231">
        <v>36702646</v>
      </c>
      <c r="K71" s="231">
        <v>36315198</v>
      </c>
      <c r="L71" s="231">
        <v>39258062</v>
      </c>
      <c r="M71" s="231">
        <v>32223048</v>
      </c>
      <c r="N71" s="233">
        <v>337883914</v>
      </c>
    </row>
    <row r="72" spans="1:14" ht="13.5" customHeight="1" thickBot="1" x14ac:dyDescent="0.25">
      <c r="A72" s="219"/>
      <c r="B72" s="232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4"/>
    </row>
    <row r="73" spans="1:14" ht="13.5" customHeight="1" x14ac:dyDescent="0.2">
      <c r="A73" s="216" t="s">
        <v>22</v>
      </c>
      <c r="B73" s="231">
        <v>3667518</v>
      </c>
      <c r="C73" s="231">
        <v>2708454</v>
      </c>
      <c r="D73" s="231">
        <v>2697709</v>
      </c>
      <c r="E73" s="231">
        <v>2171254</v>
      </c>
      <c r="F73" s="231">
        <v>4129645</v>
      </c>
      <c r="G73" s="231">
        <v>4937052</v>
      </c>
      <c r="H73" s="231">
        <v>20484086</v>
      </c>
      <c r="I73" s="231">
        <v>4951753</v>
      </c>
      <c r="J73" s="231">
        <v>5185177</v>
      </c>
      <c r="K73" s="231">
        <v>5051661</v>
      </c>
      <c r="L73" s="231">
        <v>5230170</v>
      </c>
      <c r="M73" s="231">
        <v>4198797</v>
      </c>
      <c r="N73" s="233">
        <v>65413276</v>
      </c>
    </row>
    <row r="74" spans="1:14" ht="13.5" customHeight="1" thickBot="1" x14ac:dyDescent="0.25">
      <c r="A74" s="241"/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4"/>
    </row>
    <row r="75" spans="1:14" ht="13.5" customHeight="1" x14ac:dyDescent="0.2">
      <c r="A75" s="216" t="s">
        <v>23</v>
      </c>
      <c r="B75" s="231">
        <v>54470518</v>
      </c>
      <c r="C75" s="231">
        <v>42974367</v>
      </c>
      <c r="D75" s="231">
        <v>49268476</v>
      </c>
      <c r="E75" s="231">
        <v>21367103</v>
      </c>
      <c r="F75" s="231">
        <v>57315311</v>
      </c>
      <c r="G75" s="231">
        <v>61271785</v>
      </c>
      <c r="H75" s="231">
        <v>59495336</v>
      </c>
      <c r="I75" s="231">
        <v>57361836</v>
      </c>
      <c r="J75" s="231">
        <v>60578484</v>
      </c>
      <c r="K75" s="231">
        <v>58672618</v>
      </c>
      <c r="L75" s="231">
        <v>50334087</v>
      </c>
      <c r="M75" s="231">
        <v>56693094</v>
      </c>
      <c r="N75" s="233">
        <v>629803015</v>
      </c>
    </row>
    <row r="76" spans="1:14" ht="13.5" customHeight="1" thickBot="1" x14ac:dyDescent="0.25">
      <c r="A76" s="241"/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4"/>
    </row>
    <row r="77" spans="1:14" ht="13.5" customHeight="1" x14ac:dyDescent="0.2">
      <c r="A77" s="216" t="s">
        <v>62</v>
      </c>
      <c r="B77" s="231">
        <v>5415541</v>
      </c>
      <c r="C77" s="231">
        <v>10379504</v>
      </c>
      <c r="D77" s="231">
        <v>22035974</v>
      </c>
      <c r="E77" s="231">
        <v>7504972</v>
      </c>
      <c r="F77" s="231">
        <v>27706150</v>
      </c>
      <c r="G77" s="231">
        <v>17332167</v>
      </c>
      <c r="H77" s="231">
        <v>13976881</v>
      </c>
      <c r="I77" s="231">
        <v>17521741</v>
      </c>
      <c r="J77" s="231">
        <v>13944179</v>
      </c>
      <c r="K77" s="231">
        <v>17132618</v>
      </c>
      <c r="L77" s="231">
        <v>18222075</v>
      </c>
      <c r="M77" s="231">
        <v>17972888</v>
      </c>
      <c r="N77" s="233">
        <v>189144690</v>
      </c>
    </row>
    <row r="78" spans="1:14" ht="13.5" customHeight="1" thickBot="1" x14ac:dyDescent="0.25">
      <c r="A78" s="241"/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4"/>
    </row>
    <row r="79" spans="1:14" ht="13.5" customHeight="1" x14ac:dyDescent="0.2">
      <c r="A79" s="216" t="s">
        <v>16</v>
      </c>
      <c r="B79" s="231">
        <v>925675</v>
      </c>
      <c r="C79" s="231">
        <v>0</v>
      </c>
      <c r="D79" s="231">
        <v>925102</v>
      </c>
      <c r="E79" s="231">
        <v>0</v>
      </c>
      <c r="F79" s="231">
        <v>0</v>
      </c>
      <c r="G79" s="231">
        <v>1394623</v>
      </c>
      <c r="H79" s="231">
        <v>0</v>
      </c>
      <c r="I79" s="231">
        <v>0</v>
      </c>
      <c r="J79" s="231">
        <v>923835</v>
      </c>
      <c r="K79" s="231">
        <v>1393374</v>
      </c>
      <c r="L79" s="231">
        <v>912957</v>
      </c>
      <c r="M79" s="231">
        <v>1393291</v>
      </c>
      <c r="N79" s="233">
        <v>7868857</v>
      </c>
    </row>
    <row r="80" spans="1:14" ht="13.5" customHeight="1" thickBot="1" x14ac:dyDescent="0.25">
      <c r="A80" s="241"/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4"/>
    </row>
    <row r="81" spans="1:14" ht="13.5" customHeight="1" x14ac:dyDescent="0.2">
      <c r="A81" s="216" t="s">
        <v>24</v>
      </c>
      <c r="B81" s="231">
        <v>0</v>
      </c>
      <c r="C81" s="231">
        <v>0</v>
      </c>
      <c r="D81" s="231">
        <v>0</v>
      </c>
      <c r="E81" s="231">
        <v>634290</v>
      </c>
      <c r="F81" s="231">
        <v>8926215</v>
      </c>
      <c r="G81" s="231">
        <v>13196248</v>
      </c>
      <c r="H81" s="231">
        <v>15109288</v>
      </c>
      <c r="I81" s="231">
        <v>12945335</v>
      </c>
      <c r="J81" s="231">
        <v>2236355</v>
      </c>
      <c r="K81" s="231">
        <v>0</v>
      </c>
      <c r="L81" s="231">
        <v>0</v>
      </c>
      <c r="M81" s="231">
        <v>0</v>
      </c>
      <c r="N81" s="233">
        <v>53047731</v>
      </c>
    </row>
    <row r="82" spans="1:14" ht="13.5" customHeight="1" thickBot="1" x14ac:dyDescent="0.25">
      <c r="A82" s="241"/>
      <c r="B82" s="232"/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4"/>
    </row>
    <row r="83" spans="1:14" ht="13.5" customHeight="1" x14ac:dyDescent="0.2">
      <c r="A83" s="216" t="s">
        <v>31</v>
      </c>
      <c r="B83" s="231">
        <v>0</v>
      </c>
      <c r="C83" s="231">
        <v>942590</v>
      </c>
      <c r="D83" s="231">
        <v>0</v>
      </c>
      <c r="E83" s="231">
        <v>989592</v>
      </c>
      <c r="F83" s="231">
        <v>1803494</v>
      </c>
      <c r="G83" s="231">
        <v>2030341</v>
      </c>
      <c r="H83" s="231">
        <v>3923864</v>
      </c>
      <c r="I83" s="231">
        <v>1959683</v>
      </c>
      <c r="J83" s="231">
        <v>3390741</v>
      </c>
      <c r="K83" s="231">
        <v>1939453</v>
      </c>
      <c r="L83" s="231">
        <v>578375</v>
      </c>
      <c r="M83" s="231">
        <v>0</v>
      </c>
      <c r="N83" s="233">
        <v>17558133</v>
      </c>
    </row>
    <row r="84" spans="1:14" ht="13.5" customHeight="1" thickBot="1" x14ac:dyDescent="0.25">
      <c r="A84" s="241"/>
      <c r="B84" s="232"/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4"/>
    </row>
    <row r="85" spans="1:14" ht="13.5" customHeight="1" x14ac:dyDescent="0.2">
      <c r="A85" s="216" t="s">
        <v>25</v>
      </c>
      <c r="B85" s="231">
        <v>130706715</v>
      </c>
      <c r="C85" s="231">
        <v>119763257</v>
      </c>
      <c r="D85" s="231">
        <v>41956220</v>
      </c>
      <c r="E85" s="231">
        <v>76513660</v>
      </c>
      <c r="F85" s="231">
        <v>187402502</v>
      </c>
      <c r="G85" s="231">
        <v>173306944</v>
      </c>
      <c r="H85" s="231">
        <v>175832839</v>
      </c>
      <c r="I85" s="231">
        <v>183969061</v>
      </c>
      <c r="J85" s="231">
        <v>171876925</v>
      </c>
      <c r="K85" s="231">
        <v>184668036</v>
      </c>
      <c r="L85" s="231">
        <v>191660755</v>
      </c>
      <c r="M85" s="231">
        <v>151225215</v>
      </c>
      <c r="N85" s="233">
        <v>1788882129</v>
      </c>
    </row>
    <row r="86" spans="1:14" ht="13.5" customHeight="1" thickBot="1" x14ac:dyDescent="0.25">
      <c r="A86" s="241"/>
      <c r="B86" s="232"/>
      <c r="C86" s="232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4"/>
    </row>
    <row r="87" spans="1:14" ht="13.5" customHeight="1" x14ac:dyDescent="0.2">
      <c r="A87" s="216" t="s">
        <v>106</v>
      </c>
      <c r="B87" s="231"/>
      <c r="C87" s="231"/>
      <c r="D87" s="231"/>
      <c r="E87" s="231"/>
      <c r="F87" s="231"/>
      <c r="G87" s="231"/>
      <c r="H87" s="231"/>
      <c r="I87" s="231"/>
      <c r="J87" s="231">
        <v>0</v>
      </c>
      <c r="K87" s="231">
        <v>0</v>
      </c>
      <c r="L87" s="231">
        <v>0</v>
      </c>
      <c r="M87" s="231">
        <v>0</v>
      </c>
      <c r="N87" s="233">
        <v>0</v>
      </c>
    </row>
    <row r="88" spans="1:14" ht="13.5" customHeight="1" thickBot="1" x14ac:dyDescent="0.25">
      <c r="A88" s="241"/>
      <c r="B88" s="232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4"/>
    </row>
    <row r="89" spans="1:14" ht="13.5" customHeight="1" x14ac:dyDescent="0.2">
      <c r="A89" s="216" t="s">
        <v>107</v>
      </c>
      <c r="B89" s="231"/>
      <c r="C89" s="231"/>
      <c r="D89" s="231"/>
      <c r="E89" s="231"/>
      <c r="F89" s="231"/>
      <c r="G89" s="231"/>
      <c r="H89" s="231"/>
      <c r="I89" s="231"/>
      <c r="J89" s="231">
        <v>0</v>
      </c>
      <c r="K89" s="231">
        <v>0</v>
      </c>
      <c r="L89" s="231">
        <v>0</v>
      </c>
      <c r="M89" s="231">
        <v>0</v>
      </c>
      <c r="N89" s="233">
        <v>0</v>
      </c>
    </row>
    <row r="90" spans="1:14" ht="13.5" customHeight="1" thickBot="1" x14ac:dyDescent="0.25">
      <c r="A90" s="241"/>
      <c r="B90" s="232"/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4"/>
    </row>
    <row r="91" spans="1:14" ht="13.5" customHeight="1" x14ac:dyDescent="0.2">
      <c r="A91" s="216" t="s">
        <v>26</v>
      </c>
      <c r="B91" s="231">
        <v>31480695</v>
      </c>
      <c r="C91" s="231">
        <v>14345515</v>
      </c>
      <c r="D91" s="231">
        <v>43204790</v>
      </c>
      <c r="E91" s="231">
        <v>54505454</v>
      </c>
      <c r="F91" s="231">
        <v>65975043</v>
      </c>
      <c r="G91" s="231">
        <v>60705144</v>
      </c>
      <c r="H91" s="231">
        <v>42288526</v>
      </c>
      <c r="I91" s="231">
        <v>51111445</v>
      </c>
      <c r="J91" s="231">
        <v>65630409</v>
      </c>
      <c r="K91" s="231">
        <v>60418822</v>
      </c>
      <c r="L91" s="231">
        <v>54164160</v>
      </c>
      <c r="M91" s="231">
        <v>56360304</v>
      </c>
      <c r="N91" s="233">
        <v>600190307</v>
      </c>
    </row>
    <row r="92" spans="1:14" ht="13.5" customHeight="1" thickBot="1" x14ac:dyDescent="0.25">
      <c r="A92" s="241"/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4"/>
    </row>
    <row r="93" spans="1:14" ht="13.5" customHeight="1" x14ac:dyDescent="0.2">
      <c r="A93" s="216" t="s">
        <v>27</v>
      </c>
      <c r="B93" s="231">
        <v>8083823</v>
      </c>
      <c r="C93" s="231">
        <v>5582386</v>
      </c>
      <c r="D93" s="231">
        <v>4903400</v>
      </c>
      <c r="E93" s="231">
        <v>1727727</v>
      </c>
      <c r="F93" s="231">
        <v>7187844</v>
      </c>
      <c r="G93" s="231">
        <v>10712548</v>
      </c>
      <c r="H93" s="231">
        <v>14207988</v>
      </c>
      <c r="I93" s="231">
        <v>12190487</v>
      </c>
      <c r="J93" s="231">
        <v>13457662</v>
      </c>
      <c r="K93" s="231">
        <v>11603622</v>
      </c>
      <c r="L93" s="231">
        <v>11138335</v>
      </c>
      <c r="M93" s="231">
        <v>6854623</v>
      </c>
      <c r="N93" s="233">
        <v>107650445</v>
      </c>
    </row>
    <row r="94" spans="1:14" ht="13.5" customHeight="1" thickBot="1" x14ac:dyDescent="0.25">
      <c r="A94" s="241"/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4"/>
    </row>
    <row r="95" spans="1:14" ht="13.5" customHeight="1" x14ac:dyDescent="0.2">
      <c r="A95" s="216" t="s">
        <v>63</v>
      </c>
      <c r="B95" s="231"/>
      <c r="C95" s="231"/>
      <c r="D95" s="231"/>
      <c r="E95" s="231"/>
      <c r="F95" s="231"/>
      <c r="G95" s="231"/>
      <c r="H95" s="231"/>
      <c r="I95" s="231"/>
      <c r="J95" s="231">
        <v>0</v>
      </c>
      <c r="K95" s="231">
        <v>0</v>
      </c>
      <c r="L95" s="231">
        <v>0</v>
      </c>
      <c r="M95" s="231">
        <v>0</v>
      </c>
      <c r="N95" s="233">
        <v>0</v>
      </c>
    </row>
    <row r="96" spans="1:14" ht="13.5" customHeight="1" thickBot="1" x14ac:dyDescent="0.25">
      <c r="A96" s="241"/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4"/>
    </row>
    <row r="97" spans="1:14" ht="13.5" customHeight="1" x14ac:dyDescent="0.2">
      <c r="A97" s="216" t="s">
        <v>64</v>
      </c>
      <c r="B97" s="231">
        <v>5894426</v>
      </c>
      <c r="C97" s="231">
        <v>6444350</v>
      </c>
      <c r="D97" s="231">
        <v>3510709</v>
      </c>
      <c r="E97" s="231">
        <v>4886673</v>
      </c>
      <c r="F97" s="231">
        <v>7203317</v>
      </c>
      <c r="G97" s="231">
        <v>7300436</v>
      </c>
      <c r="H97" s="231">
        <v>8651403</v>
      </c>
      <c r="I97" s="231">
        <v>5733272</v>
      </c>
      <c r="J97" s="231">
        <v>6544546</v>
      </c>
      <c r="K97" s="231">
        <v>5837721</v>
      </c>
      <c r="L97" s="231">
        <v>5507972</v>
      </c>
      <c r="M97" s="231">
        <v>5690012</v>
      </c>
      <c r="N97" s="233">
        <v>73204837</v>
      </c>
    </row>
    <row r="98" spans="1:14" ht="13.5" customHeight="1" thickBot="1" x14ac:dyDescent="0.25">
      <c r="A98" s="241"/>
      <c r="B98" s="232"/>
      <c r="C98" s="232"/>
      <c r="D98" s="232"/>
      <c r="E98" s="232"/>
      <c r="F98" s="232"/>
      <c r="G98" s="232"/>
      <c r="H98" s="232"/>
      <c r="I98" s="232"/>
      <c r="J98" s="232"/>
      <c r="K98" s="232"/>
      <c r="L98" s="232"/>
      <c r="M98" s="232"/>
      <c r="N98" s="234"/>
    </row>
    <row r="99" spans="1:14" ht="13.5" customHeight="1" x14ac:dyDescent="0.2">
      <c r="A99" s="216" t="s">
        <v>28</v>
      </c>
      <c r="B99" s="231">
        <v>141344</v>
      </c>
      <c r="C99" s="231">
        <v>405401</v>
      </c>
      <c r="D99" s="231">
        <v>291039</v>
      </c>
      <c r="E99" s="231">
        <v>10665</v>
      </c>
      <c r="F99" s="231">
        <v>314748</v>
      </c>
      <c r="G99" s="231">
        <v>446963</v>
      </c>
      <c r="H99" s="231">
        <v>144839</v>
      </c>
      <c r="I99" s="231">
        <v>168070</v>
      </c>
      <c r="J99" s="231">
        <v>68447</v>
      </c>
      <c r="K99" s="231">
        <v>467682</v>
      </c>
      <c r="L99" s="231">
        <v>444417</v>
      </c>
      <c r="M99" s="231">
        <v>81171</v>
      </c>
      <c r="N99" s="233">
        <v>2984786</v>
      </c>
    </row>
    <row r="100" spans="1:14" ht="13.5" customHeight="1" thickBot="1" x14ac:dyDescent="0.25">
      <c r="A100" s="241"/>
      <c r="B100" s="232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4"/>
    </row>
    <row r="101" spans="1:14" ht="13.5" customHeight="1" x14ac:dyDescent="0.2">
      <c r="A101" s="214" t="s">
        <v>13</v>
      </c>
      <c r="B101" s="243">
        <v>290864307</v>
      </c>
      <c r="C101" s="243">
        <v>247788589</v>
      </c>
      <c r="D101" s="243">
        <v>217866533</v>
      </c>
      <c r="E101" s="243">
        <v>204674590</v>
      </c>
      <c r="F101" s="243">
        <v>418143818</v>
      </c>
      <c r="G101" s="243">
        <v>421274143</v>
      </c>
      <c r="H101" s="243">
        <v>423169608</v>
      </c>
      <c r="I101" s="243">
        <v>432277429</v>
      </c>
      <c r="J101" s="243">
        <v>411922690</v>
      </c>
      <c r="K101" s="243">
        <v>415962275</v>
      </c>
      <c r="L101" s="214">
        <v>409885126</v>
      </c>
      <c r="M101" s="243">
        <v>362855158</v>
      </c>
      <c r="N101" s="243">
        <v>4256684266</v>
      </c>
    </row>
    <row r="102" spans="1:14" ht="13.5" customHeight="1" thickBot="1" x14ac:dyDescent="0.25">
      <c r="A102" s="215"/>
      <c r="B102" s="244"/>
      <c r="C102" s="244"/>
      <c r="D102" s="244"/>
      <c r="E102" s="244"/>
      <c r="F102" s="244"/>
      <c r="G102" s="244"/>
      <c r="H102" s="244"/>
      <c r="I102" s="244"/>
      <c r="J102" s="244"/>
      <c r="K102" s="244"/>
      <c r="L102" s="215"/>
      <c r="M102" s="244"/>
      <c r="N102" s="244"/>
    </row>
    <row r="104" spans="1:14" ht="13.5" customHeight="1" x14ac:dyDescent="0.2"/>
    <row r="105" spans="1:14" ht="13.5" customHeight="1" x14ac:dyDescent="0.2"/>
    <row r="106" spans="1:14" s="26" customFormat="1" ht="24.95" customHeight="1" x14ac:dyDescent="0.2">
      <c r="A106" s="222" t="s">
        <v>165</v>
      </c>
      <c r="B106" s="222"/>
      <c r="C106" s="222"/>
      <c r="D106" s="222"/>
      <c r="E106" s="222"/>
      <c r="F106" s="222"/>
      <c r="G106" s="222"/>
      <c r="H106" s="222"/>
      <c r="I106" s="222"/>
      <c r="J106" s="222"/>
      <c r="K106" s="222"/>
      <c r="L106" s="222"/>
      <c r="M106" s="222"/>
      <c r="N106" s="222"/>
    </row>
    <row r="107" spans="1:14" ht="13.5" customHeight="1" thickBot="1" x14ac:dyDescent="0.25"/>
    <row r="108" spans="1:14" ht="13.5" customHeight="1" x14ac:dyDescent="0.2">
      <c r="A108" s="216"/>
      <c r="B108" s="225" t="s">
        <v>1</v>
      </c>
      <c r="C108" s="216" t="s">
        <v>2</v>
      </c>
      <c r="D108" s="225" t="s">
        <v>3</v>
      </c>
      <c r="E108" s="216" t="s">
        <v>4</v>
      </c>
      <c r="F108" s="225" t="s">
        <v>5</v>
      </c>
      <c r="G108" s="216" t="s">
        <v>6</v>
      </c>
      <c r="H108" s="225" t="s">
        <v>7</v>
      </c>
      <c r="I108" s="216" t="s">
        <v>8</v>
      </c>
      <c r="J108" s="225" t="s">
        <v>9</v>
      </c>
      <c r="K108" s="216" t="s">
        <v>10</v>
      </c>
      <c r="L108" s="225" t="s">
        <v>11</v>
      </c>
      <c r="M108" s="216" t="s">
        <v>12</v>
      </c>
      <c r="N108" s="223" t="s">
        <v>13</v>
      </c>
    </row>
    <row r="109" spans="1:14" ht="13.5" customHeight="1" thickBot="1" x14ac:dyDescent="0.25">
      <c r="A109" s="217"/>
      <c r="B109" s="226"/>
      <c r="C109" s="217"/>
      <c r="D109" s="226"/>
      <c r="E109" s="217"/>
      <c r="F109" s="226"/>
      <c r="G109" s="217"/>
      <c r="H109" s="226"/>
      <c r="I109" s="217"/>
      <c r="J109" s="226"/>
      <c r="K109" s="217"/>
      <c r="L109" s="226"/>
      <c r="M109" s="217"/>
      <c r="N109" s="224"/>
    </row>
    <row r="110" spans="1:14" ht="13.5" customHeight="1" x14ac:dyDescent="0.2">
      <c r="A110" s="216" t="s">
        <v>30</v>
      </c>
      <c r="B110" s="231">
        <v>40431860</v>
      </c>
      <c r="C110" s="231">
        <v>39482580</v>
      </c>
      <c r="D110" s="231">
        <v>41659500</v>
      </c>
      <c r="E110" s="231">
        <v>30858700</v>
      </c>
      <c r="F110" s="231">
        <v>41366800</v>
      </c>
      <c r="G110" s="231">
        <v>43980800</v>
      </c>
      <c r="H110" s="231">
        <v>42948840</v>
      </c>
      <c r="I110" s="231">
        <v>45216370</v>
      </c>
      <c r="J110" s="231">
        <v>41127000</v>
      </c>
      <c r="K110" s="231">
        <v>42153730</v>
      </c>
      <c r="L110" s="231">
        <v>47057020</v>
      </c>
      <c r="M110" s="231">
        <v>45528370</v>
      </c>
      <c r="N110" s="233">
        <v>501811570</v>
      </c>
    </row>
    <row r="111" spans="1:14" ht="13.5" customHeight="1" thickBot="1" x14ac:dyDescent="0.25">
      <c r="A111" s="241"/>
      <c r="B111" s="232"/>
      <c r="C111" s="232"/>
      <c r="D111" s="232"/>
      <c r="E111" s="232"/>
      <c r="F111" s="232"/>
      <c r="G111" s="232"/>
      <c r="H111" s="232"/>
      <c r="I111" s="232"/>
      <c r="J111" s="232"/>
      <c r="K111" s="232"/>
      <c r="L111" s="232"/>
      <c r="M111" s="232"/>
      <c r="N111" s="234"/>
    </row>
    <row r="112" spans="1:14" ht="13.5" customHeight="1" x14ac:dyDescent="0.2">
      <c r="A112" s="216" t="s">
        <v>66</v>
      </c>
      <c r="B112" s="231">
        <v>240410</v>
      </c>
      <c r="C112" s="231">
        <v>157320</v>
      </c>
      <c r="D112" s="231"/>
      <c r="E112" s="231">
        <v>42600</v>
      </c>
      <c r="F112" s="231">
        <v>40500</v>
      </c>
      <c r="G112" s="231">
        <v>20300</v>
      </c>
      <c r="H112" s="231">
        <v>105920</v>
      </c>
      <c r="I112" s="231">
        <v>114290</v>
      </c>
      <c r="J112" s="231">
        <v>107000</v>
      </c>
      <c r="K112" s="231">
        <v>133720</v>
      </c>
      <c r="L112" s="231">
        <v>104690</v>
      </c>
      <c r="M112" s="231">
        <v>113680</v>
      </c>
      <c r="N112" s="233">
        <v>1180430</v>
      </c>
    </row>
    <row r="113" spans="1:14" ht="13.5" customHeight="1" thickBot="1" x14ac:dyDescent="0.25">
      <c r="A113" s="241"/>
      <c r="B113" s="232"/>
      <c r="C113" s="232"/>
      <c r="D113" s="232"/>
      <c r="E113" s="232"/>
      <c r="F113" s="232"/>
      <c r="G113" s="232"/>
      <c r="H113" s="232"/>
      <c r="I113" s="232"/>
      <c r="J113" s="232"/>
      <c r="K113" s="232"/>
      <c r="L113" s="232"/>
      <c r="M113" s="232"/>
      <c r="N113" s="234"/>
    </row>
    <row r="114" spans="1:14" ht="13.5" customHeight="1" x14ac:dyDescent="0.2">
      <c r="A114" s="216" t="s">
        <v>32</v>
      </c>
      <c r="B114" s="231">
        <v>6252920</v>
      </c>
      <c r="C114" s="231">
        <v>12454240</v>
      </c>
      <c r="D114" s="231">
        <v>13639800</v>
      </c>
      <c r="E114" s="231">
        <v>11571100</v>
      </c>
      <c r="F114" s="231">
        <v>9561100</v>
      </c>
      <c r="G114" s="231">
        <v>9609400</v>
      </c>
      <c r="H114" s="231">
        <v>6795970</v>
      </c>
      <c r="I114" s="231">
        <v>6290220</v>
      </c>
      <c r="J114" s="231">
        <v>4661000</v>
      </c>
      <c r="K114" s="231">
        <v>4201030</v>
      </c>
      <c r="L114" s="231">
        <v>6029180</v>
      </c>
      <c r="M114" s="231">
        <v>2918330</v>
      </c>
      <c r="N114" s="233">
        <v>93984290</v>
      </c>
    </row>
    <row r="115" spans="1:14" ht="13.5" customHeight="1" thickBot="1" x14ac:dyDescent="0.25">
      <c r="A115" s="241"/>
      <c r="B115" s="232"/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4"/>
    </row>
    <row r="116" spans="1:14" ht="13.5" customHeight="1" x14ac:dyDescent="0.2">
      <c r="A116" s="216" t="s">
        <v>33</v>
      </c>
      <c r="B116" s="231">
        <v>2298540</v>
      </c>
      <c r="C116" s="231">
        <v>2142060</v>
      </c>
      <c r="D116" s="231">
        <v>2642900</v>
      </c>
      <c r="E116" s="231">
        <v>1875600</v>
      </c>
      <c r="F116" s="231">
        <v>2243700</v>
      </c>
      <c r="G116" s="231">
        <v>3000490</v>
      </c>
      <c r="H116" s="231">
        <v>4535720</v>
      </c>
      <c r="I116" s="231">
        <v>4539400</v>
      </c>
      <c r="J116" s="231">
        <v>3003000</v>
      </c>
      <c r="K116" s="231">
        <v>2471530</v>
      </c>
      <c r="L116" s="231">
        <v>2916850</v>
      </c>
      <c r="M116" s="231">
        <v>3592930</v>
      </c>
      <c r="N116" s="233">
        <v>35262720</v>
      </c>
    </row>
    <row r="117" spans="1:14" ht="13.5" customHeight="1" thickBot="1" x14ac:dyDescent="0.25">
      <c r="A117" s="241"/>
      <c r="B117" s="232"/>
      <c r="C117" s="232"/>
      <c r="D117" s="232"/>
      <c r="E117" s="232"/>
      <c r="F117" s="232"/>
      <c r="G117" s="232"/>
      <c r="H117" s="232"/>
      <c r="I117" s="232"/>
      <c r="J117" s="232"/>
      <c r="K117" s="232"/>
      <c r="L117" s="232"/>
      <c r="M117" s="232"/>
      <c r="N117" s="234"/>
    </row>
    <row r="118" spans="1:14" ht="13.5" customHeight="1" x14ac:dyDescent="0.2">
      <c r="A118" s="216" t="s">
        <v>62</v>
      </c>
      <c r="B118" s="231">
        <v>3275040</v>
      </c>
      <c r="C118" s="231">
        <v>2268590</v>
      </c>
      <c r="D118" s="231">
        <v>2040500</v>
      </c>
      <c r="E118" s="231">
        <v>3149100</v>
      </c>
      <c r="F118" s="231">
        <v>2809000</v>
      </c>
      <c r="G118" s="231">
        <v>2527900</v>
      </c>
      <c r="H118" s="231">
        <v>2447600</v>
      </c>
      <c r="I118" s="231">
        <v>2028660</v>
      </c>
      <c r="J118" s="231">
        <v>2213000</v>
      </c>
      <c r="K118" s="231">
        <v>980730</v>
      </c>
      <c r="L118" s="231">
        <v>3069890</v>
      </c>
      <c r="M118" s="231">
        <v>1748720</v>
      </c>
      <c r="N118" s="233">
        <v>28558730</v>
      </c>
    </row>
    <row r="119" spans="1:14" ht="13.5" customHeight="1" thickBot="1" x14ac:dyDescent="0.25">
      <c r="A119" s="241"/>
      <c r="B119" s="232"/>
      <c r="C119" s="232"/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  <c r="N119" s="234"/>
    </row>
    <row r="120" spans="1:14" ht="13.5" customHeight="1" x14ac:dyDescent="0.2">
      <c r="A120" s="216" t="s">
        <v>25</v>
      </c>
      <c r="B120" s="231">
        <v>10629490</v>
      </c>
      <c r="C120" s="231">
        <v>5934320</v>
      </c>
      <c r="D120" s="231">
        <v>6550600</v>
      </c>
      <c r="E120" s="231">
        <v>5710800</v>
      </c>
      <c r="F120" s="231">
        <v>7765200</v>
      </c>
      <c r="G120" s="231">
        <v>8004100</v>
      </c>
      <c r="H120" s="231">
        <v>7504740</v>
      </c>
      <c r="I120" s="231">
        <v>9068280</v>
      </c>
      <c r="J120" s="231">
        <v>6173000</v>
      </c>
      <c r="K120" s="231">
        <v>6728540</v>
      </c>
      <c r="L120" s="231">
        <v>6748010</v>
      </c>
      <c r="M120" s="231">
        <v>5212360</v>
      </c>
      <c r="N120" s="233">
        <v>86029440</v>
      </c>
    </row>
    <row r="121" spans="1:14" ht="13.5" customHeight="1" thickBot="1" x14ac:dyDescent="0.25">
      <c r="A121" s="241"/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  <c r="L121" s="232"/>
      <c r="M121" s="232"/>
      <c r="N121" s="234"/>
    </row>
    <row r="122" spans="1:14" ht="13.5" customHeight="1" x14ac:dyDescent="0.2">
      <c r="A122" s="216" t="s">
        <v>34</v>
      </c>
      <c r="B122" s="231">
        <v>60003820</v>
      </c>
      <c r="C122" s="231">
        <v>61341940</v>
      </c>
      <c r="D122" s="231">
        <v>68814000</v>
      </c>
      <c r="E122" s="231">
        <v>59669000</v>
      </c>
      <c r="F122" s="231">
        <v>63097700</v>
      </c>
      <c r="G122" s="231">
        <v>60978500</v>
      </c>
      <c r="H122" s="231">
        <v>64383690</v>
      </c>
      <c r="I122" s="231">
        <v>69583150</v>
      </c>
      <c r="J122" s="231">
        <v>59849000</v>
      </c>
      <c r="K122" s="231">
        <v>64044160</v>
      </c>
      <c r="L122" s="231">
        <v>63110170</v>
      </c>
      <c r="M122" s="231">
        <v>60319540</v>
      </c>
      <c r="N122" s="233">
        <v>755194670</v>
      </c>
    </row>
    <row r="123" spans="1:14" ht="13.5" customHeight="1" thickBot="1" x14ac:dyDescent="0.25">
      <c r="A123" s="241"/>
      <c r="B123" s="232"/>
      <c r="C123" s="232"/>
      <c r="D123" s="232"/>
      <c r="E123" s="232"/>
      <c r="F123" s="232"/>
      <c r="G123" s="232"/>
      <c r="H123" s="232"/>
      <c r="I123" s="232"/>
      <c r="J123" s="232"/>
      <c r="K123" s="232"/>
      <c r="L123" s="232"/>
      <c r="M123" s="232"/>
      <c r="N123" s="234"/>
    </row>
    <row r="124" spans="1:14" ht="13.5" customHeight="1" x14ac:dyDescent="0.2">
      <c r="A124" s="216" t="s">
        <v>108</v>
      </c>
      <c r="B124" s="231">
        <v>26534070</v>
      </c>
      <c r="C124" s="231">
        <v>27036490</v>
      </c>
      <c r="D124" s="231">
        <v>30405300</v>
      </c>
      <c r="E124" s="231">
        <v>28756800</v>
      </c>
      <c r="F124" s="231">
        <v>28673400</v>
      </c>
      <c r="G124" s="231">
        <v>29042900</v>
      </c>
      <c r="H124" s="231">
        <v>17263040</v>
      </c>
      <c r="I124" s="231">
        <v>16915470</v>
      </c>
      <c r="J124" s="231">
        <v>27726000</v>
      </c>
      <c r="K124" s="231">
        <v>32037040</v>
      </c>
      <c r="L124" s="231">
        <v>28758950</v>
      </c>
      <c r="M124" s="231">
        <v>23991470</v>
      </c>
      <c r="N124" s="233">
        <v>317140930</v>
      </c>
    </row>
    <row r="125" spans="1:14" ht="13.5" customHeight="1" thickBot="1" x14ac:dyDescent="0.25">
      <c r="A125" s="241"/>
      <c r="B125" s="232"/>
      <c r="C125" s="232"/>
      <c r="D125" s="232"/>
      <c r="E125" s="232"/>
      <c r="F125" s="232"/>
      <c r="G125" s="232"/>
      <c r="H125" s="232"/>
      <c r="I125" s="232"/>
      <c r="J125" s="232"/>
      <c r="K125" s="232"/>
      <c r="L125" s="232"/>
      <c r="M125" s="232"/>
      <c r="N125" s="234"/>
    </row>
    <row r="126" spans="1:14" ht="13.5" customHeight="1" x14ac:dyDescent="0.2">
      <c r="A126" s="216" t="s">
        <v>35</v>
      </c>
      <c r="B126" s="231">
        <v>11800230</v>
      </c>
      <c r="C126" s="231">
        <v>5437350</v>
      </c>
      <c r="D126" s="231">
        <v>11365900</v>
      </c>
      <c r="E126" s="231">
        <v>9560000</v>
      </c>
      <c r="F126" s="231">
        <v>9794800</v>
      </c>
      <c r="G126" s="231">
        <v>11560600</v>
      </c>
      <c r="H126" s="231">
        <v>15425820</v>
      </c>
      <c r="I126" s="231">
        <v>13801310</v>
      </c>
      <c r="J126" s="231">
        <v>10545000</v>
      </c>
      <c r="K126" s="231">
        <v>2803220</v>
      </c>
      <c r="L126" s="231">
        <v>22372640</v>
      </c>
      <c r="M126" s="231">
        <v>11670200</v>
      </c>
      <c r="N126" s="233">
        <v>136137070</v>
      </c>
    </row>
    <row r="127" spans="1:14" ht="13.5" customHeight="1" thickBot="1" x14ac:dyDescent="0.25">
      <c r="A127" s="241"/>
      <c r="B127" s="232"/>
      <c r="C127" s="232"/>
      <c r="D127" s="232"/>
      <c r="E127" s="232"/>
      <c r="F127" s="232"/>
      <c r="G127" s="232"/>
      <c r="H127" s="232"/>
      <c r="I127" s="232"/>
      <c r="J127" s="232"/>
      <c r="K127" s="232"/>
      <c r="L127" s="232"/>
      <c r="M127" s="232"/>
      <c r="N127" s="234"/>
    </row>
    <row r="128" spans="1:14" ht="13.5" customHeight="1" x14ac:dyDescent="0.2">
      <c r="A128" s="216" t="s">
        <v>109</v>
      </c>
      <c r="B128" s="231"/>
      <c r="C128" s="231"/>
      <c r="D128" s="231"/>
      <c r="E128" s="231"/>
      <c r="F128" s="231"/>
      <c r="G128" s="231"/>
      <c r="H128" s="231"/>
      <c r="I128" s="231"/>
      <c r="J128" s="231">
        <v>0</v>
      </c>
      <c r="K128" s="231">
        <v>0</v>
      </c>
      <c r="L128" s="231">
        <v>0</v>
      </c>
      <c r="M128" s="231">
        <v>0</v>
      </c>
      <c r="N128" s="233">
        <v>0</v>
      </c>
    </row>
    <row r="129" spans="1:14" ht="13.5" customHeight="1" thickBot="1" x14ac:dyDescent="0.25">
      <c r="A129" s="241"/>
      <c r="B129" s="232"/>
      <c r="C129" s="232"/>
      <c r="D129" s="232"/>
      <c r="E129" s="232"/>
      <c r="F129" s="232"/>
      <c r="G129" s="232"/>
      <c r="H129" s="232"/>
      <c r="I129" s="232"/>
      <c r="J129" s="232"/>
      <c r="K129" s="232"/>
      <c r="L129" s="232"/>
      <c r="M129" s="232"/>
      <c r="N129" s="234"/>
    </row>
    <row r="130" spans="1:14" ht="13.5" customHeight="1" x14ac:dyDescent="0.2">
      <c r="A130" s="216" t="s">
        <v>49</v>
      </c>
      <c r="B130" s="231"/>
      <c r="C130" s="231"/>
      <c r="D130" s="231"/>
      <c r="E130" s="231"/>
      <c r="F130" s="231"/>
      <c r="G130" s="231"/>
      <c r="H130" s="231"/>
      <c r="I130" s="231"/>
      <c r="J130" s="231">
        <v>0</v>
      </c>
      <c r="K130" s="231">
        <v>0</v>
      </c>
      <c r="L130" s="231">
        <v>0</v>
      </c>
      <c r="M130" s="231">
        <v>0</v>
      </c>
      <c r="N130" s="233">
        <v>0</v>
      </c>
    </row>
    <row r="131" spans="1:14" ht="13.5" customHeight="1" thickBot="1" x14ac:dyDescent="0.25">
      <c r="A131" s="245"/>
      <c r="B131" s="232"/>
      <c r="C131" s="232"/>
      <c r="D131" s="232"/>
      <c r="E131" s="232"/>
      <c r="F131" s="232"/>
      <c r="G131" s="232"/>
      <c r="H131" s="232"/>
      <c r="I131" s="232"/>
      <c r="J131" s="232"/>
      <c r="K131" s="232"/>
      <c r="L131" s="232"/>
      <c r="M131" s="232"/>
      <c r="N131" s="234"/>
    </row>
    <row r="132" spans="1:14" ht="13.5" customHeight="1" x14ac:dyDescent="0.2">
      <c r="A132" s="216" t="s">
        <v>74</v>
      </c>
      <c r="B132" s="231">
        <v>3906090</v>
      </c>
      <c r="C132" s="231">
        <v>3094680</v>
      </c>
      <c r="D132" s="231">
        <v>3415500</v>
      </c>
      <c r="E132" s="231">
        <v>3415500</v>
      </c>
      <c r="F132" s="231">
        <v>3755100</v>
      </c>
      <c r="G132" s="231">
        <v>2962590</v>
      </c>
      <c r="H132" s="231">
        <v>3056940</v>
      </c>
      <c r="I132" s="231">
        <v>3189030</v>
      </c>
      <c r="J132" s="231">
        <v>3774000</v>
      </c>
      <c r="K132" s="231">
        <v>4000440</v>
      </c>
      <c r="L132" s="231">
        <v>5076030</v>
      </c>
      <c r="M132" s="231">
        <v>4755240</v>
      </c>
      <c r="N132" s="233">
        <v>44401140</v>
      </c>
    </row>
    <row r="133" spans="1:14" ht="13.5" customHeight="1" thickBot="1" x14ac:dyDescent="0.25">
      <c r="A133" s="241"/>
      <c r="B133" s="232"/>
      <c r="C133" s="232"/>
      <c r="D133" s="232"/>
      <c r="E133" s="232"/>
      <c r="F133" s="232"/>
      <c r="G133" s="232"/>
      <c r="H133" s="232"/>
      <c r="I133" s="232"/>
      <c r="J133" s="232"/>
      <c r="K133" s="232"/>
      <c r="L133" s="232"/>
      <c r="M133" s="232"/>
      <c r="N133" s="234"/>
    </row>
    <row r="134" spans="1:14" ht="13.5" customHeight="1" x14ac:dyDescent="0.2">
      <c r="A134" s="216" t="s">
        <v>17</v>
      </c>
      <c r="B134" s="231">
        <v>5151180</v>
      </c>
      <c r="C134" s="231">
        <v>6568100</v>
      </c>
      <c r="D134" s="231">
        <v>6547400</v>
      </c>
      <c r="E134" s="231">
        <v>5933600</v>
      </c>
      <c r="F134" s="231">
        <v>5739740</v>
      </c>
      <c r="G134" s="231">
        <v>6082820</v>
      </c>
      <c r="H134" s="231">
        <v>6636570</v>
      </c>
      <c r="I134" s="231">
        <v>5887030</v>
      </c>
      <c r="J134" s="231">
        <v>6183000</v>
      </c>
      <c r="K134" s="231">
        <v>5634030</v>
      </c>
      <c r="L134" s="231">
        <v>8220480</v>
      </c>
      <c r="M134" s="231">
        <v>7313850</v>
      </c>
      <c r="N134" s="233">
        <v>75897800</v>
      </c>
    </row>
    <row r="135" spans="1:14" ht="13.5" customHeight="1" thickBot="1" x14ac:dyDescent="0.25">
      <c r="A135" s="241"/>
      <c r="B135" s="232"/>
      <c r="C135" s="232"/>
      <c r="D135" s="232"/>
      <c r="E135" s="232"/>
      <c r="F135" s="232"/>
      <c r="G135" s="232"/>
      <c r="H135" s="232"/>
      <c r="I135" s="232"/>
      <c r="J135" s="232"/>
      <c r="K135" s="232"/>
      <c r="L135" s="232"/>
      <c r="M135" s="232"/>
      <c r="N135" s="234"/>
    </row>
    <row r="136" spans="1:14" ht="13.5" customHeight="1" x14ac:dyDescent="0.2">
      <c r="A136" s="214" t="s">
        <v>13</v>
      </c>
      <c r="B136" s="243">
        <v>170523650</v>
      </c>
      <c r="C136" s="243">
        <v>165917670</v>
      </c>
      <c r="D136" s="243">
        <v>187081400</v>
      </c>
      <c r="E136" s="243">
        <v>160542800</v>
      </c>
      <c r="F136" s="243">
        <v>174847040</v>
      </c>
      <c r="G136" s="243">
        <v>177770400</v>
      </c>
      <c r="H136" s="243">
        <v>171104850</v>
      </c>
      <c r="I136" s="243">
        <v>176633210</v>
      </c>
      <c r="J136" s="243">
        <v>165361000</v>
      </c>
      <c r="K136" s="243">
        <v>165188170</v>
      </c>
      <c r="L136" s="214">
        <v>193463910</v>
      </c>
      <c r="M136" s="243">
        <v>167164690</v>
      </c>
      <c r="N136" s="243">
        <v>2075598790</v>
      </c>
    </row>
    <row r="137" spans="1:14" ht="13.5" customHeight="1" thickBot="1" x14ac:dyDescent="0.25">
      <c r="A137" s="215"/>
      <c r="B137" s="244"/>
      <c r="C137" s="244"/>
      <c r="D137" s="244"/>
      <c r="E137" s="244"/>
      <c r="F137" s="244"/>
      <c r="G137" s="244"/>
      <c r="H137" s="244"/>
      <c r="I137" s="244"/>
      <c r="J137" s="244"/>
      <c r="K137" s="244"/>
      <c r="L137" s="215"/>
      <c r="M137" s="244"/>
      <c r="N137" s="244"/>
    </row>
    <row r="141" spans="1:14" s="26" customFormat="1" ht="24.95" customHeight="1" x14ac:dyDescent="0.2">
      <c r="A141" s="222" t="s">
        <v>171</v>
      </c>
      <c r="B141" s="222"/>
      <c r="C141" s="222"/>
      <c r="D141" s="222"/>
      <c r="E141" s="222"/>
      <c r="F141" s="222"/>
      <c r="G141" s="222"/>
      <c r="H141" s="222"/>
      <c r="I141" s="222"/>
      <c r="J141" s="222"/>
      <c r="K141" s="222"/>
      <c r="L141" s="222"/>
      <c r="M141" s="222"/>
      <c r="N141" s="222"/>
    </row>
    <row r="142" spans="1:14" ht="13.5" thickBot="1" x14ac:dyDescent="0.25"/>
    <row r="143" spans="1:14" ht="13.5" customHeight="1" x14ac:dyDescent="0.2">
      <c r="A143" s="216"/>
      <c r="B143" s="225" t="s">
        <v>1</v>
      </c>
      <c r="C143" s="216" t="s">
        <v>2</v>
      </c>
      <c r="D143" s="225" t="s">
        <v>3</v>
      </c>
      <c r="E143" s="216" t="s">
        <v>4</v>
      </c>
      <c r="F143" s="225" t="s">
        <v>5</v>
      </c>
      <c r="G143" s="216" t="s">
        <v>6</v>
      </c>
      <c r="H143" s="225" t="s">
        <v>7</v>
      </c>
      <c r="I143" s="216" t="s">
        <v>8</v>
      </c>
      <c r="J143" s="225" t="s">
        <v>9</v>
      </c>
      <c r="K143" s="216" t="s">
        <v>10</v>
      </c>
      <c r="L143" s="225" t="s">
        <v>11</v>
      </c>
      <c r="M143" s="216" t="s">
        <v>12</v>
      </c>
      <c r="N143" s="223" t="s">
        <v>13</v>
      </c>
    </row>
    <row r="144" spans="1:14" ht="13.5" customHeight="1" thickBot="1" x14ac:dyDescent="0.25">
      <c r="A144" s="217"/>
      <c r="B144" s="226"/>
      <c r="C144" s="217"/>
      <c r="D144" s="226"/>
      <c r="E144" s="217"/>
      <c r="F144" s="226"/>
      <c r="G144" s="217"/>
      <c r="H144" s="226"/>
      <c r="I144" s="217"/>
      <c r="J144" s="226"/>
      <c r="K144" s="217"/>
      <c r="L144" s="226"/>
      <c r="M144" s="217"/>
      <c r="N144" s="224"/>
    </row>
    <row r="145" spans="1:14" ht="13.5" customHeight="1" x14ac:dyDescent="0.2">
      <c r="A145" s="216" t="s">
        <v>36</v>
      </c>
      <c r="B145" s="231">
        <v>17220719</v>
      </c>
      <c r="C145" s="231">
        <v>20623908</v>
      </c>
      <c r="D145" s="231">
        <v>21818597</v>
      </c>
      <c r="E145" s="231">
        <v>24997626</v>
      </c>
      <c r="F145" s="231">
        <v>25648274</v>
      </c>
      <c r="G145" s="231">
        <v>26980755</v>
      </c>
      <c r="H145" s="231">
        <v>29056598</v>
      </c>
      <c r="I145" s="231">
        <v>36634845</v>
      </c>
      <c r="J145" s="231">
        <v>33483812</v>
      </c>
      <c r="K145" s="231">
        <v>33476376</v>
      </c>
      <c r="L145" s="231">
        <v>26871931</v>
      </c>
      <c r="M145" s="231">
        <v>23705876</v>
      </c>
      <c r="N145" s="233">
        <v>320519317</v>
      </c>
    </row>
    <row r="146" spans="1:14" ht="13.5" customHeight="1" thickBot="1" x14ac:dyDescent="0.25">
      <c r="A146" s="241"/>
      <c r="B146" s="232"/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4"/>
    </row>
    <row r="147" spans="1:14" ht="13.5" customHeight="1" x14ac:dyDescent="0.2">
      <c r="A147" s="218" t="s">
        <v>37</v>
      </c>
      <c r="B147" s="231">
        <v>23934739</v>
      </c>
      <c r="C147" s="231">
        <v>17612909</v>
      </c>
      <c r="D147" s="231">
        <v>19591336</v>
      </c>
      <c r="E147" s="231">
        <v>17911979</v>
      </c>
      <c r="F147" s="231">
        <v>21097112</v>
      </c>
      <c r="G147" s="231">
        <v>22920289</v>
      </c>
      <c r="H147" s="231">
        <v>18857902</v>
      </c>
      <c r="I147" s="231">
        <v>23342491</v>
      </c>
      <c r="J147" s="231">
        <v>21238901</v>
      </c>
      <c r="K147" s="231">
        <v>22964276</v>
      </c>
      <c r="L147" s="231">
        <v>16155811</v>
      </c>
      <c r="M147" s="231">
        <v>18043320</v>
      </c>
      <c r="N147" s="233">
        <v>243671065</v>
      </c>
    </row>
    <row r="148" spans="1:14" ht="13.5" customHeight="1" thickBot="1" x14ac:dyDescent="0.25">
      <c r="A148" s="242"/>
      <c r="B148" s="232"/>
      <c r="C148" s="232"/>
      <c r="D148" s="232"/>
      <c r="E148" s="232"/>
      <c r="F148" s="232"/>
      <c r="G148" s="232"/>
      <c r="H148" s="232"/>
      <c r="I148" s="232"/>
      <c r="J148" s="232"/>
      <c r="K148" s="232"/>
      <c r="L148" s="232"/>
      <c r="M148" s="232"/>
      <c r="N148" s="234"/>
    </row>
    <row r="149" spans="1:14" ht="13.5" customHeight="1" x14ac:dyDescent="0.2">
      <c r="A149" s="216" t="s">
        <v>38</v>
      </c>
      <c r="B149" s="231">
        <v>47109925</v>
      </c>
      <c r="C149" s="231">
        <v>34420980</v>
      </c>
      <c r="D149" s="231">
        <v>43032307</v>
      </c>
      <c r="E149" s="231">
        <v>61172835</v>
      </c>
      <c r="F149" s="231">
        <v>67335500</v>
      </c>
      <c r="G149" s="231">
        <v>67091772</v>
      </c>
      <c r="H149" s="231">
        <v>64681852</v>
      </c>
      <c r="I149" s="231">
        <v>69968779</v>
      </c>
      <c r="J149" s="231">
        <v>64336036</v>
      </c>
      <c r="K149" s="231">
        <v>62383234</v>
      </c>
      <c r="L149" s="231">
        <v>58336572</v>
      </c>
      <c r="M149" s="231">
        <v>52460122</v>
      </c>
      <c r="N149" s="233">
        <v>692329914</v>
      </c>
    </row>
    <row r="150" spans="1:14" ht="13.5" customHeight="1" thickBot="1" x14ac:dyDescent="0.25">
      <c r="A150" s="241"/>
      <c r="B150" s="232"/>
      <c r="C150" s="232"/>
      <c r="D150" s="232"/>
      <c r="E150" s="232"/>
      <c r="F150" s="232"/>
      <c r="G150" s="232"/>
      <c r="H150" s="232"/>
      <c r="I150" s="232"/>
      <c r="J150" s="232"/>
      <c r="K150" s="232"/>
      <c r="L150" s="232"/>
      <c r="M150" s="232"/>
      <c r="N150" s="234"/>
    </row>
    <row r="151" spans="1:14" ht="13.5" customHeight="1" x14ac:dyDescent="0.2">
      <c r="A151" s="218" t="s">
        <v>39</v>
      </c>
      <c r="B151" s="231"/>
      <c r="C151" s="231"/>
      <c r="D151" s="231"/>
      <c r="E151" s="231"/>
      <c r="F151" s="231"/>
      <c r="G151" s="231"/>
      <c r="H151" s="231"/>
      <c r="I151" s="231"/>
      <c r="J151" s="231">
        <v>0</v>
      </c>
      <c r="K151" s="231">
        <v>0</v>
      </c>
      <c r="L151" s="231">
        <v>0</v>
      </c>
      <c r="M151" s="231">
        <v>0</v>
      </c>
      <c r="N151" s="233">
        <v>0</v>
      </c>
    </row>
    <row r="152" spans="1:14" ht="13.5" customHeight="1" thickBot="1" x14ac:dyDescent="0.25">
      <c r="A152" s="242"/>
      <c r="B152" s="232"/>
      <c r="C152" s="232"/>
      <c r="D152" s="232"/>
      <c r="E152" s="232"/>
      <c r="F152" s="232"/>
      <c r="G152" s="232"/>
      <c r="H152" s="232"/>
      <c r="I152" s="232"/>
      <c r="J152" s="232"/>
      <c r="K152" s="232"/>
      <c r="L152" s="232"/>
      <c r="M152" s="232"/>
      <c r="N152" s="234"/>
    </row>
    <row r="153" spans="1:14" ht="13.5" customHeight="1" x14ac:dyDescent="0.2">
      <c r="A153" s="216" t="s">
        <v>40</v>
      </c>
      <c r="B153" s="231">
        <v>46462767</v>
      </c>
      <c r="C153" s="231">
        <v>31442295</v>
      </c>
      <c r="D153" s="231">
        <v>54890915</v>
      </c>
      <c r="E153" s="231">
        <v>87469550</v>
      </c>
      <c r="F153" s="231">
        <v>32497978</v>
      </c>
      <c r="G153" s="231">
        <v>31680277</v>
      </c>
      <c r="H153" s="231">
        <v>32160228</v>
      </c>
      <c r="I153" s="231">
        <v>28825795</v>
      </c>
      <c r="J153" s="231">
        <v>23852329</v>
      </c>
      <c r="K153" s="231">
        <v>28197205</v>
      </c>
      <c r="L153" s="231">
        <v>28771429</v>
      </c>
      <c r="M153" s="231">
        <v>27925598</v>
      </c>
      <c r="N153" s="233">
        <v>454176366</v>
      </c>
    </row>
    <row r="154" spans="1:14" ht="13.5" customHeight="1" thickBot="1" x14ac:dyDescent="0.25">
      <c r="A154" s="241"/>
      <c r="B154" s="232"/>
      <c r="C154" s="232"/>
      <c r="D154" s="232"/>
      <c r="E154" s="232"/>
      <c r="F154" s="232"/>
      <c r="G154" s="232"/>
      <c r="H154" s="232"/>
      <c r="I154" s="232"/>
      <c r="J154" s="232"/>
      <c r="K154" s="232"/>
      <c r="L154" s="232"/>
      <c r="M154" s="232"/>
      <c r="N154" s="234"/>
    </row>
    <row r="155" spans="1:14" ht="13.5" customHeight="1" x14ac:dyDescent="0.2">
      <c r="A155" s="216" t="s">
        <v>32</v>
      </c>
      <c r="B155" s="231">
        <v>11144335</v>
      </c>
      <c r="C155" s="231">
        <v>10668777</v>
      </c>
      <c r="D155" s="231">
        <v>14410850</v>
      </c>
      <c r="E155" s="231">
        <v>7740910</v>
      </c>
      <c r="F155" s="231">
        <v>7607585</v>
      </c>
      <c r="G155" s="231">
        <v>6716808</v>
      </c>
      <c r="H155" s="231">
        <v>5418908</v>
      </c>
      <c r="I155" s="231">
        <v>8782818</v>
      </c>
      <c r="J155" s="231">
        <v>8580783</v>
      </c>
      <c r="K155" s="231">
        <v>8880365</v>
      </c>
      <c r="L155" s="231">
        <v>5752864</v>
      </c>
      <c r="M155" s="231">
        <v>6725024</v>
      </c>
      <c r="N155" s="233">
        <v>102430027</v>
      </c>
    </row>
    <row r="156" spans="1:14" ht="13.5" customHeight="1" thickBot="1" x14ac:dyDescent="0.25">
      <c r="A156" s="241"/>
      <c r="B156" s="232"/>
      <c r="C156" s="232"/>
      <c r="D156" s="232"/>
      <c r="E156" s="232"/>
      <c r="F156" s="232"/>
      <c r="G156" s="232"/>
      <c r="H156" s="232"/>
      <c r="I156" s="232"/>
      <c r="J156" s="232"/>
      <c r="K156" s="232"/>
      <c r="L156" s="232"/>
      <c r="M156" s="232"/>
      <c r="N156" s="234"/>
    </row>
    <row r="157" spans="1:14" ht="13.5" customHeight="1" x14ac:dyDescent="0.2">
      <c r="A157" s="218" t="s">
        <v>67</v>
      </c>
      <c r="B157" s="231">
        <v>15535567</v>
      </c>
      <c r="C157" s="231">
        <v>12344373</v>
      </c>
      <c r="D157" s="231">
        <v>13113647</v>
      </c>
      <c r="E157" s="231">
        <v>18770300</v>
      </c>
      <c r="F157" s="231">
        <v>14336942</v>
      </c>
      <c r="G157" s="231">
        <v>16969350</v>
      </c>
      <c r="H157" s="231">
        <v>13470759</v>
      </c>
      <c r="I157" s="231">
        <v>15426363</v>
      </c>
      <c r="J157" s="231">
        <v>10891272</v>
      </c>
      <c r="K157" s="231">
        <v>13331632</v>
      </c>
      <c r="L157" s="231">
        <v>16287509</v>
      </c>
      <c r="M157" s="231">
        <v>10500412</v>
      </c>
      <c r="N157" s="233">
        <v>170978126</v>
      </c>
    </row>
    <row r="158" spans="1:14" ht="13.5" customHeight="1" thickBot="1" x14ac:dyDescent="0.25">
      <c r="A158" s="242"/>
      <c r="B158" s="232"/>
      <c r="C158" s="232"/>
      <c r="D158" s="232"/>
      <c r="E158" s="232"/>
      <c r="F158" s="232"/>
      <c r="G158" s="232"/>
      <c r="H158" s="232"/>
      <c r="I158" s="232"/>
      <c r="J158" s="232"/>
      <c r="K158" s="232"/>
      <c r="L158" s="232"/>
      <c r="M158" s="232"/>
      <c r="N158" s="234"/>
    </row>
    <row r="159" spans="1:14" ht="13.5" customHeight="1" x14ac:dyDescent="0.2">
      <c r="A159" s="216" t="s">
        <v>68</v>
      </c>
      <c r="B159" s="231">
        <v>81875781</v>
      </c>
      <c r="C159" s="231">
        <v>83042193</v>
      </c>
      <c r="D159" s="231">
        <v>80822321</v>
      </c>
      <c r="E159" s="231">
        <v>54722165</v>
      </c>
      <c r="F159" s="231">
        <v>77730142</v>
      </c>
      <c r="G159" s="231">
        <v>83340660</v>
      </c>
      <c r="H159" s="231">
        <v>111441747</v>
      </c>
      <c r="I159" s="231">
        <v>98492835</v>
      </c>
      <c r="J159" s="231">
        <v>99763474</v>
      </c>
      <c r="K159" s="231">
        <v>81591587</v>
      </c>
      <c r="L159" s="231">
        <v>75760101</v>
      </c>
      <c r="M159" s="231">
        <v>70912823</v>
      </c>
      <c r="N159" s="233">
        <v>999495829</v>
      </c>
    </row>
    <row r="160" spans="1:14" ht="13.5" customHeight="1" thickBot="1" x14ac:dyDescent="0.25">
      <c r="A160" s="241"/>
      <c r="B160" s="232"/>
      <c r="C160" s="232"/>
      <c r="D160" s="232"/>
      <c r="E160" s="232"/>
      <c r="F160" s="232"/>
      <c r="G160" s="232"/>
      <c r="H160" s="232"/>
      <c r="I160" s="232"/>
      <c r="J160" s="232"/>
      <c r="K160" s="232"/>
      <c r="L160" s="232"/>
      <c r="M160" s="232"/>
      <c r="N160" s="234"/>
    </row>
    <row r="161" spans="1:14" ht="13.5" customHeight="1" x14ac:dyDescent="0.2">
      <c r="A161" s="216" t="s">
        <v>69</v>
      </c>
      <c r="B161" s="231">
        <v>835111</v>
      </c>
      <c r="C161" s="231">
        <v>7606973</v>
      </c>
      <c r="D161" s="231">
        <v>1883809</v>
      </c>
      <c r="E161" s="231">
        <v>1223397</v>
      </c>
      <c r="F161" s="231">
        <v>1584564</v>
      </c>
      <c r="G161" s="231">
        <v>1582792</v>
      </c>
      <c r="H161" s="231"/>
      <c r="I161" s="231">
        <v>164929</v>
      </c>
      <c r="J161" s="231">
        <v>247393</v>
      </c>
      <c r="K161" s="231">
        <v>371089</v>
      </c>
      <c r="L161" s="231">
        <v>226777</v>
      </c>
      <c r="M161" s="231">
        <v>164929</v>
      </c>
      <c r="N161" s="233">
        <v>15891763</v>
      </c>
    </row>
    <row r="162" spans="1:14" ht="13.5" customHeight="1" thickBot="1" x14ac:dyDescent="0.25">
      <c r="A162" s="241"/>
      <c r="B162" s="232"/>
      <c r="C162" s="232"/>
      <c r="D162" s="232"/>
      <c r="E162" s="232"/>
      <c r="F162" s="232"/>
      <c r="G162" s="232"/>
      <c r="H162" s="232"/>
      <c r="I162" s="232"/>
      <c r="J162" s="232"/>
      <c r="K162" s="232"/>
      <c r="L162" s="232"/>
      <c r="M162" s="232"/>
      <c r="N162" s="234"/>
    </row>
    <row r="163" spans="1:14" ht="13.5" customHeight="1" x14ac:dyDescent="0.2">
      <c r="A163" s="216" t="s">
        <v>17</v>
      </c>
      <c r="B163" s="231">
        <v>6210779</v>
      </c>
      <c r="C163" s="231">
        <v>8834640</v>
      </c>
      <c r="D163" s="231">
        <v>5505267</v>
      </c>
      <c r="E163" s="231">
        <v>1539783</v>
      </c>
      <c r="F163" s="231">
        <v>2433729</v>
      </c>
      <c r="G163" s="231">
        <v>650714</v>
      </c>
      <c r="H163" s="231">
        <v>577250</v>
      </c>
      <c r="I163" s="231">
        <v>1362953</v>
      </c>
      <c r="J163" s="231">
        <v>2671401</v>
      </c>
      <c r="K163" s="231">
        <v>1913989</v>
      </c>
      <c r="L163" s="231">
        <v>1627914</v>
      </c>
      <c r="M163" s="231">
        <v>1125360</v>
      </c>
      <c r="N163" s="233">
        <v>34453779</v>
      </c>
    </row>
    <row r="164" spans="1:14" ht="13.5" customHeight="1" thickBot="1" x14ac:dyDescent="0.25">
      <c r="A164" s="241"/>
      <c r="B164" s="232"/>
      <c r="C164" s="232"/>
      <c r="D164" s="232"/>
      <c r="E164" s="232"/>
      <c r="F164" s="232"/>
      <c r="G164" s="232"/>
      <c r="H164" s="232"/>
      <c r="I164" s="232"/>
      <c r="J164" s="232"/>
      <c r="K164" s="232"/>
      <c r="L164" s="232"/>
      <c r="M164" s="232"/>
      <c r="N164" s="234"/>
    </row>
    <row r="165" spans="1:14" ht="13.5" customHeight="1" x14ac:dyDescent="0.2">
      <c r="A165" s="216" t="s">
        <v>77</v>
      </c>
      <c r="B165" s="231">
        <v>4279654</v>
      </c>
      <c r="C165" s="231">
        <v>5298330</v>
      </c>
      <c r="D165" s="231">
        <v>5884069</v>
      </c>
      <c r="E165" s="231">
        <v>7846234</v>
      </c>
      <c r="F165" s="231">
        <v>8619943</v>
      </c>
      <c r="G165" s="231">
        <v>8509586</v>
      </c>
      <c r="H165" s="231">
        <v>6806941</v>
      </c>
      <c r="I165" s="231">
        <v>6561974</v>
      </c>
      <c r="J165" s="231">
        <v>4445795</v>
      </c>
      <c r="K165" s="231">
        <v>2317489</v>
      </c>
      <c r="L165" s="231">
        <v>3743732</v>
      </c>
      <c r="M165" s="231">
        <v>3060880</v>
      </c>
      <c r="N165" s="233">
        <v>67374627</v>
      </c>
    </row>
    <row r="166" spans="1:14" ht="13.5" customHeight="1" thickBot="1" x14ac:dyDescent="0.25">
      <c r="A166" s="241"/>
      <c r="B166" s="232"/>
      <c r="C166" s="232"/>
      <c r="D166" s="232"/>
      <c r="E166" s="232"/>
      <c r="F166" s="232"/>
      <c r="G166" s="232"/>
      <c r="H166" s="232"/>
      <c r="I166" s="232"/>
      <c r="J166" s="232"/>
      <c r="K166" s="232"/>
      <c r="L166" s="232"/>
      <c r="M166" s="232"/>
      <c r="N166" s="234"/>
    </row>
    <row r="167" spans="1:14" ht="13.5" customHeight="1" x14ac:dyDescent="0.2">
      <c r="A167" s="216" t="s">
        <v>78</v>
      </c>
      <c r="B167" s="231">
        <v>6563334</v>
      </c>
      <c r="C167" s="231">
        <v>6814323</v>
      </c>
      <c r="D167" s="231">
        <v>6309793</v>
      </c>
      <c r="E167" s="231">
        <v>3057227</v>
      </c>
      <c r="F167" s="231">
        <v>3768802</v>
      </c>
      <c r="G167" s="231">
        <v>3046328</v>
      </c>
      <c r="H167" s="231">
        <v>3107848</v>
      </c>
      <c r="I167" s="231">
        <v>2949539</v>
      </c>
      <c r="J167" s="231">
        <v>1738598</v>
      </c>
      <c r="K167" s="231">
        <v>338360</v>
      </c>
      <c r="L167" s="231">
        <v>527315</v>
      </c>
      <c r="M167" s="231">
        <v>268565</v>
      </c>
      <c r="N167" s="233">
        <v>38490032</v>
      </c>
    </row>
    <row r="168" spans="1:14" ht="13.5" customHeight="1" thickBot="1" x14ac:dyDescent="0.25">
      <c r="A168" s="241"/>
      <c r="B168" s="232"/>
      <c r="C168" s="232"/>
      <c r="D168" s="232"/>
      <c r="E168" s="232"/>
      <c r="F168" s="232"/>
      <c r="G168" s="232"/>
      <c r="H168" s="232"/>
      <c r="I168" s="232"/>
      <c r="J168" s="232"/>
      <c r="K168" s="232"/>
      <c r="L168" s="232"/>
      <c r="M168" s="232"/>
      <c r="N168" s="234"/>
    </row>
    <row r="169" spans="1:14" ht="13.5" customHeight="1" x14ac:dyDescent="0.2">
      <c r="A169" s="214" t="s">
        <v>13</v>
      </c>
      <c r="B169" s="243">
        <v>261172711</v>
      </c>
      <c r="C169" s="243">
        <v>238709701</v>
      </c>
      <c r="D169" s="243">
        <v>267262911</v>
      </c>
      <c r="E169" s="243">
        <v>286452006</v>
      </c>
      <c r="F169" s="243">
        <v>262660571</v>
      </c>
      <c r="G169" s="243">
        <v>269489331</v>
      </c>
      <c r="H169" s="243">
        <v>285580033</v>
      </c>
      <c r="I169" s="243">
        <v>292513321</v>
      </c>
      <c r="J169" s="243">
        <v>271249794</v>
      </c>
      <c r="K169" s="243">
        <v>255765602</v>
      </c>
      <c r="L169" s="214">
        <v>234061955</v>
      </c>
      <c r="M169" s="243">
        <v>214892909</v>
      </c>
      <c r="N169" s="243">
        <v>3139810845</v>
      </c>
    </row>
    <row r="170" spans="1:14" ht="13.5" customHeight="1" thickBot="1" x14ac:dyDescent="0.25">
      <c r="A170" s="215"/>
      <c r="B170" s="244"/>
      <c r="C170" s="244"/>
      <c r="D170" s="244"/>
      <c r="E170" s="244"/>
      <c r="F170" s="244"/>
      <c r="G170" s="244"/>
      <c r="H170" s="244"/>
      <c r="I170" s="244"/>
      <c r="J170" s="244"/>
      <c r="K170" s="244"/>
      <c r="L170" s="215"/>
      <c r="M170" s="244"/>
      <c r="N170" s="244"/>
    </row>
    <row r="171" spans="1:14" ht="13.5" customHeight="1" x14ac:dyDescent="0.2"/>
    <row r="172" spans="1:14" ht="13.5" customHeight="1" x14ac:dyDescent="0.2"/>
    <row r="173" spans="1:14" ht="13.5" customHeight="1" x14ac:dyDescent="0.2"/>
    <row r="174" spans="1:14" s="26" customFormat="1" ht="24.95" customHeight="1" x14ac:dyDescent="0.2">
      <c r="A174" s="222" t="s">
        <v>172</v>
      </c>
      <c r="B174" s="222"/>
      <c r="C174" s="222"/>
      <c r="D174" s="222"/>
      <c r="E174" s="222"/>
      <c r="F174" s="222"/>
      <c r="G174" s="222"/>
      <c r="H174" s="222"/>
      <c r="I174" s="222"/>
      <c r="J174" s="222"/>
      <c r="K174" s="222"/>
      <c r="L174" s="222"/>
      <c r="M174" s="222"/>
      <c r="N174" s="222"/>
    </row>
    <row r="175" spans="1:14" ht="13.5" customHeight="1" thickBot="1" x14ac:dyDescent="0.25"/>
    <row r="176" spans="1:14" ht="13.5" customHeight="1" x14ac:dyDescent="0.2">
      <c r="A176" s="216"/>
      <c r="B176" s="225" t="s">
        <v>1</v>
      </c>
      <c r="C176" s="216" t="s">
        <v>2</v>
      </c>
      <c r="D176" s="225" t="s">
        <v>3</v>
      </c>
      <c r="E176" s="216" t="s">
        <v>4</v>
      </c>
      <c r="F176" s="225" t="s">
        <v>5</v>
      </c>
      <c r="G176" s="216" t="s">
        <v>6</v>
      </c>
      <c r="H176" s="225" t="s">
        <v>7</v>
      </c>
      <c r="I176" s="216" t="s">
        <v>8</v>
      </c>
      <c r="J176" s="225" t="s">
        <v>9</v>
      </c>
      <c r="K176" s="216" t="s">
        <v>10</v>
      </c>
      <c r="L176" s="225" t="s">
        <v>11</v>
      </c>
      <c r="M176" s="216" t="s">
        <v>12</v>
      </c>
      <c r="N176" s="223" t="s">
        <v>13</v>
      </c>
    </row>
    <row r="177" spans="1:14" ht="13.5" customHeight="1" thickBot="1" x14ac:dyDescent="0.25">
      <c r="A177" s="217"/>
      <c r="B177" s="226"/>
      <c r="C177" s="217"/>
      <c r="D177" s="226"/>
      <c r="E177" s="217"/>
      <c r="F177" s="226"/>
      <c r="G177" s="217"/>
      <c r="H177" s="226"/>
      <c r="I177" s="217"/>
      <c r="J177" s="226"/>
      <c r="K177" s="217"/>
      <c r="L177" s="226"/>
      <c r="M177" s="217"/>
      <c r="N177" s="224"/>
    </row>
    <row r="178" spans="1:14" ht="13.5" customHeight="1" x14ac:dyDescent="0.2">
      <c r="A178" s="216" t="s">
        <v>42</v>
      </c>
      <c r="B178" s="231">
        <v>9035633</v>
      </c>
      <c r="C178" s="231">
        <v>7558460</v>
      </c>
      <c r="D178" s="231">
        <v>4298510</v>
      </c>
      <c r="E178" s="231">
        <v>5512193</v>
      </c>
      <c r="F178" s="231">
        <v>5694535</v>
      </c>
      <c r="G178" s="231">
        <v>7302422</v>
      </c>
      <c r="H178" s="231">
        <v>7097094</v>
      </c>
      <c r="I178" s="231">
        <v>8362161</v>
      </c>
      <c r="J178" s="231">
        <v>6872194</v>
      </c>
      <c r="K178" s="231">
        <v>6305133</v>
      </c>
      <c r="L178" s="231">
        <v>5278170</v>
      </c>
      <c r="M178" s="231">
        <v>5262302</v>
      </c>
      <c r="N178" s="233">
        <v>78578807</v>
      </c>
    </row>
    <row r="179" spans="1:14" ht="13.5" customHeight="1" thickBot="1" x14ac:dyDescent="0.25">
      <c r="A179" s="241"/>
      <c r="B179" s="232"/>
      <c r="C179" s="232"/>
      <c r="D179" s="232"/>
      <c r="E179" s="232"/>
      <c r="F179" s="232"/>
      <c r="G179" s="232"/>
      <c r="H179" s="232"/>
      <c r="I179" s="232"/>
      <c r="J179" s="232"/>
      <c r="K179" s="232"/>
      <c r="L179" s="232"/>
      <c r="M179" s="232"/>
      <c r="N179" s="234"/>
    </row>
    <row r="180" spans="1:14" ht="13.5" customHeight="1" x14ac:dyDescent="0.2">
      <c r="A180" s="216" t="s">
        <v>41</v>
      </c>
      <c r="B180" s="231">
        <v>505056</v>
      </c>
      <c r="C180" s="231">
        <v>25126</v>
      </c>
      <c r="D180" s="231">
        <v>75377</v>
      </c>
      <c r="E180" s="231">
        <v>152763</v>
      </c>
      <c r="F180" s="231"/>
      <c r="G180" s="231"/>
      <c r="H180" s="231">
        <v>1276375</v>
      </c>
      <c r="I180" s="231">
        <v>1238185</v>
      </c>
      <c r="J180" s="231">
        <v>1489440</v>
      </c>
      <c r="K180" s="231">
        <v>1055554</v>
      </c>
      <c r="L180" s="231">
        <v>2785767</v>
      </c>
      <c r="M180" s="231">
        <v>1464214</v>
      </c>
      <c r="N180" s="233">
        <v>10067857</v>
      </c>
    </row>
    <row r="181" spans="1:14" ht="13.5" customHeight="1" thickBot="1" x14ac:dyDescent="0.25">
      <c r="A181" s="241"/>
      <c r="B181" s="232"/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  <c r="M181" s="232"/>
      <c r="N181" s="234"/>
    </row>
    <row r="182" spans="1:14" ht="13.5" customHeight="1" x14ac:dyDescent="0.2">
      <c r="A182" s="216" t="s">
        <v>65</v>
      </c>
      <c r="B182" s="231">
        <v>4159218</v>
      </c>
      <c r="C182" s="231">
        <v>5222956</v>
      </c>
      <c r="D182" s="231">
        <v>3298153</v>
      </c>
      <c r="E182" s="231">
        <v>223356</v>
      </c>
      <c r="F182" s="231">
        <v>279600</v>
      </c>
      <c r="G182" s="231">
        <v>297746</v>
      </c>
      <c r="H182" s="231">
        <v>4519485</v>
      </c>
      <c r="I182" s="231">
        <v>9032644</v>
      </c>
      <c r="J182" s="231">
        <v>8813161</v>
      </c>
      <c r="K182" s="231">
        <v>260775</v>
      </c>
      <c r="L182" s="231">
        <v>185405</v>
      </c>
      <c r="M182" s="231">
        <v>18224743</v>
      </c>
      <c r="N182" s="233">
        <v>54517242</v>
      </c>
    </row>
    <row r="183" spans="1:14" ht="13.5" customHeight="1" thickBot="1" x14ac:dyDescent="0.25">
      <c r="A183" s="241"/>
      <c r="B183" s="232"/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  <c r="M183" s="232"/>
      <c r="N183" s="234"/>
    </row>
    <row r="184" spans="1:14" ht="13.5" customHeight="1" x14ac:dyDescent="0.2">
      <c r="A184" s="216" t="s">
        <v>43</v>
      </c>
      <c r="B184" s="231">
        <v>6713704</v>
      </c>
      <c r="C184" s="231">
        <v>7636504</v>
      </c>
      <c r="D184" s="231">
        <v>4025427</v>
      </c>
      <c r="E184" s="231">
        <v>2916066</v>
      </c>
      <c r="F184" s="231">
        <v>4441224</v>
      </c>
      <c r="G184" s="231">
        <v>3627338</v>
      </c>
      <c r="H184" s="231">
        <v>3932834</v>
      </c>
      <c r="I184" s="231">
        <v>3948261</v>
      </c>
      <c r="J184" s="231">
        <v>3969960</v>
      </c>
      <c r="K184" s="231">
        <v>5178124</v>
      </c>
      <c r="L184" s="231">
        <v>3603791</v>
      </c>
      <c r="M184" s="231">
        <v>2410721</v>
      </c>
      <c r="N184" s="233">
        <v>52403954</v>
      </c>
    </row>
    <row r="185" spans="1:14" ht="13.5" customHeight="1" thickBot="1" x14ac:dyDescent="0.25">
      <c r="A185" s="241"/>
      <c r="B185" s="232"/>
      <c r="C185" s="232"/>
      <c r="D185" s="232"/>
      <c r="E185" s="232"/>
      <c r="F185" s="232"/>
      <c r="G185" s="232"/>
      <c r="H185" s="232"/>
      <c r="I185" s="232"/>
      <c r="J185" s="232"/>
      <c r="K185" s="232"/>
      <c r="L185" s="232"/>
      <c r="M185" s="232"/>
      <c r="N185" s="234"/>
    </row>
    <row r="186" spans="1:14" ht="13.5" customHeight="1" x14ac:dyDescent="0.2">
      <c r="A186" s="216" t="s">
        <v>40</v>
      </c>
      <c r="B186" s="231">
        <v>667815</v>
      </c>
      <c r="C186" s="231"/>
      <c r="D186" s="231"/>
      <c r="E186" s="231"/>
      <c r="F186" s="231"/>
      <c r="G186" s="231"/>
      <c r="H186" s="231"/>
      <c r="I186" s="231"/>
      <c r="J186" s="231">
        <v>0</v>
      </c>
      <c r="K186" s="231">
        <v>0</v>
      </c>
      <c r="L186" s="231">
        <v>0</v>
      </c>
      <c r="M186" s="231">
        <v>0</v>
      </c>
      <c r="N186" s="233">
        <v>667815</v>
      </c>
    </row>
    <row r="187" spans="1:14" ht="13.5" customHeight="1" thickBot="1" x14ac:dyDescent="0.25">
      <c r="A187" s="241"/>
      <c r="B187" s="232"/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4"/>
    </row>
    <row r="188" spans="1:14" ht="13.5" customHeight="1" x14ac:dyDescent="0.2">
      <c r="A188" s="216" t="s">
        <v>110</v>
      </c>
      <c r="B188" s="231"/>
      <c r="C188" s="231"/>
      <c r="D188" s="231"/>
      <c r="E188" s="231"/>
      <c r="F188" s="231"/>
      <c r="G188" s="231"/>
      <c r="H188" s="231"/>
      <c r="I188" s="231"/>
      <c r="J188" s="231">
        <v>0</v>
      </c>
      <c r="K188" s="231">
        <v>0</v>
      </c>
      <c r="L188" s="231">
        <v>0</v>
      </c>
      <c r="M188" s="231">
        <v>0</v>
      </c>
      <c r="N188" s="233">
        <v>0</v>
      </c>
    </row>
    <row r="189" spans="1:14" ht="13.5" customHeight="1" thickBot="1" x14ac:dyDescent="0.25">
      <c r="A189" s="241"/>
      <c r="B189" s="232"/>
      <c r="C189" s="232"/>
      <c r="D189" s="232"/>
      <c r="E189" s="232"/>
      <c r="F189" s="232"/>
      <c r="G189" s="232"/>
      <c r="H189" s="232"/>
      <c r="I189" s="232"/>
      <c r="J189" s="232"/>
      <c r="K189" s="232"/>
      <c r="L189" s="232"/>
      <c r="M189" s="232"/>
      <c r="N189" s="234"/>
    </row>
    <row r="190" spans="1:14" ht="13.5" customHeight="1" x14ac:dyDescent="0.2">
      <c r="A190" s="216" t="s">
        <v>44</v>
      </c>
      <c r="B190" s="231"/>
      <c r="C190" s="231"/>
      <c r="D190" s="231">
        <v>22295368</v>
      </c>
      <c r="E190" s="231">
        <v>20581707</v>
      </c>
      <c r="F190" s="231">
        <v>25778797</v>
      </c>
      <c r="G190" s="231">
        <v>58877080</v>
      </c>
      <c r="H190" s="231">
        <v>38058361</v>
      </c>
      <c r="I190" s="231">
        <v>16135895</v>
      </c>
      <c r="J190" s="231">
        <v>27422498</v>
      </c>
      <c r="K190" s="231">
        <v>28110106</v>
      </c>
      <c r="L190" s="231">
        <v>31578841</v>
      </c>
      <c r="M190" s="231">
        <v>19383859</v>
      </c>
      <c r="N190" s="233">
        <v>288222512</v>
      </c>
    </row>
    <row r="191" spans="1:14" ht="13.5" customHeight="1" thickBot="1" x14ac:dyDescent="0.25">
      <c r="A191" s="241"/>
      <c r="B191" s="232"/>
      <c r="C191" s="232"/>
      <c r="D191" s="232"/>
      <c r="E191" s="232"/>
      <c r="F191" s="232"/>
      <c r="G191" s="232"/>
      <c r="H191" s="232"/>
      <c r="I191" s="232"/>
      <c r="J191" s="232"/>
      <c r="K191" s="232"/>
      <c r="L191" s="232"/>
      <c r="M191" s="232"/>
      <c r="N191" s="234"/>
    </row>
    <row r="192" spans="1:14" ht="13.5" customHeight="1" x14ac:dyDescent="0.2">
      <c r="A192" s="216" t="s">
        <v>32</v>
      </c>
      <c r="B192" s="231">
        <v>16215721</v>
      </c>
      <c r="C192" s="231">
        <v>15469741</v>
      </c>
      <c r="D192" s="231">
        <v>12060147</v>
      </c>
      <c r="E192" s="231">
        <v>13147192</v>
      </c>
      <c r="F192" s="231">
        <v>14242649</v>
      </c>
      <c r="G192" s="231">
        <v>14762196</v>
      </c>
      <c r="H192" s="231">
        <v>13699806</v>
      </c>
      <c r="I192" s="231">
        <v>12117768</v>
      </c>
      <c r="J192" s="231">
        <v>12323748</v>
      </c>
      <c r="K192" s="231">
        <v>13471713</v>
      </c>
      <c r="L192" s="231">
        <v>13544705</v>
      </c>
      <c r="M192" s="231">
        <v>11098301</v>
      </c>
      <c r="N192" s="233">
        <v>162153687</v>
      </c>
    </row>
    <row r="193" spans="1:14" ht="13.5" customHeight="1" thickBot="1" x14ac:dyDescent="0.25">
      <c r="A193" s="241"/>
      <c r="B193" s="232"/>
      <c r="C193" s="232"/>
      <c r="D193" s="232"/>
      <c r="E193" s="232"/>
      <c r="F193" s="232"/>
      <c r="G193" s="232"/>
      <c r="H193" s="232"/>
      <c r="I193" s="232"/>
      <c r="J193" s="232"/>
      <c r="K193" s="232"/>
      <c r="L193" s="232"/>
      <c r="M193" s="232"/>
      <c r="N193" s="234"/>
    </row>
    <row r="194" spans="1:14" ht="13.5" customHeight="1" x14ac:dyDescent="0.2">
      <c r="A194" s="216" t="s">
        <v>17</v>
      </c>
      <c r="B194" s="231">
        <v>4267460</v>
      </c>
      <c r="C194" s="231">
        <v>4059730</v>
      </c>
      <c r="D194" s="231">
        <v>5909428</v>
      </c>
      <c r="E194" s="231">
        <v>6864073</v>
      </c>
      <c r="F194" s="231">
        <v>3288562</v>
      </c>
      <c r="G194" s="231">
        <v>4881638</v>
      </c>
      <c r="H194" s="231">
        <v>5121113</v>
      </c>
      <c r="I194" s="231">
        <v>3118701</v>
      </c>
      <c r="J194" s="231">
        <v>3178208</v>
      </c>
      <c r="K194" s="231">
        <v>3902782</v>
      </c>
      <c r="L194" s="231">
        <v>2994360</v>
      </c>
      <c r="M194" s="231">
        <v>3433768</v>
      </c>
      <c r="N194" s="233">
        <v>51019823</v>
      </c>
    </row>
    <row r="195" spans="1:14" ht="13.5" customHeight="1" thickBot="1" x14ac:dyDescent="0.25">
      <c r="A195" s="241"/>
      <c r="B195" s="232"/>
      <c r="C195" s="232"/>
      <c r="D195" s="232"/>
      <c r="E195" s="232"/>
      <c r="F195" s="232"/>
      <c r="G195" s="232"/>
      <c r="H195" s="232"/>
      <c r="I195" s="232"/>
      <c r="J195" s="232"/>
      <c r="K195" s="232"/>
      <c r="L195" s="232"/>
      <c r="M195" s="232"/>
      <c r="N195" s="234"/>
    </row>
    <row r="196" spans="1:14" ht="13.5" customHeight="1" x14ac:dyDescent="0.2">
      <c r="A196" s="216" t="s">
        <v>69</v>
      </c>
      <c r="B196" s="231">
        <v>6773578</v>
      </c>
      <c r="C196" s="231">
        <v>6944315</v>
      </c>
      <c r="D196" s="231">
        <v>4466910</v>
      </c>
      <c r="E196" s="231">
        <v>5395794</v>
      </c>
      <c r="F196" s="231">
        <v>5136896</v>
      </c>
      <c r="G196" s="231">
        <v>3850682</v>
      </c>
      <c r="H196" s="231">
        <v>4591042</v>
      </c>
      <c r="I196" s="231">
        <v>4404551</v>
      </c>
      <c r="J196" s="231">
        <v>3518733</v>
      </c>
      <c r="K196" s="231">
        <v>4499931</v>
      </c>
      <c r="L196" s="231">
        <v>4900535</v>
      </c>
      <c r="M196" s="231">
        <v>4642360</v>
      </c>
      <c r="N196" s="233">
        <v>59125327</v>
      </c>
    </row>
    <row r="197" spans="1:14" ht="13.5" customHeight="1" thickBot="1" x14ac:dyDescent="0.25">
      <c r="A197" s="241"/>
      <c r="B197" s="232"/>
      <c r="C197" s="232"/>
      <c r="D197" s="232"/>
      <c r="E197" s="232"/>
      <c r="F197" s="232"/>
      <c r="G197" s="232"/>
      <c r="H197" s="232"/>
      <c r="I197" s="232"/>
      <c r="J197" s="232"/>
      <c r="K197" s="232"/>
      <c r="L197" s="232"/>
      <c r="M197" s="232"/>
      <c r="N197" s="234"/>
    </row>
    <row r="198" spans="1:14" ht="13.5" customHeight="1" x14ac:dyDescent="0.2">
      <c r="A198" s="216" t="s">
        <v>73</v>
      </c>
      <c r="B198" s="231">
        <v>16367253</v>
      </c>
      <c r="C198" s="231">
        <v>15542745</v>
      </c>
      <c r="D198" s="231">
        <v>12297348</v>
      </c>
      <c r="E198" s="231">
        <v>7545069</v>
      </c>
      <c r="F198" s="231">
        <v>8180507</v>
      </c>
      <c r="G198" s="231">
        <v>9814500</v>
      </c>
      <c r="H198" s="231">
        <v>14352130</v>
      </c>
      <c r="I198" s="231">
        <v>13954676</v>
      </c>
      <c r="J198" s="231">
        <v>13009877</v>
      </c>
      <c r="K198" s="231">
        <v>13360157</v>
      </c>
      <c r="L198" s="231">
        <v>13417326</v>
      </c>
      <c r="M198" s="231">
        <v>11898873</v>
      </c>
      <c r="N198" s="233">
        <v>149740461</v>
      </c>
    </row>
    <row r="199" spans="1:14" ht="13.5" customHeight="1" thickBot="1" x14ac:dyDescent="0.25">
      <c r="A199" s="241"/>
      <c r="B199" s="232"/>
      <c r="C199" s="232"/>
      <c r="D199" s="232"/>
      <c r="E199" s="232"/>
      <c r="F199" s="232"/>
      <c r="G199" s="232"/>
      <c r="H199" s="232"/>
      <c r="I199" s="232"/>
      <c r="J199" s="232"/>
      <c r="K199" s="232"/>
      <c r="L199" s="232"/>
      <c r="M199" s="232"/>
      <c r="N199" s="234" t="s">
        <v>70</v>
      </c>
    </row>
    <row r="200" spans="1:14" ht="13.5" customHeight="1" x14ac:dyDescent="0.2">
      <c r="A200" s="214" t="s">
        <v>13</v>
      </c>
      <c r="B200" s="243">
        <v>64705438</v>
      </c>
      <c r="C200" s="243">
        <v>62459577</v>
      </c>
      <c r="D200" s="243">
        <v>68726668</v>
      </c>
      <c r="E200" s="243">
        <v>62338213</v>
      </c>
      <c r="F200" s="243">
        <v>67042770</v>
      </c>
      <c r="G200" s="243">
        <v>103413602</v>
      </c>
      <c r="H200" s="243">
        <v>92648240</v>
      </c>
      <c r="I200" s="243">
        <v>72312842</v>
      </c>
      <c r="J200" s="243">
        <v>80597819</v>
      </c>
      <c r="K200" s="243">
        <v>76144275</v>
      </c>
      <c r="L200" s="214">
        <v>78288900</v>
      </c>
      <c r="M200" s="243">
        <v>77819141</v>
      </c>
      <c r="N200" s="243">
        <v>906497485</v>
      </c>
    </row>
    <row r="201" spans="1:14" ht="13.5" customHeight="1" thickBot="1" x14ac:dyDescent="0.25">
      <c r="A201" s="215"/>
      <c r="B201" s="244"/>
      <c r="C201" s="244"/>
      <c r="D201" s="244"/>
      <c r="E201" s="244"/>
      <c r="F201" s="244"/>
      <c r="G201" s="244"/>
      <c r="H201" s="244"/>
      <c r="I201" s="244"/>
      <c r="J201" s="244"/>
      <c r="K201" s="244"/>
      <c r="L201" s="215"/>
      <c r="M201" s="244"/>
      <c r="N201" s="244"/>
    </row>
    <row r="202" spans="1:14" ht="14.25" customHeight="1" x14ac:dyDescent="0.2"/>
    <row r="203" spans="1:14" ht="14.25" customHeight="1" x14ac:dyDescent="0.2"/>
    <row r="204" spans="1:14" ht="14.25" customHeight="1" x14ac:dyDescent="0.2"/>
    <row r="205" spans="1:14" s="26" customFormat="1" ht="24.95" customHeight="1" x14ac:dyDescent="0.2">
      <c r="A205" s="222" t="s">
        <v>169</v>
      </c>
      <c r="B205" s="222"/>
      <c r="C205" s="222"/>
      <c r="D205" s="222"/>
      <c r="E205" s="222"/>
      <c r="F205" s="222"/>
      <c r="G205" s="222"/>
      <c r="H205" s="222"/>
      <c r="I205" s="222"/>
      <c r="J205" s="222"/>
      <c r="K205" s="222"/>
      <c r="L205" s="222"/>
      <c r="M205" s="222"/>
      <c r="N205" s="222"/>
    </row>
    <row r="206" spans="1:14" ht="14.25" customHeight="1" thickBot="1" x14ac:dyDescent="0.25"/>
    <row r="207" spans="1:14" ht="13.5" customHeight="1" x14ac:dyDescent="0.2">
      <c r="A207" s="216"/>
      <c r="B207" s="225" t="s">
        <v>1</v>
      </c>
      <c r="C207" s="216" t="s">
        <v>2</v>
      </c>
      <c r="D207" s="225" t="s">
        <v>3</v>
      </c>
      <c r="E207" s="216" t="s">
        <v>4</v>
      </c>
      <c r="F207" s="225" t="s">
        <v>5</v>
      </c>
      <c r="G207" s="216" t="s">
        <v>6</v>
      </c>
      <c r="H207" s="225" t="s">
        <v>7</v>
      </c>
      <c r="I207" s="216" t="s">
        <v>8</v>
      </c>
      <c r="J207" s="225" t="s">
        <v>9</v>
      </c>
      <c r="K207" s="216" t="s">
        <v>10</v>
      </c>
      <c r="L207" s="225" t="s">
        <v>11</v>
      </c>
      <c r="M207" s="216" t="s">
        <v>12</v>
      </c>
      <c r="N207" s="223" t="s">
        <v>13</v>
      </c>
    </row>
    <row r="208" spans="1:14" ht="13.5" customHeight="1" thickBot="1" x14ac:dyDescent="0.25">
      <c r="A208" s="217"/>
      <c r="B208" s="226"/>
      <c r="C208" s="217"/>
      <c r="D208" s="226"/>
      <c r="E208" s="217"/>
      <c r="F208" s="226"/>
      <c r="G208" s="217"/>
      <c r="H208" s="226"/>
      <c r="I208" s="217"/>
      <c r="J208" s="226"/>
      <c r="K208" s="217"/>
      <c r="L208" s="226"/>
      <c r="M208" s="217"/>
      <c r="N208" s="224"/>
    </row>
    <row r="209" spans="1:14" ht="13.5" customHeight="1" x14ac:dyDescent="0.2">
      <c r="A209" s="216" t="s">
        <v>19</v>
      </c>
      <c r="B209" s="231">
        <v>19236310</v>
      </c>
      <c r="C209" s="231">
        <v>16574868</v>
      </c>
      <c r="D209" s="231">
        <v>13753978</v>
      </c>
      <c r="E209" s="231">
        <v>8206702</v>
      </c>
      <c r="F209" s="231">
        <v>9350222</v>
      </c>
      <c r="G209" s="231">
        <v>18961016</v>
      </c>
      <c r="H209" s="231">
        <v>20064017</v>
      </c>
      <c r="I209" s="231">
        <v>19099300</v>
      </c>
      <c r="J209" s="231">
        <v>18839616</v>
      </c>
      <c r="K209" s="231">
        <v>20011849</v>
      </c>
      <c r="L209" s="231">
        <v>19543120</v>
      </c>
      <c r="M209" s="231">
        <v>18988368</v>
      </c>
      <c r="N209" s="233">
        <v>202629366</v>
      </c>
    </row>
    <row r="210" spans="1:14" ht="13.5" customHeight="1" thickBot="1" x14ac:dyDescent="0.25">
      <c r="A210" s="241"/>
      <c r="B210" s="232"/>
      <c r="C210" s="232"/>
      <c r="D210" s="232"/>
      <c r="E210" s="232"/>
      <c r="F210" s="232"/>
      <c r="G210" s="232"/>
      <c r="H210" s="232"/>
      <c r="I210" s="232"/>
      <c r="J210" s="232"/>
      <c r="K210" s="232"/>
      <c r="L210" s="232"/>
      <c r="M210" s="232"/>
      <c r="N210" s="234"/>
    </row>
    <row r="211" spans="1:14" ht="13.5" customHeight="1" x14ac:dyDescent="0.2">
      <c r="A211" s="218" t="s">
        <v>45</v>
      </c>
      <c r="B211" s="231">
        <v>36199294</v>
      </c>
      <c r="C211" s="231">
        <v>17102912</v>
      </c>
      <c r="D211" s="231">
        <v>7193924</v>
      </c>
      <c r="E211" s="231">
        <v>31336439</v>
      </c>
      <c r="F211" s="231">
        <v>48212106</v>
      </c>
      <c r="G211" s="231">
        <v>43224630</v>
      </c>
      <c r="H211" s="231">
        <v>43451984</v>
      </c>
      <c r="I211" s="231">
        <v>45898131</v>
      </c>
      <c r="J211" s="231">
        <v>50680789</v>
      </c>
      <c r="K211" s="231">
        <v>52734859</v>
      </c>
      <c r="L211" s="231">
        <v>41208485</v>
      </c>
      <c r="M211" s="231">
        <v>44663923</v>
      </c>
      <c r="N211" s="233">
        <v>461907476</v>
      </c>
    </row>
    <row r="212" spans="1:14" ht="13.5" customHeight="1" thickBot="1" x14ac:dyDescent="0.25">
      <c r="A212" s="242"/>
      <c r="B212" s="232"/>
      <c r="C212" s="232"/>
      <c r="D212" s="232"/>
      <c r="E212" s="232"/>
      <c r="F212" s="232"/>
      <c r="G212" s="232"/>
      <c r="H212" s="232"/>
      <c r="I212" s="232"/>
      <c r="J212" s="232"/>
      <c r="K212" s="232"/>
      <c r="L212" s="232"/>
      <c r="M212" s="232"/>
      <c r="N212" s="234"/>
    </row>
    <row r="213" spans="1:14" ht="13.5" customHeight="1" x14ac:dyDescent="0.2">
      <c r="A213" s="218" t="s">
        <v>46</v>
      </c>
      <c r="B213" s="231"/>
      <c r="C213" s="231">
        <v>852800</v>
      </c>
      <c r="D213" s="231">
        <v>2351440</v>
      </c>
      <c r="E213" s="231">
        <v>2912000</v>
      </c>
      <c r="F213" s="231">
        <v>2396160</v>
      </c>
      <c r="G213" s="231">
        <v>2379520</v>
      </c>
      <c r="H213" s="231">
        <v>2421120</v>
      </c>
      <c r="I213" s="231">
        <v>1976200</v>
      </c>
      <c r="J213" s="231">
        <v>0</v>
      </c>
      <c r="K213" s="231">
        <v>0</v>
      </c>
      <c r="L213" s="231">
        <v>754400</v>
      </c>
      <c r="M213" s="231">
        <v>803600</v>
      </c>
      <c r="N213" s="233">
        <v>16847240</v>
      </c>
    </row>
    <row r="214" spans="1:14" ht="13.5" customHeight="1" thickBot="1" x14ac:dyDescent="0.25">
      <c r="A214" s="242"/>
      <c r="B214" s="232"/>
      <c r="C214" s="232"/>
      <c r="D214" s="232"/>
      <c r="E214" s="232"/>
      <c r="F214" s="232"/>
      <c r="G214" s="232"/>
      <c r="H214" s="232"/>
      <c r="I214" s="232"/>
      <c r="J214" s="232"/>
      <c r="K214" s="232"/>
      <c r="L214" s="232"/>
      <c r="M214" s="232"/>
      <c r="N214" s="234"/>
    </row>
    <row r="215" spans="1:14" ht="13.5" customHeight="1" x14ac:dyDescent="0.2">
      <c r="A215" s="216" t="s">
        <v>23</v>
      </c>
      <c r="B215" s="231"/>
      <c r="C215" s="231">
        <v>745000</v>
      </c>
      <c r="D215" s="231">
        <v>2969066</v>
      </c>
      <c r="E215" s="231">
        <v>1629120</v>
      </c>
      <c r="F215" s="231">
        <v>1424973</v>
      </c>
      <c r="G215" s="231"/>
      <c r="H215" s="231">
        <v>1636936</v>
      </c>
      <c r="I215" s="231">
        <v>1714460</v>
      </c>
      <c r="J215" s="231">
        <v>0</v>
      </c>
      <c r="K215" s="231">
        <v>0</v>
      </c>
      <c r="L215" s="231">
        <v>0</v>
      </c>
      <c r="M215" s="231">
        <v>0</v>
      </c>
      <c r="N215" s="233">
        <v>10119555</v>
      </c>
    </row>
    <row r="216" spans="1:14" ht="13.5" customHeight="1" thickBot="1" x14ac:dyDescent="0.25">
      <c r="A216" s="241"/>
      <c r="B216" s="232"/>
      <c r="C216" s="232"/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4"/>
    </row>
    <row r="217" spans="1:14" ht="13.5" customHeight="1" x14ac:dyDescent="0.2">
      <c r="A217" s="218" t="s">
        <v>177</v>
      </c>
      <c r="B217" s="231"/>
      <c r="C217" s="231"/>
      <c r="D217" s="231"/>
      <c r="E217" s="231"/>
      <c r="F217" s="231"/>
      <c r="G217" s="231"/>
      <c r="H217" s="231"/>
      <c r="I217" s="231"/>
      <c r="J217" s="231">
        <v>0</v>
      </c>
      <c r="K217" s="231">
        <v>0</v>
      </c>
      <c r="L217" s="231">
        <v>0</v>
      </c>
      <c r="M217" s="231">
        <v>0</v>
      </c>
      <c r="N217" s="233">
        <v>0</v>
      </c>
    </row>
    <row r="218" spans="1:14" ht="13.5" customHeight="1" thickBot="1" x14ac:dyDescent="0.25">
      <c r="A218" s="242"/>
      <c r="B218" s="232"/>
      <c r="C218" s="232"/>
      <c r="D218" s="232"/>
      <c r="E218" s="232"/>
      <c r="F218" s="232"/>
      <c r="G218" s="232"/>
      <c r="H218" s="232"/>
      <c r="I218" s="232"/>
      <c r="J218" s="232"/>
      <c r="K218" s="232"/>
      <c r="L218" s="232"/>
      <c r="M218" s="232"/>
      <c r="N218" s="234"/>
    </row>
    <row r="219" spans="1:14" ht="13.5" customHeight="1" x14ac:dyDescent="0.2">
      <c r="A219" s="216" t="s">
        <v>48</v>
      </c>
      <c r="B219" s="231"/>
      <c r="C219" s="231"/>
      <c r="D219" s="231"/>
      <c r="E219" s="231"/>
      <c r="F219" s="231"/>
      <c r="G219" s="231">
        <v>1400</v>
      </c>
      <c r="H219" s="231">
        <v>1050</v>
      </c>
      <c r="I219" s="231"/>
      <c r="J219" s="231">
        <v>0</v>
      </c>
      <c r="K219" s="231">
        <v>0</v>
      </c>
      <c r="L219" s="231">
        <v>0</v>
      </c>
      <c r="M219" s="231">
        <v>0</v>
      </c>
      <c r="N219" s="233">
        <v>2450</v>
      </c>
    </row>
    <row r="220" spans="1:14" ht="13.5" customHeight="1" thickBot="1" x14ac:dyDescent="0.25">
      <c r="A220" s="241"/>
      <c r="B220" s="232"/>
      <c r="C220" s="232"/>
      <c r="D220" s="232"/>
      <c r="E220" s="232"/>
      <c r="F220" s="232"/>
      <c r="G220" s="232"/>
      <c r="H220" s="232"/>
      <c r="I220" s="232"/>
      <c r="J220" s="232"/>
      <c r="K220" s="232"/>
      <c r="L220" s="232"/>
      <c r="M220" s="232"/>
      <c r="N220" s="234"/>
    </row>
    <row r="221" spans="1:14" ht="13.5" customHeight="1" x14ac:dyDescent="0.2">
      <c r="A221" s="216" t="s">
        <v>49</v>
      </c>
      <c r="B221" s="231"/>
      <c r="C221" s="231"/>
      <c r="D221" s="231"/>
      <c r="E221" s="231"/>
      <c r="F221" s="231"/>
      <c r="G221" s="231"/>
      <c r="H221" s="231"/>
      <c r="I221" s="231"/>
      <c r="J221" s="231">
        <v>0</v>
      </c>
      <c r="K221" s="231">
        <v>0</v>
      </c>
      <c r="L221" s="231">
        <v>0</v>
      </c>
      <c r="M221" s="231">
        <v>0</v>
      </c>
      <c r="N221" s="233">
        <v>0</v>
      </c>
    </row>
    <row r="222" spans="1:14" ht="13.5" customHeight="1" thickBot="1" x14ac:dyDescent="0.25">
      <c r="A222" s="241"/>
      <c r="B222" s="232"/>
      <c r="C222" s="232"/>
      <c r="D222" s="232"/>
      <c r="E222" s="232"/>
      <c r="F222" s="232"/>
      <c r="G222" s="232"/>
      <c r="H222" s="232"/>
      <c r="I222" s="232"/>
      <c r="J222" s="232"/>
      <c r="K222" s="232"/>
      <c r="L222" s="232"/>
      <c r="M222" s="232"/>
      <c r="N222" s="234"/>
    </row>
    <row r="223" spans="1:14" ht="13.5" customHeight="1" x14ac:dyDescent="0.2">
      <c r="A223" s="218" t="s">
        <v>71</v>
      </c>
      <c r="B223" s="231"/>
      <c r="C223" s="231"/>
      <c r="D223" s="231"/>
      <c r="E223" s="231"/>
      <c r="F223" s="231"/>
      <c r="G223" s="231"/>
      <c r="H223" s="231"/>
      <c r="I223" s="231"/>
      <c r="J223" s="231">
        <v>0</v>
      </c>
      <c r="K223" s="231">
        <v>50220</v>
      </c>
      <c r="L223" s="231">
        <v>0</v>
      </c>
      <c r="M223" s="231">
        <v>0</v>
      </c>
      <c r="N223" s="233">
        <v>50220</v>
      </c>
    </row>
    <row r="224" spans="1:14" ht="13.5" customHeight="1" thickBot="1" x14ac:dyDescent="0.25">
      <c r="A224" s="242"/>
      <c r="B224" s="232"/>
      <c r="C224" s="232"/>
      <c r="D224" s="232"/>
      <c r="E224" s="232"/>
      <c r="F224" s="232"/>
      <c r="G224" s="232"/>
      <c r="H224" s="232"/>
      <c r="I224" s="232"/>
      <c r="J224" s="232"/>
      <c r="K224" s="232"/>
      <c r="L224" s="232"/>
      <c r="M224" s="232"/>
      <c r="N224" s="234"/>
    </row>
    <row r="225" spans="1:14" ht="13.5" customHeight="1" x14ac:dyDescent="0.2">
      <c r="A225" s="216" t="s">
        <v>72</v>
      </c>
      <c r="B225" s="231">
        <v>434920</v>
      </c>
      <c r="C225" s="231">
        <v>2472656</v>
      </c>
      <c r="D225" s="231">
        <v>588976</v>
      </c>
      <c r="E225" s="231">
        <v>1395936</v>
      </c>
      <c r="F225" s="231">
        <v>517712</v>
      </c>
      <c r="G225" s="231">
        <v>503040</v>
      </c>
      <c r="H225" s="231">
        <v>4519268</v>
      </c>
      <c r="I225" s="231">
        <v>6159133</v>
      </c>
      <c r="J225" s="231">
        <v>6228158</v>
      </c>
      <c r="K225" s="231">
        <v>4327956</v>
      </c>
      <c r="L225" s="231">
        <v>5503023</v>
      </c>
      <c r="M225" s="231">
        <v>5398461</v>
      </c>
      <c r="N225" s="233">
        <v>38049239</v>
      </c>
    </row>
    <row r="226" spans="1:14" ht="13.5" customHeight="1" thickBot="1" x14ac:dyDescent="0.25">
      <c r="A226" s="241"/>
      <c r="B226" s="232"/>
      <c r="C226" s="232"/>
      <c r="D226" s="232"/>
      <c r="E226" s="232"/>
      <c r="F226" s="232"/>
      <c r="G226" s="232"/>
      <c r="H226" s="232"/>
      <c r="I226" s="232"/>
      <c r="J226" s="232"/>
      <c r="K226" s="232"/>
      <c r="L226" s="232"/>
      <c r="M226" s="232"/>
      <c r="N226" s="234"/>
    </row>
    <row r="227" spans="1:14" ht="13.5" customHeight="1" x14ac:dyDescent="0.2">
      <c r="A227" s="216" t="s">
        <v>50</v>
      </c>
      <c r="B227" s="231">
        <v>2629500</v>
      </c>
      <c r="C227" s="231"/>
      <c r="D227" s="231">
        <v>46710</v>
      </c>
      <c r="E227" s="231">
        <v>1342455</v>
      </c>
      <c r="F227" s="231">
        <v>751488</v>
      </c>
      <c r="G227" s="231">
        <v>998688</v>
      </c>
      <c r="H227" s="231">
        <v>46710</v>
      </c>
      <c r="I227" s="231">
        <v>68320</v>
      </c>
      <c r="J227" s="231">
        <v>42300</v>
      </c>
      <c r="K227" s="231">
        <v>1313520</v>
      </c>
      <c r="L227" s="231">
        <v>947350</v>
      </c>
      <c r="M227" s="231">
        <v>776790</v>
      </c>
      <c r="N227" s="233">
        <v>8963831</v>
      </c>
    </row>
    <row r="228" spans="1:14" ht="13.5" customHeight="1" thickBot="1" x14ac:dyDescent="0.25">
      <c r="A228" s="241"/>
      <c r="B228" s="232"/>
      <c r="C228" s="232"/>
      <c r="D228" s="232"/>
      <c r="E228" s="232"/>
      <c r="F228" s="232"/>
      <c r="G228" s="232"/>
      <c r="H228" s="232"/>
      <c r="I228" s="232"/>
      <c r="J228" s="232"/>
      <c r="K228" s="232"/>
      <c r="L228" s="232"/>
      <c r="M228" s="232"/>
      <c r="N228" s="234"/>
    </row>
    <row r="229" spans="1:14" ht="13.5" customHeight="1" x14ac:dyDescent="0.2">
      <c r="A229" s="214" t="s">
        <v>13</v>
      </c>
      <c r="B229" s="243">
        <v>58500024</v>
      </c>
      <c r="C229" s="243">
        <v>37748236</v>
      </c>
      <c r="D229" s="243">
        <v>26904094</v>
      </c>
      <c r="E229" s="243">
        <v>46822652</v>
      </c>
      <c r="F229" s="243">
        <v>62652661</v>
      </c>
      <c r="G229" s="243">
        <v>66068294</v>
      </c>
      <c r="H229" s="243">
        <v>72141085</v>
      </c>
      <c r="I229" s="243">
        <v>74915544</v>
      </c>
      <c r="J229" s="243">
        <v>75790863</v>
      </c>
      <c r="K229" s="243">
        <v>78438404</v>
      </c>
      <c r="L229" s="214">
        <v>67956378</v>
      </c>
      <c r="M229" s="243">
        <v>70631142</v>
      </c>
      <c r="N229" s="243">
        <v>738569377</v>
      </c>
    </row>
    <row r="230" spans="1:14" ht="13.5" customHeight="1" thickBot="1" x14ac:dyDescent="0.25">
      <c r="A230" s="215"/>
      <c r="B230" s="244"/>
      <c r="C230" s="244"/>
      <c r="D230" s="244"/>
      <c r="E230" s="244"/>
      <c r="F230" s="244"/>
      <c r="G230" s="244"/>
      <c r="H230" s="244"/>
      <c r="I230" s="244"/>
      <c r="J230" s="244"/>
      <c r="K230" s="244"/>
      <c r="L230" s="215"/>
      <c r="M230" s="244"/>
      <c r="N230" s="244"/>
    </row>
  </sheetData>
  <mergeCells count="1357">
    <mergeCell ref="A2:N2"/>
    <mergeCell ref="A4:C4"/>
    <mergeCell ref="A5:C5"/>
    <mergeCell ref="A6:C6"/>
    <mergeCell ref="I14:I15"/>
    <mergeCell ref="J14:J15"/>
    <mergeCell ref="K14:K15"/>
    <mergeCell ref="H14:H15"/>
    <mergeCell ref="L14:L15"/>
    <mergeCell ref="M14:M15"/>
    <mergeCell ref="A207:A208"/>
    <mergeCell ref="B207:B208"/>
    <mergeCell ref="C207:C208"/>
    <mergeCell ref="D207:D208"/>
    <mergeCell ref="E207:E208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A176:A177"/>
    <mergeCell ref="B176:B177"/>
    <mergeCell ref="C176:C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L176:L177"/>
    <mergeCell ref="M176:M177"/>
    <mergeCell ref="N176:N177"/>
    <mergeCell ref="A143:A144"/>
    <mergeCell ref="B143:B144"/>
    <mergeCell ref="C143:C144"/>
    <mergeCell ref="D143:D144"/>
    <mergeCell ref="E143:E144"/>
    <mergeCell ref="F143:F144"/>
    <mergeCell ref="G143:G144"/>
    <mergeCell ref="H143:H144"/>
    <mergeCell ref="I143:I144"/>
    <mergeCell ref="J143:J144"/>
    <mergeCell ref="K143:K144"/>
    <mergeCell ref="L143:L144"/>
    <mergeCell ref="A108:A109"/>
    <mergeCell ref="B108:B109"/>
    <mergeCell ref="C108:C109"/>
    <mergeCell ref="D108:D109"/>
    <mergeCell ref="E108:E109"/>
    <mergeCell ref="F108:F109"/>
    <mergeCell ref="J108:J109"/>
    <mergeCell ref="K108:K109"/>
    <mergeCell ref="L108:L109"/>
    <mergeCell ref="M108:M109"/>
    <mergeCell ref="N108:N109"/>
    <mergeCell ref="M143:M144"/>
    <mergeCell ref="N143:N144"/>
    <mergeCell ref="M136:M137"/>
    <mergeCell ref="N136:N137"/>
    <mergeCell ref="N112:N113"/>
    <mergeCell ref="B53:B54"/>
    <mergeCell ref="C53:C54"/>
    <mergeCell ref="D53:D54"/>
    <mergeCell ref="E53:E54"/>
    <mergeCell ref="F53:F54"/>
    <mergeCell ref="I108:I109"/>
    <mergeCell ref="G108:G109"/>
    <mergeCell ref="H108:H109"/>
    <mergeCell ref="G53:G54"/>
    <mergeCell ref="H53:H54"/>
    <mergeCell ref="I53:I54"/>
    <mergeCell ref="J53:J54"/>
    <mergeCell ref="K53:K54"/>
    <mergeCell ref="L53:L54"/>
    <mergeCell ref="M53:M54"/>
    <mergeCell ref="N53:N54"/>
    <mergeCell ref="N14:N15"/>
    <mergeCell ref="A12:N12"/>
    <mergeCell ref="A14:A15"/>
    <mergeCell ref="B14:B15"/>
    <mergeCell ref="C14:C15"/>
    <mergeCell ref="D14:D15"/>
    <mergeCell ref="E14:E15"/>
    <mergeCell ref="B46:B47"/>
    <mergeCell ref="C46:C47"/>
    <mergeCell ref="D46:D47"/>
    <mergeCell ref="E46:E47"/>
    <mergeCell ref="F46:F47"/>
    <mergeCell ref="G14:G15"/>
    <mergeCell ref="F14:F15"/>
    <mergeCell ref="G46:G47"/>
    <mergeCell ref="F18:F19"/>
    <mergeCell ref="G18:G19"/>
    <mergeCell ref="H46:H47"/>
    <mergeCell ref="I46:I47"/>
    <mergeCell ref="J46:J47"/>
    <mergeCell ref="K46:K47"/>
    <mergeCell ref="L46:L47"/>
    <mergeCell ref="M46:M47"/>
    <mergeCell ref="N46:N47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A136:A137"/>
    <mergeCell ref="B136:B137"/>
    <mergeCell ref="C136:C137"/>
    <mergeCell ref="D136:D137"/>
    <mergeCell ref="E136:E137"/>
    <mergeCell ref="F136:F137"/>
    <mergeCell ref="G136:G137"/>
    <mergeCell ref="H136:H137"/>
    <mergeCell ref="I136:I137"/>
    <mergeCell ref="J136:J137"/>
    <mergeCell ref="K136:K137"/>
    <mergeCell ref="L136:L137"/>
    <mergeCell ref="A169:A170"/>
    <mergeCell ref="B169:B170"/>
    <mergeCell ref="C169:C170"/>
    <mergeCell ref="D169:D170"/>
    <mergeCell ref="E169:E170"/>
    <mergeCell ref="F169:F170"/>
    <mergeCell ref="G169:G170"/>
    <mergeCell ref="H169:H170"/>
    <mergeCell ref="I169:I170"/>
    <mergeCell ref="J169:J170"/>
    <mergeCell ref="K169:K170"/>
    <mergeCell ref="L169:L170"/>
    <mergeCell ref="M169:M170"/>
    <mergeCell ref="N169:N170"/>
    <mergeCell ref="A200:A201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K200:K201"/>
    <mergeCell ref="L200:L201"/>
    <mergeCell ref="M200:M201"/>
    <mergeCell ref="N200:N201"/>
    <mergeCell ref="A229:A230"/>
    <mergeCell ref="B229:B230"/>
    <mergeCell ref="C229:C230"/>
    <mergeCell ref="D229:D230"/>
    <mergeCell ref="E229:E230"/>
    <mergeCell ref="F229:F230"/>
    <mergeCell ref="G229:G230"/>
    <mergeCell ref="H229:H230"/>
    <mergeCell ref="I229:I230"/>
    <mergeCell ref="J229:J230"/>
    <mergeCell ref="K229:K230"/>
    <mergeCell ref="L229:L230"/>
    <mergeCell ref="M229:M230"/>
    <mergeCell ref="N229:N230"/>
    <mergeCell ref="A16:A17"/>
    <mergeCell ref="A18:A19"/>
    <mergeCell ref="A20:A21"/>
    <mergeCell ref="A22:A23"/>
    <mergeCell ref="A24:A25"/>
    <mergeCell ref="A26:A27"/>
    <mergeCell ref="A132:A133"/>
    <mergeCell ref="A134:A135"/>
    <mergeCell ref="A55:A56"/>
    <mergeCell ref="A28:A29"/>
    <mergeCell ref="A36:A37"/>
    <mergeCell ref="A38:A39"/>
    <mergeCell ref="A40:A41"/>
    <mergeCell ref="A42:A43"/>
    <mergeCell ref="A44:A45"/>
    <mergeCell ref="A32:A33"/>
    <mergeCell ref="A34:A35"/>
    <mergeCell ref="A53:A54"/>
    <mergeCell ref="A46:A47"/>
    <mergeCell ref="A30:A31"/>
    <mergeCell ref="A184:A185"/>
    <mergeCell ref="A186:A187"/>
    <mergeCell ref="A188:A189"/>
    <mergeCell ref="A51:N51"/>
    <mergeCell ref="A106:N106"/>
    <mergeCell ref="A141:N141"/>
    <mergeCell ref="A124:A125"/>
    <mergeCell ref="A126:A127"/>
    <mergeCell ref="A128:A129"/>
    <mergeCell ref="A130:A131"/>
    <mergeCell ref="A219:A220"/>
    <mergeCell ref="A221:A222"/>
    <mergeCell ref="A223:A224"/>
    <mergeCell ref="A174:N174"/>
    <mergeCell ref="A205:N205"/>
    <mergeCell ref="A209:A210"/>
    <mergeCell ref="A211:A212"/>
    <mergeCell ref="A178:A179"/>
    <mergeCell ref="A180:A181"/>
    <mergeCell ref="A182:A183"/>
    <mergeCell ref="A225:A226"/>
    <mergeCell ref="A227:A228"/>
    <mergeCell ref="A190:A191"/>
    <mergeCell ref="A192:A193"/>
    <mergeCell ref="A194:A195"/>
    <mergeCell ref="A196:A197"/>
    <mergeCell ref="A198:A199"/>
    <mergeCell ref="A213:A214"/>
    <mergeCell ref="A215:A216"/>
    <mergeCell ref="A217:A218"/>
    <mergeCell ref="A145:A146"/>
    <mergeCell ref="A147:A148"/>
    <mergeCell ref="A149:A150"/>
    <mergeCell ref="A151:A152"/>
    <mergeCell ref="A153:A154"/>
    <mergeCell ref="A155:A156"/>
    <mergeCell ref="A157:A158"/>
    <mergeCell ref="A159:A160"/>
    <mergeCell ref="A161:A162"/>
    <mergeCell ref="A163:A164"/>
    <mergeCell ref="A165:A166"/>
    <mergeCell ref="A167:A168"/>
    <mergeCell ref="A110:A111"/>
    <mergeCell ref="A112:A113"/>
    <mergeCell ref="A114:A115"/>
    <mergeCell ref="A116:A117"/>
    <mergeCell ref="A118:A119"/>
    <mergeCell ref="A120:A121"/>
    <mergeCell ref="A122:A123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B16:B17"/>
    <mergeCell ref="B61:B62"/>
    <mergeCell ref="B63:B64"/>
    <mergeCell ref="B65:B66"/>
    <mergeCell ref="B67:B68"/>
    <mergeCell ref="B69:B70"/>
    <mergeCell ref="B71:B72"/>
    <mergeCell ref="B73:B74"/>
    <mergeCell ref="B57:B58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H16:H17"/>
    <mergeCell ref="I16:I17"/>
    <mergeCell ref="J16:J17"/>
    <mergeCell ref="K16:K17"/>
    <mergeCell ref="L16:L17"/>
    <mergeCell ref="M16:M17"/>
    <mergeCell ref="H18:H19"/>
    <mergeCell ref="I18:I19"/>
    <mergeCell ref="J18:J19"/>
    <mergeCell ref="K18:K19"/>
    <mergeCell ref="L18:L19"/>
    <mergeCell ref="M18:M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B77:B78"/>
    <mergeCell ref="C77:C78"/>
    <mergeCell ref="D77:D78"/>
    <mergeCell ref="E77:E78"/>
    <mergeCell ref="F77:F78"/>
    <mergeCell ref="G77:G78"/>
    <mergeCell ref="H77:H78"/>
    <mergeCell ref="I77:I78"/>
    <mergeCell ref="L77:L78"/>
    <mergeCell ref="K79:K80"/>
    <mergeCell ref="L79:L80"/>
    <mergeCell ref="M77:M78"/>
    <mergeCell ref="I79:I80"/>
    <mergeCell ref="J79:J80"/>
    <mergeCell ref="J77:J78"/>
    <mergeCell ref="K77:K78"/>
    <mergeCell ref="H81:H82"/>
    <mergeCell ref="B79:B80"/>
    <mergeCell ref="C79:C80"/>
    <mergeCell ref="D79:D80"/>
    <mergeCell ref="E79:E80"/>
    <mergeCell ref="F79:F80"/>
    <mergeCell ref="G79:G80"/>
    <mergeCell ref="H79:H80"/>
    <mergeCell ref="K81:K82"/>
    <mergeCell ref="M79:M80"/>
    <mergeCell ref="N79:N80"/>
    <mergeCell ref="B81:B82"/>
    <mergeCell ref="C81:C82"/>
    <mergeCell ref="D81:D82"/>
    <mergeCell ref="E81:E82"/>
    <mergeCell ref="M81:M82"/>
    <mergeCell ref="F81:F82"/>
    <mergeCell ref="G81:G82"/>
    <mergeCell ref="L81:L82"/>
    <mergeCell ref="F83:F84"/>
    <mergeCell ref="G83:G84"/>
    <mergeCell ref="H83:H84"/>
    <mergeCell ref="I83:I84"/>
    <mergeCell ref="K83:K84"/>
    <mergeCell ref="L83:L84"/>
    <mergeCell ref="I81:I82"/>
    <mergeCell ref="J83:J84"/>
    <mergeCell ref="J81:J82"/>
    <mergeCell ref="B83:B84"/>
    <mergeCell ref="C83:C84"/>
    <mergeCell ref="D83:D84"/>
    <mergeCell ref="E83:E84"/>
    <mergeCell ref="K85:K86"/>
    <mergeCell ref="I85:I86"/>
    <mergeCell ref="J85:J86"/>
    <mergeCell ref="N83:N84"/>
    <mergeCell ref="B85:B86"/>
    <mergeCell ref="C85:C86"/>
    <mergeCell ref="D85:D86"/>
    <mergeCell ref="E85:E86"/>
    <mergeCell ref="M85:M86"/>
    <mergeCell ref="F85:F86"/>
    <mergeCell ref="G85:G86"/>
    <mergeCell ref="L85:L86"/>
    <mergeCell ref="H85:H86"/>
    <mergeCell ref="I87:I88"/>
    <mergeCell ref="K87:K88"/>
    <mergeCell ref="L87:L88"/>
    <mergeCell ref="J87:J88"/>
    <mergeCell ref="M83:M84"/>
    <mergeCell ref="M87:M88"/>
    <mergeCell ref="B87:B88"/>
    <mergeCell ref="C87:C88"/>
    <mergeCell ref="D87:D88"/>
    <mergeCell ref="E87:E88"/>
    <mergeCell ref="K89:K90"/>
    <mergeCell ref="I89:I90"/>
    <mergeCell ref="J89:J90"/>
    <mergeCell ref="F87:F88"/>
    <mergeCell ref="G87:G88"/>
    <mergeCell ref="H87:H88"/>
    <mergeCell ref="N87:N88"/>
    <mergeCell ref="B89:B90"/>
    <mergeCell ref="C89:C90"/>
    <mergeCell ref="D89:D90"/>
    <mergeCell ref="E89:E90"/>
    <mergeCell ref="M89:M90"/>
    <mergeCell ref="F89:F90"/>
    <mergeCell ref="G89:G90"/>
    <mergeCell ref="L89:L90"/>
    <mergeCell ref="H89:H90"/>
    <mergeCell ref="F91:F92"/>
    <mergeCell ref="G91:G92"/>
    <mergeCell ref="H91:H92"/>
    <mergeCell ref="I91:I92"/>
    <mergeCell ref="K91:K92"/>
    <mergeCell ref="L91:L92"/>
    <mergeCell ref="J91:J92"/>
    <mergeCell ref="G93:G94"/>
    <mergeCell ref="L93:L94"/>
    <mergeCell ref="H93:H94"/>
    <mergeCell ref="B91:B92"/>
    <mergeCell ref="C91:C92"/>
    <mergeCell ref="D91:D92"/>
    <mergeCell ref="E91:E92"/>
    <mergeCell ref="K93:K94"/>
    <mergeCell ref="I93:I94"/>
    <mergeCell ref="J93:J94"/>
    <mergeCell ref="L95:L96"/>
    <mergeCell ref="J95:J96"/>
    <mergeCell ref="M91:M92"/>
    <mergeCell ref="N91:N92"/>
    <mergeCell ref="B93:B94"/>
    <mergeCell ref="C93:C94"/>
    <mergeCell ref="D93:D94"/>
    <mergeCell ref="E93:E94"/>
    <mergeCell ref="M93:M94"/>
    <mergeCell ref="F93:F94"/>
    <mergeCell ref="G95:G96"/>
    <mergeCell ref="H95:H96"/>
    <mergeCell ref="I95:I96"/>
    <mergeCell ref="K95:K96"/>
    <mergeCell ref="F97:F98"/>
    <mergeCell ref="G97:G98"/>
    <mergeCell ref="L97:L98"/>
    <mergeCell ref="H97:H98"/>
    <mergeCell ref="B95:B96"/>
    <mergeCell ref="C95:C96"/>
    <mergeCell ref="D95:D96"/>
    <mergeCell ref="E95:E96"/>
    <mergeCell ref="K97:K98"/>
    <mergeCell ref="I97:I98"/>
    <mergeCell ref="J97:J98"/>
    <mergeCell ref="F95:F96"/>
    <mergeCell ref="K99:K100"/>
    <mergeCell ref="L99:L100"/>
    <mergeCell ref="J99:J100"/>
    <mergeCell ref="M95:M96"/>
    <mergeCell ref="N95:N96"/>
    <mergeCell ref="B97:B98"/>
    <mergeCell ref="C97:C98"/>
    <mergeCell ref="D97:D98"/>
    <mergeCell ref="E97:E98"/>
    <mergeCell ref="M97:M98"/>
    <mergeCell ref="B99:B100"/>
    <mergeCell ref="C99:C100"/>
    <mergeCell ref="D99:D100"/>
    <mergeCell ref="E99:E100"/>
    <mergeCell ref="M99:M100"/>
    <mergeCell ref="N99:N100"/>
    <mergeCell ref="F99:F100"/>
    <mergeCell ref="G99:G100"/>
    <mergeCell ref="H99:H100"/>
    <mergeCell ref="I99:I100"/>
    <mergeCell ref="N16:N17"/>
    <mergeCell ref="N18:N19"/>
    <mergeCell ref="N20:N21"/>
    <mergeCell ref="N22:N23"/>
    <mergeCell ref="N24:N25"/>
    <mergeCell ref="N26:N27"/>
    <mergeCell ref="N28:N29"/>
    <mergeCell ref="N30:N31"/>
    <mergeCell ref="N32:N33"/>
    <mergeCell ref="N34:N35"/>
    <mergeCell ref="N36:N37"/>
    <mergeCell ref="N38:N39"/>
    <mergeCell ref="N40:N41"/>
    <mergeCell ref="N42:N43"/>
    <mergeCell ref="N44:N45"/>
    <mergeCell ref="N110:N111"/>
    <mergeCell ref="N97:N98"/>
    <mergeCell ref="N93:N94"/>
    <mergeCell ref="N89:N90"/>
    <mergeCell ref="N85:N86"/>
    <mergeCell ref="N81:N82"/>
    <mergeCell ref="N77:N78"/>
    <mergeCell ref="N114:N115"/>
    <mergeCell ref="N116:N117"/>
    <mergeCell ref="N118:N119"/>
    <mergeCell ref="N120:N121"/>
    <mergeCell ref="N122:N123"/>
    <mergeCell ref="N124:N125"/>
    <mergeCell ref="N126:N127"/>
    <mergeCell ref="N128:N129"/>
    <mergeCell ref="N130:N131"/>
    <mergeCell ref="N132:N133"/>
    <mergeCell ref="N134:N135"/>
    <mergeCell ref="N145:N146"/>
    <mergeCell ref="N147:N148"/>
    <mergeCell ref="N149:N150"/>
    <mergeCell ref="N151:N152"/>
    <mergeCell ref="N153:N154"/>
    <mergeCell ref="N155:N156"/>
    <mergeCell ref="N157:N158"/>
    <mergeCell ref="N159:N160"/>
    <mergeCell ref="N161:N162"/>
    <mergeCell ref="N163:N164"/>
    <mergeCell ref="N165:N166"/>
    <mergeCell ref="N167:N168"/>
    <mergeCell ref="N178:N179"/>
    <mergeCell ref="N180:N181"/>
    <mergeCell ref="N182:N183"/>
    <mergeCell ref="N184:N185"/>
    <mergeCell ref="N186:N187"/>
    <mergeCell ref="N188:N189"/>
    <mergeCell ref="N190:N191"/>
    <mergeCell ref="N192:N193"/>
    <mergeCell ref="N194:N195"/>
    <mergeCell ref="N196:N197"/>
    <mergeCell ref="N198:N199"/>
    <mergeCell ref="N209:N210"/>
    <mergeCell ref="N211:N212"/>
    <mergeCell ref="N213:N214"/>
    <mergeCell ref="N215:N216"/>
    <mergeCell ref="N217:N218"/>
    <mergeCell ref="N219:N220"/>
    <mergeCell ref="N221:N222"/>
    <mergeCell ref="N223:N224"/>
    <mergeCell ref="N225:N226"/>
    <mergeCell ref="N227:N228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L110:L111"/>
    <mergeCell ref="M110:M111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L112:L113"/>
    <mergeCell ref="M112:M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M114:M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M116:M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M118:M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M120:M121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L122:L123"/>
    <mergeCell ref="M122:M123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M124:M125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L126:L127"/>
    <mergeCell ref="M126:M127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L128:L129"/>
    <mergeCell ref="M128:M129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K130:K131"/>
    <mergeCell ref="L130:L131"/>
    <mergeCell ref="M130:M131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K132:K133"/>
    <mergeCell ref="L132:L133"/>
    <mergeCell ref="M132:M133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L134:L135"/>
    <mergeCell ref="M134:M135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M151:M152"/>
    <mergeCell ref="B153:B154"/>
    <mergeCell ref="C153:C154"/>
    <mergeCell ref="D153:D154"/>
    <mergeCell ref="E153:E154"/>
    <mergeCell ref="F153:F154"/>
    <mergeCell ref="G153:G154"/>
    <mergeCell ref="H153:H154"/>
    <mergeCell ref="I153:I154"/>
    <mergeCell ref="J153:J154"/>
    <mergeCell ref="K153:K154"/>
    <mergeCell ref="L153:L154"/>
    <mergeCell ref="M153:M154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J157:J158"/>
    <mergeCell ref="K157:K158"/>
    <mergeCell ref="L157:L158"/>
    <mergeCell ref="M157:M158"/>
    <mergeCell ref="B159:B160"/>
    <mergeCell ref="C159:C160"/>
    <mergeCell ref="D159:D160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M159:M160"/>
    <mergeCell ref="B161:B162"/>
    <mergeCell ref="C161:C162"/>
    <mergeCell ref="D161:D162"/>
    <mergeCell ref="E161:E162"/>
    <mergeCell ref="F161:F162"/>
    <mergeCell ref="G161:G162"/>
    <mergeCell ref="H161:H162"/>
    <mergeCell ref="I161:I162"/>
    <mergeCell ref="J161:J162"/>
    <mergeCell ref="K161:K162"/>
    <mergeCell ref="L161:L162"/>
    <mergeCell ref="M161:M162"/>
    <mergeCell ref="B163:B164"/>
    <mergeCell ref="C163:C164"/>
    <mergeCell ref="D163:D164"/>
    <mergeCell ref="E163:E164"/>
    <mergeCell ref="F163:F164"/>
    <mergeCell ref="G163:G164"/>
    <mergeCell ref="H163:H164"/>
    <mergeCell ref="I163:I164"/>
    <mergeCell ref="J163:J164"/>
    <mergeCell ref="K163:K164"/>
    <mergeCell ref="L163:L164"/>
    <mergeCell ref="M163:M164"/>
    <mergeCell ref="B165:B166"/>
    <mergeCell ref="C165:C166"/>
    <mergeCell ref="D165:D166"/>
    <mergeCell ref="E165:E166"/>
    <mergeCell ref="F165:F166"/>
    <mergeCell ref="G165:G166"/>
    <mergeCell ref="H165:H166"/>
    <mergeCell ref="M165:M166"/>
    <mergeCell ref="L165:L166"/>
    <mergeCell ref="I165:I166"/>
    <mergeCell ref="J165:J166"/>
    <mergeCell ref="K165:K166"/>
    <mergeCell ref="K167:K168"/>
    <mergeCell ref="F167:F168"/>
    <mergeCell ref="G167:G168"/>
    <mergeCell ref="H167:H168"/>
    <mergeCell ref="I167:I168"/>
    <mergeCell ref="B167:B168"/>
    <mergeCell ref="C167:C168"/>
    <mergeCell ref="D167:D168"/>
    <mergeCell ref="E167:E168"/>
    <mergeCell ref="L167:L168"/>
    <mergeCell ref="M167:M168"/>
    <mergeCell ref="J167:J168"/>
    <mergeCell ref="B178:B179"/>
    <mergeCell ref="C178:C179"/>
    <mergeCell ref="D178:D179"/>
    <mergeCell ref="E178:E179"/>
    <mergeCell ref="F178:F179"/>
    <mergeCell ref="G178:G179"/>
    <mergeCell ref="H178:H179"/>
    <mergeCell ref="I178:I179"/>
    <mergeCell ref="J178:J179"/>
    <mergeCell ref="K178:K179"/>
    <mergeCell ref="L178:L179"/>
    <mergeCell ref="M178:M179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L180:L181"/>
    <mergeCell ref="M180:M181"/>
    <mergeCell ref="B182:B183"/>
    <mergeCell ref="C182:C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M182:M183"/>
    <mergeCell ref="B184:B185"/>
    <mergeCell ref="C184:C185"/>
    <mergeCell ref="D184:D185"/>
    <mergeCell ref="E184:E185"/>
    <mergeCell ref="F184:F185"/>
    <mergeCell ref="G184:G185"/>
    <mergeCell ref="H184:H185"/>
    <mergeCell ref="I184:I185"/>
    <mergeCell ref="J184:J185"/>
    <mergeCell ref="K184:K185"/>
    <mergeCell ref="L184:L185"/>
    <mergeCell ref="M184:M185"/>
    <mergeCell ref="B186:B187"/>
    <mergeCell ref="C186:C187"/>
    <mergeCell ref="D186:D187"/>
    <mergeCell ref="E186:E187"/>
    <mergeCell ref="F186:F187"/>
    <mergeCell ref="G186:G187"/>
    <mergeCell ref="H186:H187"/>
    <mergeCell ref="I186:I187"/>
    <mergeCell ref="J186:J187"/>
    <mergeCell ref="K186:K187"/>
    <mergeCell ref="L186:L187"/>
    <mergeCell ref="M186:M187"/>
    <mergeCell ref="B188:B189"/>
    <mergeCell ref="C188:C189"/>
    <mergeCell ref="D188:D189"/>
    <mergeCell ref="E188:E189"/>
    <mergeCell ref="F188:F189"/>
    <mergeCell ref="G188:G189"/>
    <mergeCell ref="H188:H189"/>
    <mergeCell ref="I188:I189"/>
    <mergeCell ref="J188:J189"/>
    <mergeCell ref="K188:K189"/>
    <mergeCell ref="L188:L189"/>
    <mergeCell ref="M188:M189"/>
    <mergeCell ref="B190:B191"/>
    <mergeCell ref="C190:C191"/>
    <mergeCell ref="D190:D191"/>
    <mergeCell ref="E190:E191"/>
    <mergeCell ref="F190:F191"/>
    <mergeCell ref="G190:G191"/>
    <mergeCell ref="H190:H191"/>
    <mergeCell ref="I190:I191"/>
    <mergeCell ref="J190:J191"/>
    <mergeCell ref="K190:K191"/>
    <mergeCell ref="L190:L191"/>
    <mergeCell ref="M190:M191"/>
    <mergeCell ref="B192:B193"/>
    <mergeCell ref="C192:C193"/>
    <mergeCell ref="D192:D193"/>
    <mergeCell ref="E192:E193"/>
    <mergeCell ref="F192:F193"/>
    <mergeCell ref="G192:G193"/>
    <mergeCell ref="H192:H193"/>
    <mergeCell ref="I192:I193"/>
    <mergeCell ref="J192:J193"/>
    <mergeCell ref="K192:K193"/>
    <mergeCell ref="L192:L193"/>
    <mergeCell ref="M192:M193"/>
    <mergeCell ref="B194:B195"/>
    <mergeCell ref="C194:C195"/>
    <mergeCell ref="D194:D195"/>
    <mergeCell ref="E194:E195"/>
    <mergeCell ref="F194:F195"/>
    <mergeCell ref="G194:G195"/>
    <mergeCell ref="H194:H195"/>
    <mergeCell ref="I194:I195"/>
    <mergeCell ref="J194:J195"/>
    <mergeCell ref="K194:K195"/>
    <mergeCell ref="L194:L195"/>
    <mergeCell ref="M194:M195"/>
    <mergeCell ref="B196:B197"/>
    <mergeCell ref="C196:C197"/>
    <mergeCell ref="D196:D197"/>
    <mergeCell ref="E196:E197"/>
    <mergeCell ref="F196:F197"/>
    <mergeCell ref="G196:G197"/>
    <mergeCell ref="H196:H197"/>
    <mergeCell ref="I196:I197"/>
    <mergeCell ref="J196:J197"/>
    <mergeCell ref="K196:K197"/>
    <mergeCell ref="L196:L197"/>
    <mergeCell ref="M196:M197"/>
    <mergeCell ref="B198:B199"/>
    <mergeCell ref="C198:C199"/>
    <mergeCell ref="D198:D199"/>
    <mergeCell ref="E198:E199"/>
    <mergeCell ref="F198:F199"/>
    <mergeCell ref="G198:G199"/>
    <mergeCell ref="H198:H199"/>
    <mergeCell ref="I198:I199"/>
    <mergeCell ref="J198:J199"/>
    <mergeCell ref="K198:K199"/>
    <mergeCell ref="L198:L199"/>
    <mergeCell ref="M198:M199"/>
    <mergeCell ref="B209:B210"/>
    <mergeCell ref="C209:C210"/>
    <mergeCell ref="D209:D210"/>
    <mergeCell ref="E209:E210"/>
    <mergeCell ref="F209:F210"/>
    <mergeCell ref="G209:G210"/>
    <mergeCell ref="H209:H210"/>
    <mergeCell ref="I209:I210"/>
    <mergeCell ref="J209:J210"/>
    <mergeCell ref="K209:K210"/>
    <mergeCell ref="L209:L210"/>
    <mergeCell ref="M209:M210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J211:J212"/>
    <mergeCell ref="K211:K212"/>
    <mergeCell ref="L211:L212"/>
    <mergeCell ref="M211:M212"/>
    <mergeCell ref="B213:B214"/>
    <mergeCell ref="C213:C214"/>
    <mergeCell ref="D213:D214"/>
    <mergeCell ref="E213:E214"/>
    <mergeCell ref="F213:F214"/>
    <mergeCell ref="G213:G214"/>
    <mergeCell ref="H213:H214"/>
    <mergeCell ref="I213:I214"/>
    <mergeCell ref="J213:J214"/>
    <mergeCell ref="K213:K214"/>
    <mergeCell ref="L213:L214"/>
    <mergeCell ref="M213:M214"/>
    <mergeCell ref="B215:B216"/>
    <mergeCell ref="C215:C216"/>
    <mergeCell ref="D215:D216"/>
    <mergeCell ref="E215:E216"/>
    <mergeCell ref="F215:F216"/>
    <mergeCell ref="G215:G216"/>
    <mergeCell ref="H215:H216"/>
    <mergeCell ref="I215:I216"/>
    <mergeCell ref="J215:J216"/>
    <mergeCell ref="K215:K216"/>
    <mergeCell ref="L215:L216"/>
    <mergeCell ref="M215:M216"/>
    <mergeCell ref="B217:B218"/>
    <mergeCell ref="C217:C218"/>
    <mergeCell ref="D217:D218"/>
    <mergeCell ref="E217:E218"/>
    <mergeCell ref="F217:F218"/>
    <mergeCell ref="G217:G218"/>
    <mergeCell ref="H217:H218"/>
    <mergeCell ref="I217:I218"/>
    <mergeCell ref="J217:J218"/>
    <mergeCell ref="K217:K218"/>
    <mergeCell ref="L217:L218"/>
    <mergeCell ref="M217:M218"/>
    <mergeCell ref="B219:B220"/>
    <mergeCell ref="C219:C220"/>
    <mergeCell ref="D219:D220"/>
    <mergeCell ref="E219:E220"/>
    <mergeCell ref="F219:F220"/>
    <mergeCell ref="G219:G220"/>
    <mergeCell ref="H219:H220"/>
    <mergeCell ref="I219:I220"/>
    <mergeCell ref="J219:J220"/>
    <mergeCell ref="K219:K220"/>
    <mergeCell ref="L219:L220"/>
    <mergeCell ref="M219:M220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J221:J222"/>
    <mergeCell ref="L221:L222"/>
    <mergeCell ref="M221:M222"/>
    <mergeCell ref="B223:B224"/>
    <mergeCell ref="C223:C224"/>
    <mergeCell ref="D223:D224"/>
    <mergeCell ref="E223:E224"/>
    <mergeCell ref="K223:K224"/>
    <mergeCell ref="L223:L224"/>
    <mergeCell ref="M223:M224"/>
    <mergeCell ref="H223:H224"/>
    <mergeCell ref="I223:I224"/>
    <mergeCell ref="C225:C226"/>
    <mergeCell ref="D225:D226"/>
    <mergeCell ref="E225:E226"/>
    <mergeCell ref="K221:K222"/>
    <mergeCell ref="J223:J224"/>
    <mergeCell ref="K225:K226"/>
    <mergeCell ref="F223:F224"/>
    <mergeCell ref="G223:G224"/>
    <mergeCell ref="L225:L226"/>
    <mergeCell ref="M225:M226"/>
    <mergeCell ref="F225:F226"/>
    <mergeCell ref="G225:G226"/>
    <mergeCell ref="H225:H226"/>
    <mergeCell ref="I225:I226"/>
    <mergeCell ref="K227:K228"/>
    <mergeCell ref="L227:L228"/>
    <mergeCell ref="M227:M228"/>
    <mergeCell ref="F227:F228"/>
    <mergeCell ref="G227:G228"/>
    <mergeCell ref="H227:H228"/>
    <mergeCell ref="I227:I228"/>
    <mergeCell ref="A7:C7"/>
    <mergeCell ref="A8:C8"/>
    <mergeCell ref="A9:C9"/>
    <mergeCell ref="J227:J228"/>
    <mergeCell ref="B227:B228"/>
    <mergeCell ref="C227:C228"/>
    <mergeCell ref="D227:D228"/>
    <mergeCell ref="E227:E228"/>
    <mergeCell ref="J225:J226"/>
    <mergeCell ref="B225:B226"/>
  </mergeCells>
  <phoneticPr fontId="4" type="noConversion"/>
  <hyperlinks>
    <hyperlink ref="A4" location="'Tn Km 2013'!A34" display="1 - FERROEXPRESO PAMPEANO S.A."/>
    <hyperlink ref="A5" location="'Tn Km 2013'!A60" display="2 - NUEVO CENTRAL ARGENTINO S.A."/>
    <hyperlink ref="A6" location="'Tn Km 2013'!A79" display="3 - FERROSUR ROCA S.A."/>
    <hyperlink ref="A7" location="'Tn Km 2013'!A100" display="4 - BELGRANO CARGAS Y LOGÍSTICA S.A. - Línea San Martín "/>
    <hyperlink ref="A8" location="'Tn Km 2013'!A119" display="5 - BELGRANO CARGAS Y LOGÍSTICA S.A. - Línea Urquiza"/>
    <hyperlink ref="A9" location="'Tn Km 2013'!A137" display="6 - BELGRANO CARGAS Y LOGÍSTICA S.A. - Línea Belgrano"/>
    <hyperlink ref="A4:C4" location="'2007'!A40" display="1 - FERROEXPRESO PAMPEANO S.A."/>
    <hyperlink ref="A5:C5" location="'2007'!A80" display="2 - NUEVO CENTRAL ARGENTINO S.A."/>
    <hyperlink ref="A6:C6" location="'2007'!A135" display="3 - FERROSUR ROCA S.A."/>
    <hyperlink ref="A7:C7" location="'2007'!A171" display="4 - AMERICA LATINA LOGISTICA CENTRAL S.A. "/>
    <hyperlink ref="A8:C8" location="'2007'!A202" display="5 - AMERICA LATINA LOGISTICA MESOPOTAMICA S.A."/>
    <hyperlink ref="A9:C9" location="'2007'!A231" display="6 - BELGRANO CARGAS S.A."/>
  </hyperlinks>
  <pageMargins left="0.75" right="0.75" top="1" bottom="1" header="0" footer="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2"/>
  <sheetViews>
    <sheetView topLeftCell="G1" workbookViewId="0">
      <selection activeCell="B16" sqref="B16:M17"/>
    </sheetView>
  </sheetViews>
  <sheetFormatPr baseColWidth="10" defaultRowHeight="12.75" x14ac:dyDescent="0.2"/>
  <cols>
    <col min="1" max="1" width="18.7109375" customWidth="1"/>
    <col min="2" max="14" width="15.7109375" customWidth="1"/>
  </cols>
  <sheetData>
    <row r="2" spans="1:14" s="26" customFormat="1" ht="24.95" customHeight="1" x14ac:dyDescent="0.2">
      <c r="A2" s="227" t="s">
        <v>176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</row>
    <row r="3" spans="1:14" ht="13.5" thickBot="1" x14ac:dyDescent="0.25"/>
    <row r="4" spans="1:14" s="26" customFormat="1" ht="24.95" customHeight="1" thickTop="1" thickBot="1" x14ac:dyDescent="0.25">
      <c r="A4" s="228" t="s">
        <v>0</v>
      </c>
      <c r="B4" s="229"/>
      <c r="C4" s="230"/>
      <c r="D4" s="41"/>
    </row>
    <row r="5" spans="1:14" s="26" customFormat="1" ht="24.95" customHeight="1" thickTop="1" thickBot="1" x14ac:dyDescent="0.25">
      <c r="A5" s="228" t="s">
        <v>18</v>
      </c>
      <c r="B5" s="229"/>
      <c r="C5" s="230"/>
      <c r="D5" s="41"/>
    </row>
    <row r="6" spans="1:14" s="26" customFormat="1" ht="24.95" customHeight="1" thickTop="1" thickBot="1" x14ac:dyDescent="0.25">
      <c r="A6" s="228" t="s">
        <v>29</v>
      </c>
      <c r="B6" s="229"/>
      <c r="C6" s="230"/>
      <c r="D6" s="41"/>
    </row>
    <row r="7" spans="1:14" s="26" customFormat="1" ht="24.95" customHeight="1" thickTop="1" thickBot="1" x14ac:dyDescent="0.25">
      <c r="A7" s="228" t="s">
        <v>202</v>
      </c>
      <c r="B7" s="229"/>
      <c r="C7" s="230"/>
      <c r="D7" s="41"/>
    </row>
    <row r="8" spans="1:14" s="26" customFormat="1" ht="24.95" customHeight="1" thickTop="1" thickBot="1" x14ac:dyDescent="0.25">
      <c r="A8" s="228" t="s">
        <v>113</v>
      </c>
      <c r="B8" s="229"/>
      <c r="C8" s="230"/>
      <c r="D8" s="41"/>
    </row>
    <row r="9" spans="1:14" s="26" customFormat="1" ht="24.95" customHeight="1" thickTop="1" thickBot="1" x14ac:dyDescent="0.25">
      <c r="A9" s="228" t="s">
        <v>76</v>
      </c>
      <c r="B9" s="229"/>
      <c r="C9" s="230"/>
      <c r="D9" s="41"/>
    </row>
    <row r="10" spans="1:14" ht="13.5" thickTop="1" x14ac:dyDescent="0.2">
      <c r="A10" s="10"/>
      <c r="B10" s="10"/>
      <c r="C10" s="10"/>
      <c r="D10" s="10"/>
    </row>
    <row r="12" spans="1:14" s="26" customFormat="1" ht="24.95" customHeight="1" x14ac:dyDescent="0.2">
      <c r="A12" s="222" t="s">
        <v>163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</row>
    <row r="13" spans="1:14" ht="13.5" thickBot="1" x14ac:dyDescent="0.25"/>
    <row r="14" spans="1:14" ht="13.5" customHeight="1" x14ac:dyDescent="0.2">
      <c r="A14" s="216"/>
      <c r="B14" s="225" t="s">
        <v>1</v>
      </c>
      <c r="C14" s="216" t="s">
        <v>2</v>
      </c>
      <c r="D14" s="225" t="s">
        <v>3</v>
      </c>
      <c r="E14" s="216" t="s">
        <v>4</v>
      </c>
      <c r="F14" s="225" t="s">
        <v>5</v>
      </c>
      <c r="G14" s="216" t="s">
        <v>6</v>
      </c>
      <c r="H14" s="225" t="s">
        <v>7</v>
      </c>
      <c r="I14" s="216" t="s">
        <v>8</v>
      </c>
      <c r="J14" s="225" t="s">
        <v>9</v>
      </c>
      <c r="K14" s="216" t="s">
        <v>10</v>
      </c>
      <c r="L14" s="225" t="s">
        <v>11</v>
      </c>
      <c r="M14" s="216" t="s">
        <v>12</v>
      </c>
      <c r="N14" s="223" t="s">
        <v>13</v>
      </c>
    </row>
    <row r="15" spans="1:14" ht="13.5" customHeight="1" thickBot="1" x14ac:dyDescent="0.25">
      <c r="A15" s="217"/>
      <c r="B15" s="226"/>
      <c r="C15" s="217"/>
      <c r="D15" s="226"/>
      <c r="E15" s="217"/>
      <c r="F15" s="226"/>
      <c r="G15" s="217"/>
      <c r="H15" s="226"/>
      <c r="I15" s="217"/>
      <c r="J15" s="226"/>
      <c r="K15" s="217"/>
      <c r="L15" s="226"/>
      <c r="M15" s="217"/>
      <c r="N15" s="224"/>
    </row>
    <row r="16" spans="1:14" ht="13.5" customHeight="1" x14ac:dyDescent="0.2">
      <c r="A16" s="216" t="s">
        <v>80</v>
      </c>
      <c r="B16" s="231">
        <v>0</v>
      </c>
      <c r="C16" s="231">
        <v>1052700</v>
      </c>
      <c r="D16" s="231">
        <v>4547900</v>
      </c>
      <c r="E16" s="231">
        <v>245000</v>
      </c>
      <c r="F16" s="231">
        <v>507300</v>
      </c>
      <c r="G16" s="231">
        <v>0</v>
      </c>
      <c r="H16" s="231">
        <v>431800</v>
      </c>
      <c r="I16" s="231">
        <v>1611000</v>
      </c>
      <c r="J16" s="231">
        <v>1278970</v>
      </c>
      <c r="K16" s="231">
        <v>1235900</v>
      </c>
      <c r="L16" s="210">
        <v>890800</v>
      </c>
      <c r="M16" s="231">
        <v>3180</v>
      </c>
      <c r="N16" s="233">
        <v>11804550</v>
      </c>
    </row>
    <row r="17" spans="1:14" ht="13.5" customHeight="1" thickBot="1" x14ac:dyDescent="0.25">
      <c r="A17" s="241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52"/>
      <c r="M17" s="232"/>
      <c r="N17" s="234"/>
    </row>
    <row r="18" spans="1:14" ht="13.5" customHeight="1" x14ac:dyDescent="0.2">
      <c r="A18" s="216" t="s">
        <v>81</v>
      </c>
      <c r="B18" s="231">
        <v>1242600</v>
      </c>
      <c r="C18" s="231">
        <v>13573600</v>
      </c>
      <c r="D18" s="231">
        <v>19801600</v>
      </c>
      <c r="E18" s="231">
        <v>64633800</v>
      </c>
      <c r="F18" s="231">
        <v>39502310</v>
      </c>
      <c r="G18" s="231">
        <v>31111200</v>
      </c>
      <c r="H18" s="231">
        <v>74238420</v>
      </c>
      <c r="I18" s="231">
        <v>25016000</v>
      </c>
      <c r="J18" s="231">
        <v>29670820</v>
      </c>
      <c r="K18" s="231">
        <v>11720880</v>
      </c>
      <c r="L18" s="210">
        <v>11470000</v>
      </c>
      <c r="M18" s="231">
        <v>6753280</v>
      </c>
      <c r="N18" s="233">
        <v>328734510</v>
      </c>
    </row>
    <row r="19" spans="1:14" ht="13.5" customHeight="1" thickBot="1" x14ac:dyDescent="0.25">
      <c r="A19" s="241"/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52"/>
      <c r="M19" s="232"/>
      <c r="N19" s="234"/>
    </row>
    <row r="20" spans="1:14" ht="13.5" customHeight="1" x14ac:dyDescent="0.2">
      <c r="A20" s="216" t="s">
        <v>82</v>
      </c>
      <c r="B20" s="231">
        <v>60526800</v>
      </c>
      <c r="C20" s="231">
        <v>60648050</v>
      </c>
      <c r="D20" s="231">
        <v>2568750</v>
      </c>
      <c r="E20" s="231">
        <v>0</v>
      </c>
      <c r="F20" s="231">
        <v>0</v>
      </c>
      <c r="G20" s="231">
        <v>0</v>
      </c>
      <c r="H20" s="231">
        <v>653660</v>
      </c>
      <c r="I20" s="231">
        <v>7720440</v>
      </c>
      <c r="J20" s="231">
        <v>13388970</v>
      </c>
      <c r="K20" s="231">
        <v>6669680</v>
      </c>
      <c r="L20" s="210">
        <v>6096770</v>
      </c>
      <c r="M20" s="231">
        <v>38308720</v>
      </c>
      <c r="N20" s="233">
        <v>196581840</v>
      </c>
    </row>
    <row r="21" spans="1:14" ht="13.5" customHeight="1" thickBot="1" x14ac:dyDescent="0.25">
      <c r="A21" s="241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52"/>
      <c r="M21" s="232"/>
      <c r="N21" s="234"/>
    </row>
    <row r="22" spans="1:14" ht="13.5" customHeight="1" x14ac:dyDescent="0.2">
      <c r="A22" s="216" t="s">
        <v>83</v>
      </c>
      <c r="B22" s="231">
        <v>504000</v>
      </c>
      <c r="C22" s="231">
        <v>1476810</v>
      </c>
      <c r="D22" s="231">
        <v>13687200</v>
      </c>
      <c r="E22" s="231">
        <v>3468920</v>
      </c>
      <c r="F22" s="231">
        <v>2811960</v>
      </c>
      <c r="G22" s="231">
        <v>1175940</v>
      </c>
      <c r="H22" s="231">
        <v>3499800</v>
      </c>
      <c r="I22" s="231">
        <v>6915090</v>
      </c>
      <c r="J22" s="231">
        <v>11221100</v>
      </c>
      <c r="K22" s="231">
        <v>12570540</v>
      </c>
      <c r="L22" s="210">
        <v>5509440</v>
      </c>
      <c r="M22" s="231">
        <v>6908660</v>
      </c>
      <c r="N22" s="233">
        <v>69749460</v>
      </c>
    </row>
    <row r="23" spans="1:14" ht="13.5" customHeight="1" thickBot="1" x14ac:dyDescent="0.25">
      <c r="A23" s="241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52"/>
      <c r="M23" s="232"/>
      <c r="N23" s="234"/>
    </row>
    <row r="24" spans="1:14" ht="13.5" customHeight="1" x14ac:dyDescent="0.2">
      <c r="A24" s="216" t="s">
        <v>84</v>
      </c>
      <c r="B24" s="231">
        <v>57179500</v>
      </c>
      <c r="C24" s="231">
        <v>34209310</v>
      </c>
      <c r="D24" s="231">
        <v>7617750</v>
      </c>
      <c r="E24" s="231">
        <v>72619740</v>
      </c>
      <c r="F24" s="231">
        <v>34037850</v>
      </c>
      <c r="G24" s="231">
        <v>31012050</v>
      </c>
      <c r="H24" s="231">
        <v>85579400</v>
      </c>
      <c r="I24" s="231">
        <v>100197900</v>
      </c>
      <c r="J24" s="231">
        <v>61989200</v>
      </c>
      <c r="K24" s="231">
        <v>77806320</v>
      </c>
      <c r="L24" s="210">
        <v>78907710</v>
      </c>
      <c r="M24" s="231">
        <v>52765910</v>
      </c>
      <c r="N24" s="233">
        <v>693922640</v>
      </c>
    </row>
    <row r="25" spans="1:14" ht="13.5" customHeight="1" thickBot="1" x14ac:dyDescent="0.25">
      <c r="A25" s="241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52"/>
      <c r="M25" s="232"/>
      <c r="N25" s="234"/>
    </row>
    <row r="26" spans="1:14" ht="13.5" customHeight="1" x14ac:dyDescent="0.2">
      <c r="A26" s="216" t="s">
        <v>85</v>
      </c>
      <c r="B26" s="231">
        <v>562700</v>
      </c>
      <c r="C26" s="231">
        <v>244940</v>
      </c>
      <c r="D26" s="231">
        <v>7403460</v>
      </c>
      <c r="E26" s="231">
        <v>13410720</v>
      </c>
      <c r="F26" s="231">
        <v>4905150</v>
      </c>
      <c r="G26" s="231">
        <v>6436800</v>
      </c>
      <c r="H26" s="231">
        <v>10861350</v>
      </c>
      <c r="I26" s="231">
        <v>7394450</v>
      </c>
      <c r="J26" s="231">
        <v>3256280</v>
      </c>
      <c r="K26" s="231">
        <v>5580600</v>
      </c>
      <c r="L26" s="210">
        <v>1502740</v>
      </c>
      <c r="M26" s="231">
        <v>2715600</v>
      </c>
      <c r="N26" s="233">
        <v>64274790</v>
      </c>
    </row>
    <row r="27" spans="1:14" ht="13.5" customHeight="1" thickBot="1" x14ac:dyDescent="0.25">
      <c r="A27" s="241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52"/>
      <c r="M27" s="232"/>
      <c r="N27" s="234"/>
    </row>
    <row r="28" spans="1:14" ht="13.5" customHeight="1" x14ac:dyDescent="0.2">
      <c r="A28" s="216" t="s">
        <v>86</v>
      </c>
      <c r="B28" s="231">
        <v>2208960</v>
      </c>
      <c r="C28" s="231">
        <v>2303910</v>
      </c>
      <c r="D28" s="231">
        <v>1006240</v>
      </c>
      <c r="E28" s="231">
        <v>720720</v>
      </c>
      <c r="F28" s="231">
        <v>1923970</v>
      </c>
      <c r="G28" s="231">
        <v>1966730</v>
      </c>
      <c r="H28" s="231">
        <v>1279600</v>
      </c>
      <c r="I28" s="231">
        <v>2473200</v>
      </c>
      <c r="J28" s="231">
        <v>2140820</v>
      </c>
      <c r="K28" s="231">
        <v>2690100</v>
      </c>
      <c r="L28" s="210">
        <v>1058680</v>
      </c>
      <c r="M28" s="231">
        <v>3406000</v>
      </c>
      <c r="N28" s="233">
        <v>23178930</v>
      </c>
    </row>
    <row r="29" spans="1:14" ht="13.5" customHeight="1" thickBot="1" x14ac:dyDescent="0.25">
      <c r="A29" s="241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52"/>
      <c r="M29" s="232"/>
      <c r="N29" s="234"/>
    </row>
    <row r="30" spans="1:14" ht="13.5" customHeight="1" x14ac:dyDescent="0.2">
      <c r="A30" s="216" t="s">
        <v>97</v>
      </c>
      <c r="B30" s="231">
        <v>0</v>
      </c>
      <c r="C30" s="231">
        <v>0</v>
      </c>
      <c r="D30" s="231">
        <v>0</v>
      </c>
      <c r="E30" s="231">
        <v>0</v>
      </c>
      <c r="F30" s="231">
        <v>0</v>
      </c>
      <c r="G30" s="231">
        <v>0</v>
      </c>
      <c r="H30" s="231">
        <v>0</v>
      </c>
      <c r="I30" s="231">
        <v>0</v>
      </c>
      <c r="J30" s="231">
        <v>0</v>
      </c>
      <c r="K30" s="231">
        <v>0</v>
      </c>
      <c r="L30" s="210">
        <v>0</v>
      </c>
      <c r="M30" s="231">
        <v>18360</v>
      </c>
      <c r="N30" s="233">
        <v>18360</v>
      </c>
    </row>
    <row r="31" spans="1:14" ht="13.5" customHeight="1" thickBot="1" x14ac:dyDescent="0.25">
      <c r="A31" s="241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52"/>
      <c r="M31" s="232"/>
      <c r="N31" s="234"/>
    </row>
    <row r="32" spans="1:14" ht="13.5" customHeight="1" x14ac:dyDescent="0.2">
      <c r="A32" s="216" t="s">
        <v>87</v>
      </c>
      <c r="B32" s="231">
        <v>18831960</v>
      </c>
      <c r="C32" s="231">
        <v>14518920</v>
      </c>
      <c r="D32" s="231">
        <v>0</v>
      </c>
      <c r="E32" s="231">
        <v>5469400</v>
      </c>
      <c r="F32" s="231">
        <v>8623590</v>
      </c>
      <c r="G32" s="231">
        <v>8288780</v>
      </c>
      <c r="H32" s="231">
        <v>4999280</v>
      </c>
      <c r="I32" s="231">
        <v>9094790</v>
      </c>
      <c r="J32" s="231">
        <v>16771300</v>
      </c>
      <c r="K32" s="231">
        <v>3674280</v>
      </c>
      <c r="L32" s="210">
        <v>9937200</v>
      </c>
      <c r="M32" s="231">
        <v>12513020</v>
      </c>
      <c r="N32" s="233">
        <v>112722520</v>
      </c>
    </row>
    <row r="33" spans="1:14" ht="13.5" customHeight="1" thickBot="1" x14ac:dyDescent="0.25">
      <c r="A33" s="241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52"/>
      <c r="M33" s="232"/>
      <c r="N33" s="234"/>
    </row>
    <row r="34" spans="1:14" ht="13.5" customHeight="1" x14ac:dyDescent="0.2">
      <c r="A34" s="216" t="s">
        <v>94</v>
      </c>
      <c r="B34" s="231">
        <v>3029400</v>
      </c>
      <c r="C34" s="231">
        <v>0</v>
      </c>
      <c r="D34" s="231">
        <v>5746680</v>
      </c>
      <c r="E34" s="231">
        <v>5618360</v>
      </c>
      <c r="F34" s="231">
        <v>1474920</v>
      </c>
      <c r="G34" s="231">
        <v>3254640</v>
      </c>
      <c r="H34" s="231">
        <v>8232440</v>
      </c>
      <c r="I34" s="231">
        <v>3864480</v>
      </c>
      <c r="J34" s="231">
        <v>391020</v>
      </c>
      <c r="K34" s="231">
        <v>1810300</v>
      </c>
      <c r="L34" s="210">
        <v>3958080</v>
      </c>
      <c r="M34" s="231">
        <v>2382880</v>
      </c>
      <c r="N34" s="233">
        <v>39763200</v>
      </c>
    </row>
    <row r="35" spans="1:14" ht="13.5" customHeight="1" thickBot="1" x14ac:dyDescent="0.25">
      <c r="A35" s="241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52"/>
      <c r="M35" s="232"/>
      <c r="N35" s="234"/>
    </row>
    <row r="36" spans="1:14" ht="13.5" customHeight="1" x14ac:dyDescent="0.2">
      <c r="A36" s="216" t="s">
        <v>88</v>
      </c>
      <c r="B36" s="231">
        <v>2557860</v>
      </c>
      <c r="C36" s="231">
        <v>2805280</v>
      </c>
      <c r="D36" s="231">
        <v>2700260</v>
      </c>
      <c r="E36" s="231">
        <v>2191180</v>
      </c>
      <c r="F36" s="231">
        <v>2176940</v>
      </c>
      <c r="G36" s="231">
        <v>4624440</v>
      </c>
      <c r="H36" s="231">
        <v>3624080</v>
      </c>
      <c r="I36" s="231">
        <v>3130400</v>
      </c>
      <c r="J36" s="231">
        <v>1585170</v>
      </c>
      <c r="K36" s="231">
        <v>2728800</v>
      </c>
      <c r="L36" s="210">
        <v>2949460</v>
      </c>
      <c r="M36" s="231">
        <v>2641520</v>
      </c>
      <c r="N36" s="233">
        <v>33715390</v>
      </c>
    </row>
    <row r="37" spans="1:14" ht="13.5" customHeight="1" thickBot="1" x14ac:dyDescent="0.25">
      <c r="A37" s="241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52"/>
      <c r="M37" s="232"/>
      <c r="N37" s="234"/>
    </row>
    <row r="38" spans="1:14" ht="13.5" customHeight="1" x14ac:dyDescent="0.2">
      <c r="A38" s="216" t="s">
        <v>89</v>
      </c>
      <c r="B38" s="231">
        <v>0</v>
      </c>
      <c r="C38" s="231">
        <v>0</v>
      </c>
      <c r="D38" s="231">
        <v>0</v>
      </c>
      <c r="E38" s="231">
        <v>0</v>
      </c>
      <c r="F38" s="231">
        <v>734720</v>
      </c>
      <c r="G38" s="231">
        <v>0</v>
      </c>
      <c r="H38" s="231">
        <v>0</v>
      </c>
      <c r="I38" s="231">
        <v>0</v>
      </c>
      <c r="J38" s="231">
        <v>0</v>
      </c>
      <c r="K38" s="231">
        <v>4103950</v>
      </c>
      <c r="L38" s="210">
        <v>0</v>
      </c>
      <c r="M38" s="231">
        <v>2040910</v>
      </c>
      <c r="N38" s="233">
        <v>6879580</v>
      </c>
    </row>
    <row r="39" spans="1:14" ht="13.5" customHeight="1" thickBot="1" x14ac:dyDescent="0.25">
      <c r="A39" s="241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52"/>
      <c r="M39" s="232"/>
      <c r="N39" s="234"/>
    </row>
    <row r="40" spans="1:14" ht="13.5" customHeight="1" x14ac:dyDescent="0.2">
      <c r="A40" s="216" t="s">
        <v>95</v>
      </c>
      <c r="B40" s="231">
        <v>0</v>
      </c>
      <c r="C40" s="231">
        <v>0</v>
      </c>
      <c r="D40" s="231">
        <v>4137120</v>
      </c>
      <c r="E40" s="231">
        <v>104000</v>
      </c>
      <c r="F40" s="231">
        <v>494760</v>
      </c>
      <c r="G40" s="231">
        <v>1249680</v>
      </c>
      <c r="H40" s="231">
        <v>602880</v>
      </c>
      <c r="I40" s="231">
        <v>4549860</v>
      </c>
      <c r="J40" s="231">
        <v>1514700</v>
      </c>
      <c r="K40" s="231">
        <v>6015860</v>
      </c>
      <c r="L40" s="210">
        <v>11632500</v>
      </c>
      <c r="M40" s="231">
        <v>12700800</v>
      </c>
      <c r="N40" s="233">
        <v>43002160</v>
      </c>
    </row>
    <row r="41" spans="1:14" ht="13.5" customHeight="1" thickBot="1" x14ac:dyDescent="0.25">
      <c r="A41" s="241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52"/>
      <c r="M41" s="232"/>
      <c r="N41" s="234"/>
    </row>
    <row r="42" spans="1:14" ht="13.5" customHeight="1" x14ac:dyDescent="0.2">
      <c r="A42" s="216" t="s">
        <v>96</v>
      </c>
      <c r="B42" s="231">
        <v>0</v>
      </c>
      <c r="C42" s="231">
        <v>0</v>
      </c>
      <c r="D42" s="231">
        <v>0</v>
      </c>
      <c r="E42" s="231">
        <v>0</v>
      </c>
      <c r="F42" s="231">
        <v>0</v>
      </c>
      <c r="G42" s="231">
        <v>0</v>
      </c>
      <c r="H42" s="231">
        <v>0</v>
      </c>
      <c r="I42" s="231">
        <v>0</v>
      </c>
      <c r="J42" s="231">
        <v>0</v>
      </c>
      <c r="K42" s="231">
        <v>0</v>
      </c>
      <c r="L42" s="210">
        <v>0</v>
      </c>
      <c r="M42" s="231">
        <v>0</v>
      </c>
      <c r="N42" s="233">
        <v>0</v>
      </c>
    </row>
    <row r="43" spans="1:14" ht="13.5" customHeight="1" thickBot="1" x14ac:dyDescent="0.25">
      <c r="A43" s="241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52"/>
      <c r="M43" s="232"/>
      <c r="N43" s="234"/>
    </row>
    <row r="44" spans="1:14" ht="13.5" customHeight="1" x14ac:dyDescent="0.2">
      <c r="A44" s="216" t="s">
        <v>90</v>
      </c>
      <c r="B44" s="231">
        <v>0</v>
      </c>
      <c r="C44" s="231">
        <v>0</v>
      </c>
      <c r="D44" s="231">
        <v>0</v>
      </c>
      <c r="E44" s="231">
        <v>0</v>
      </c>
      <c r="F44" s="231">
        <v>0</v>
      </c>
      <c r="G44" s="231">
        <v>0</v>
      </c>
      <c r="H44" s="231">
        <v>0</v>
      </c>
      <c r="I44" s="231">
        <v>0</v>
      </c>
      <c r="J44" s="231">
        <v>0</v>
      </c>
      <c r="K44" s="231">
        <v>0</v>
      </c>
      <c r="L44" s="210">
        <v>0</v>
      </c>
      <c r="M44" s="231">
        <v>0</v>
      </c>
      <c r="N44" s="233">
        <v>0</v>
      </c>
    </row>
    <row r="45" spans="1:14" ht="13.5" customHeight="1" thickBot="1" x14ac:dyDescent="0.25">
      <c r="A45" s="241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52"/>
      <c r="M45" s="232"/>
      <c r="N45" s="234"/>
    </row>
    <row r="46" spans="1:14" ht="13.5" customHeight="1" x14ac:dyDescent="0.2">
      <c r="A46" s="216" t="s">
        <v>91</v>
      </c>
      <c r="B46" s="231">
        <v>0</v>
      </c>
      <c r="C46" s="231">
        <v>0</v>
      </c>
      <c r="D46" s="231">
        <v>0</v>
      </c>
      <c r="E46" s="231">
        <v>0</v>
      </c>
      <c r="F46" s="231">
        <v>0</v>
      </c>
      <c r="G46" s="231">
        <v>0</v>
      </c>
      <c r="H46" s="231">
        <v>0</v>
      </c>
      <c r="I46" s="231">
        <v>0</v>
      </c>
      <c r="J46" s="231">
        <v>0</v>
      </c>
      <c r="K46" s="231">
        <v>0</v>
      </c>
      <c r="L46" s="210">
        <v>0</v>
      </c>
      <c r="M46" s="231">
        <v>0</v>
      </c>
      <c r="N46" s="233">
        <v>0</v>
      </c>
    </row>
    <row r="47" spans="1:14" ht="13.5" customHeight="1" thickBot="1" x14ac:dyDescent="0.25">
      <c r="A47" s="241"/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52"/>
      <c r="M47" s="232"/>
      <c r="N47" s="234"/>
    </row>
    <row r="48" spans="1:14" ht="13.5" customHeight="1" x14ac:dyDescent="0.2">
      <c r="A48" s="214" t="s">
        <v>13</v>
      </c>
      <c r="B48" s="243">
        <v>146643780</v>
      </c>
      <c r="C48" s="243">
        <v>130833520</v>
      </c>
      <c r="D48" s="243">
        <v>69216960</v>
      </c>
      <c r="E48" s="243">
        <v>168481840</v>
      </c>
      <c r="F48" s="243">
        <v>97193470</v>
      </c>
      <c r="G48" s="243">
        <v>89120260</v>
      </c>
      <c r="H48" s="243">
        <v>194002710</v>
      </c>
      <c r="I48" s="243">
        <v>171967610</v>
      </c>
      <c r="J48" s="243">
        <v>143208350</v>
      </c>
      <c r="K48" s="243">
        <v>136607210</v>
      </c>
      <c r="L48" s="214">
        <v>133913380</v>
      </c>
      <c r="M48" s="243">
        <v>143158840</v>
      </c>
      <c r="N48" s="243">
        <v>1624347930</v>
      </c>
    </row>
    <row r="49" spans="1:14" ht="13.5" customHeight="1" thickBot="1" x14ac:dyDescent="0.25">
      <c r="A49" s="215"/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15"/>
      <c r="M49" s="244"/>
      <c r="N49" s="244"/>
    </row>
    <row r="53" spans="1:14" s="26" customFormat="1" ht="24.95" customHeight="1" x14ac:dyDescent="0.2">
      <c r="A53" s="222" t="s">
        <v>167</v>
      </c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</row>
    <row r="54" spans="1:14" ht="13.5" thickBot="1" x14ac:dyDescent="0.25"/>
    <row r="55" spans="1:14" ht="13.5" customHeight="1" x14ac:dyDescent="0.2">
      <c r="A55" s="248"/>
      <c r="B55" s="248" t="s">
        <v>1</v>
      </c>
      <c r="C55" s="248" t="s">
        <v>2</v>
      </c>
      <c r="D55" s="248" t="s">
        <v>3</v>
      </c>
      <c r="E55" s="248" t="s">
        <v>4</v>
      </c>
      <c r="F55" s="248" t="s">
        <v>5</v>
      </c>
      <c r="G55" s="248" t="s">
        <v>6</v>
      </c>
      <c r="H55" s="248" t="s">
        <v>7</v>
      </c>
      <c r="I55" s="248" t="s">
        <v>8</v>
      </c>
      <c r="J55" s="248" t="s">
        <v>9</v>
      </c>
      <c r="K55" s="248" t="s">
        <v>10</v>
      </c>
      <c r="L55" s="248" t="s">
        <v>11</v>
      </c>
      <c r="M55" s="248" t="s">
        <v>12</v>
      </c>
      <c r="N55" s="248" t="s">
        <v>13</v>
      </c>
    </row>
    <row r="56" spans="1:14" ht="13.5" customHeight="1" thickBot="1" x14ac:dyDescent="0.25">
      <c r="A56" s="249"/>
      <c r="B56" s="249"/>
      <c r="C56" s="249"/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</row>
    <row r="57" spans="1:14" ht="13.5" customHeight="1" x14ac:dyDescent="0.2">
      <c r="A57" s="216" t="s">
        <v>14</v>
      </c>
      <c r="B57" s="231">
        <v>9269351</v>
      </c>
      <c r="C57" s="231">
        <v>6953808</v>
      </c>
      <c r="D57" s="231">
        <v>3284264</v>
      </c>
      <c r="E57" s="231">
        <v>9552619</v>
      </c>
      <c r="F57" s="231">
        <v>7324316</v>
      </c>
      <c r="G57" s="231">
        <v>3990653</v>
      </c>
      <c r="H57" s="231">
        <v>9352266</v>
      </c>
      <c r="I57" s="231">
        <v>11840333</v>
      </c>
      <c r="J57" s="231">
        <v>14986054</v>
      </c>
      <c r="K57" s="231">
        <v>11264629</v>
      </c>
      <c r="L57" s="231">
        <v>9458089</v>
      </c>
      <c r="M57" s="231">
        <v>5892936</v>
      </c>
      <c r="N57" s="233">
        <v>103169318</v>
      </c>
    </row>
    <row r="58" spans="1:14" ht="13.5" customHeight="1" thickBot="1" x14ac:dyDescent="0.25">
      <c r="A58" s="241"/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4"/>
    </row>
    <row r="59" spans="1:14" ht="13.5" customHeight="1" x14ac:dyDescent="0.2">
      <c r="A59" s="216" t="s">
        <v>103</v>
      </c>
      <c r="B59" s="231">
        <v>0</v>
      </c>
      <c r="C59" s="231">
        <v>0</v>
      </c>
      <c r="D59" s="231">
        <v>0</v>
      </c>
      <c r="E59" s="231">
        <v>0</v>
      </c>
      <c r="F59" s="231">
        <v>0</v>
      </c>
      <c r="G59" s="231">
        <v>0</v>
      </c>
      <c r="H59" s="231">
        <v>0</v>
      </c>
      <c r="I59" s="231">
        <v>0</v>
      </c>
      <c r="J59" s="231">
        <v>0</v>
      </c>
      <c r="K59" s="231">
        <v>0</v>
      </c>
      <c r="L59" s="231">
        <v>0</v>
      </c>
      <c r="M59" s="231">
        <v>0</v>
      </c>
      <c r="N59" s="233">
        <v>0</v>
      </c>
    </row>
    <row r="60" spans="1:14" ht="13.5" customHeight="1" thickBot="1" x14ac:dyDescent="0.25">
      <c r="A60" s="241"/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4"/>
    </row>
    <row r="61" spans="1:14" ht="13.5" customHeight="1" x14ac:dyDescent="0.2">
      <c r="A61" s="216" t="s">
        <v>19</v>
      </c>
      <c r="B61" s="231">
        <v>10927545</v>
      </c>
      <c r="C61" s="231">
        <v>16253813</v>
      </c>
      <c r="D61" s="231">
        <v>9815480</v>
      </c>
      <c r="E61" s="231">
        <v>9849726</v>
      </c>
      <c r="F61" s="231">
        <v>9786226</v>
      </c>
      <c r="G61" s="231">
        <v>11723293</v>
      </c>
      <c r="H61" s="231">
        <v>12682404</v>
      </c>
      <c r="I61" s="231">
        <v>13406817</v>
      </c>
      <c r="J61" s="231">
        <v>16517144</v>
      </c>
      <c r="K61" s="231">
        <v>17273293</v>
      </c>
      <c r="L61" s="231">
        <v>14315014</v>
      </c>
      <c r="M61" s="231">
        <v>8076507</v>
      </c>
      <c r="N61" s="233">
        <v>150627262</v>
      </c>
    </row>
    <row r="62" spans="1:14" ht="13.5" customHeight="1" thickBot="1" x14ac:dyDescent="0.25">
      <c r="A62" s="241"/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4"/>
    </row>
    <row r="63" spans="1:14" ht="13.5" customHeight="1" x14ac:dyDescent="0.2">
      <c r="A63" s="216" t="s">
        <v>20</v>
      </c>
      <c r="B63" s="231">
        <v>4492953</v>
      </c>
      <c r="C63" s="231">
        <v>2110028</v>
      </c>
      <c r="D63" s="231">
        <v>5939856</v>
      </c>
      <c r="E63" s="231">
        <v>4041819</v>
      </c>
      <c r="F63" s="231">
        <v>5985857</v>
      </c>
      <c r="G63" s="231">
        <v>5908219</v>
      </c>
      <c r="H63" s="231">
        <v>5438192</v>
      </c>
      <c r="I63" s="231">
        <v>1427267</v>
      </c>
      <c r="J63" s="231">
        <v>5244032</v>
      </c>
      <c r="K63" s="231">
        <v>5928575</v>
      </c>
      <c r="L63" s="231">
        <v>3447464</v>
      </c>
      <c r="M63" s="231">
        <v>2773901</v>
      </c>
      <c r="N63" s="233">
        <v>52738163</v>
      </c>
    </row>
    <row r="64" spans="1:14" ht="13.5" customHeight="1" thickBot="1" x14ac:dyDescent="0.25">
      <c r="A64" s="241"/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4"/>
    </row>
    <row r="65" spans="1:14" ht="13.5" customHeight="1" x14ac:dyDescent="0.2">
      <c r="A65" s="216" t="s">
        <v>15</v>
      </c>
      <c r="B65" s="231">
        <v>2025601</v>
      </c>
      <c r="C65" s="231">
        <v>1840136</v>
      </c>
      <c r="D65" s="231">
        <v>1948286</v>
      </c>
      <c r="E65" s="231">
        <v>2424125</v>
      </c>
      <c r="F65" s="231">
        <v>2595063</v>
      </c>
      <c r="G65" s="231">
        <v>1805210</v>
      </c>
      <c r="H65" s="231">
        <v>2393290</v>
      </c>
      <c r="I65" s="231">
        <v>2469190</v>
      </c>
      <c r="J65" s="231">
        <v>1974324</v>
      </c>
      <c r="K65" s="231">
        <v>2381816</v>
      </c>
      <c r="L65" s="231">
        <v>1510955</v>
      </c>
      <c r="M65" s="231">
        <v>1266546</v>
      </c>
      <c r="N65" s="233">
        <v>24634542</v>
      </c>
    </row>
    <row r="66" spans="1:14" ht="13.5" customHeight="1" thickBot="1" x14ac:dyDescent="0.25">
      <c r="A66" s="241"/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4"/>
    </row>
    <row r="67" spans="1:14" ht="13.5" customHeight="1" x14ac:dyDescent="0.2">
      <c r="A67" s="216" t="s">
        <v>104</v>
      </c>
      <c r="B67" s="231">
        <v>0</v>
      </c>
      <c r="C67" s="231">
        <v>0</v>
      </c>
      <c r="D67" s="231">
        <v>0</v>
      </c>
      <c r="E67" s="231">
        <v>0</v>
      </c>
      <c r="F67" s="231">
        <v>0</v>
      </c>
      <c r="G67" s="231">
        <v>0</v>
      </c>
      <c r="H67" s="231">
        <v>0</v>
      </c>
      <c r="I67" s="231">
        <v>0</v>
      </c>
      <c r="J67" s="231">
        <v>0</v>
      </c>
      <c r="K67" s="231">
        <v>0</v>
      </c>
      <c r="L67" s="231">
        <v>0</v>
      </c>
      <c r="M67" s="231">
        <v>0</v>
      </c>
      <c r="N67" s="233">
        <v>0</v>
      </c>
    </row>
    <row r="68" spans="1:14" ht="13.5" customHeight="1" thickBot="1" x14ac:dyDescent="0.25">
      <c r="A68" s="241"/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4"/>
    </row>
    <row r="69" spans="1:14" ht="13.5" customHeight="1" x14ac:dyDescent="0.2">
      <c r="A69" s="216" t="s">
        <v>105</v>
      </c>
      <c r="B69" s="231">
        <v>0</v>
      </c>
      <c r="C69" s="231">
        <v>0</v>
      </c>
      <c r="D69" s="231">
        <v>0</v>
      </c>
      <c r="E69" s="231">
        <v>0</v>
      </c>
      <c r="F69" s="231">
        <v>0</v>
      </c>
      <c r="G69" s="231">
        <v>0</v>
      </c>
      <c r="H69" s="231">
        <v>0</v>
      </c>
      <c r="I69" s="231">
        <v>0</v>
      </c>
      <c r="J69" s="231">
        <v>0</v>
      </c>
      <c r="K69" s="231">
        <v>0</v>
      </c>
      <c r="L69" s="231">
        <v>0</v>
      </c>
      <c r="M69" s="231">
        <v>0</v>
      </c>
      <c r="N69" s="233">
        <v>0</v>
      </c>
    </row>
    <row r="70" spans="1:14" ht="13.5" customHeight="1" thickBot="1" x14ac:dyDescent="0.25">
      <c r="A70" s="241"/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4"/>
    </row>
    <row r="71" spans="1:14" ht="13.5" customHeight="1" x14ac:dyDescent="0.2">
      <c r="A71" s="216" t="s">
        <v>75</v>
      </c>
      <c r="B71" s="231">
        <v>3308437</v>
      </c>
      <c r="C71" s="231">
        <v>1837337</v>
      </c>
      <c r="D71" s="231">
        <v>2435593</v>
      </c>
      <c r="E71" s="231">
        <v>3676118</v>
      </c>
      <c r="F71" s="231">
        <v>1705783</v>
      </c>
      <c r="G71" s="231">
        <v>888667</v>
      </c>
      <c r="H71" s="231">
        <v>2687446</v>
      </c>
      <c r="I71" s="231">
        <v>2155963</v>
      </c>
      <c r="J71" s="231">
        <v>3104887</v>
      </c>
      <c r="K71" s="231">
        <v>2100183</v>
      </c>
      <c r="L71" s="231">
        <v>2214360</v>
      </c>
      <c r="M71" s="231">
        <v>2904466</v>
      </c>
      <c r="N71" s="233">
        <v>29019240</v>
      </c>
    </row>
    <row r="72" spans="1:14" ht="13.5" customHeight="1" thickBot="1" x14ac:dyDescent="0.25">
      <c r="A72" s="241"/>
      <c r="B72" s="232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4"/>
    </row>
    <row r="73" spans="1:14" ht="13.5" customHeight="1" x14ac:dyDescent="0.2">
      <c r="A73" s="218" t="s">
        <v>21</v>
      </c>
      <c r="B73" s="231">
        <v>25632112</v>
      </c>
      <c r="C73" s="231">
        <v>21589051</v>
      </c>
      <c r="D73" s="231">
        <v>14810860</v>
      </c>
      <c r="E73" s="231">
        <v>24552368</v>
      </c>
      <c r="F73" s="231">
        <v>17818883</v>
      </c>
      <c r="G73" s="231">
        <v>16587223</v>
      </c>
      <c r="H73" s="231">
        <v>33768769</v>
      </c>
      <c r="I73" s="231">
        <v>32876065</v>
      </c>
      <c r="J73" s="231">
        <v>23190091</v>
      </c>
      <c r="K73" s="231">
        <v>36995709</v>
      </c>
      <c r="L73" s="231">
        <v>34579761</v>
      </c>
      <c r="M73" s="231">
        <v>24647627</v>
      </c>
      <c r="N73" s="233">
        <v>307048519</v>
      </c>
    </row>
    <row r="74" spans="1:14" ht="13.5" customHeight="1" thickBot="1" x14ac:dyDescent="0.25">
      <c r="A74" s="242"/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4"/>
    </row>
    <row r="75" spans="1:14" ht="13.5" customHeight="1" x14ac:dyDescent="0.2">
      <c r="A75" s="216" t="s">
        <v>22</v>
      </c>
      <c r="B75" s="231">
        <v>3969558</v>
      </c>
      <c r="C75" s="231">
        <v>3712766</v>
      </c>
      <c r="D75" s="231">
        <v>2188799</v>
      </c>
      <c r="E75" s="231">
        <v>4101625</v>
      </c>
      <c r="F75" s="231">
        <v>3420539</v>
      </c>
      <c r="G75" s="231">
        <v>2871311</v>
      </c>
      <c r="H75" s="231">
        <v>5061155</v>
      </c>
      <c r="I75" s="231">
        <v>5381006</v>
      </c>
      <c r="J75" s="231">
        <v>15612073</v>
      </c>
      <c r="K75" s="231">
        <v>5680968</v>
      </c>
      <c r="L75" s="231">
        <v>5884870</v>
      </c>
      <c r="M75" s="231">
        <v>3384193</v>
      </c>
      <c r="N75" s="233">
        <v>61268863</v>
      </c>
    </row>
    <row r="76" spans="1:14" ht="13.5" customHeight="1" thickBot="1" x14ac:dyDescent="0.25">
      <c r="A76" s="241"/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4"/>
    </row>
    <row r="77" spans="1:14" ht="13.5" customHeight="1" x14ac:dyDescent="0.2">
      <c r="A77" s="216" t="s">
        <v>23</v>
      </c>
      <c r="B77" s="231">
        <v>60577225</v>
      </c>
      <c r="C77" s="231">
        <v>33294534</v>
      </c>
      <c r="D77" s="231">
        <v>48762708</v>
      </c>
      <c r="E77" s="231">
        <v>37396388</v>
      </c>
      <c r="F77" s="231">
        <v>30912916</v>
      </c>
      <c r="G77" s="231">
        <v>36977238</v>
      </c>
      <c r="H77" s="231">
        <v>30765218</v>
      </c>
      <c r="I77" s="231">
        <v>37074246</v>
      </c>
      <c r="J77" s="231">
        <v>49169952</v>
      </c>
      <c r="K77" s="231">
        <v>66325814</v>
      </c>
      <c r="L77" s="231">
        <v>72822368</v>
      </c>
      <c r="M77" s="231">
        <v>61188314</v>
      </c>
      <c r="N77" s="233">
        <v>565266921</v>
      </c>
    </row>
    <row r="78" spans="1:14" ht="13.5" customHeight="1" thickBot="1" x14ac:dyDescent="0.25">
      <c r="A78" s="241"/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4"/>
    </row>
    <row r="79" spans="1:14" ht="13.5" customHeight="1" x14ac:dyDescent="0.2">
      <c r="A79" s="216" t="s">
        <v>62</v>
      </c>
      <c r="B79" s="231">
        <v>15606730</v>
      </c>
      <c r="C79" s="231">
        <v>13343486</v>
      </c>
      <c r="D79" s="231">
        <v>12820549</v>
      </c>
      <c r="E79" s="231">
        <v>16250588</v>
      </c>
      <c r="F79" s="231">
        <v>21305445</v>
      </c>
      <c r="G79" s="231">
        <v>11466777</v>
      </c>
      <c r="H79" s="231">
        <v>31944009</v>
      </c>
      <c r="I79" s="231">
        <v>31584841</v>
      </c>
      <c r="J79" s="231">
        <v>21889613</v>
      </c>
      <c r="K79" s="231">
        <v>27721253</v>
      </c>
      <c r="L79" s="231">
        <v>22066891</v>
      </c>
      <c r="M79" s="231">
        <v>18152974</v>
      </c>
      <c r="N79" s="233">
        <v>244153156</v>
      </c>
    </row>
    <row r="80" spans="1:14" ht="13.5" customHeight="1" thickBot="1" x14ac:dyDescent="0.25">
      <c r="A80" s="241"/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4"/>
    </row>
    <row r="81" spans="1:14" ht="13.5" customHeight="1" x14ac:dyDescent="0.2">
      <c r="A81" s="216" t="s">
        <v>16</v>
      </c>
      <c r="B81" s="231">
        <v>0</v>
      </c>
      <c r="C81" s="231">
        <v>0</v>
      </c>
      <c r="D81" s="231">
        <v>0</v>
      </c>
      <c r="E81" s="231">
        <v>0</v>
      </c>
      <c r="F81" s="231">
        <v>0</v>
      </c>
      <c r="G81" s="231">
        <v>0</v>
      </c>
      <c r="H81" s="231">
        <v>0</v>
      </c>
      <c r="I81" s="231">
        <v>0</v>
      </c>
      <c r="J81" s="231">
        <v>0</v>
      </c>
      <c r="K81" s="231">
        <v>0</v>
      </c>
      <c r="L81" s="231">
        <v>0</v>
      </c>
      <c r="M81" s="231">
        <v>0</v>
      </c>
      <c r="N81" s="233">
        <v>0</v>
      </c>
    </row>
    <row r="82" spans="1:14" ht="13.5" customHeight="1" thickBot="1" x14ac:dyDescent="0.25">
      <c r="A82" s="241"/>
      <c r="B82" s="232"/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4"/>
    </row>
    <row r="83" spans="1:14" ht="13.5" customHeight="1" x14ac:dyDescent="0.2">
      <c r="A83" s="216" t="s">
        <v>24</v>
      </c>
      <c r="B83" s="231">
        <v>0</v>
      </c>
      <c r="C83" s="231">
        <v>0</v>
      </c>
      <c r="D83" s="231">
        <v>3168673</v>
      </c>
      <c r="E83" s="231">
        <v>16288313</v>
      </c>
      <c r="F83" s="231">
        <v>20411455</v>
      </c>
      <c r="G83" s="231">
        <v>18505618</v>
      </c>
      <c r="H83" s="231">
        <v>18450515</v>
      </c>
      <c r="I83" s="231">
        <v>10371721</v>
      </c>
      <c r="J83" s="231">
        <v>2085820</v>
      </c>
      <c r="K83" s="231">
        <v>0</v>
      </c>
      <c r="L83" s="231">
        <v>0</v>
      </c>
      <c r="M83" s="231">
        <v>0</v>
      </c>
      <c r="N83" s="233">
        <v>89282115</v>
      </c>
    </row>
    <row r="84" spans="1:14" ht="13.5" customHeight="1" thickBot="1" x14ac:dyDescent="0.25">
      <c r="A84" s="241"/>
      <c r="B84" s="232"/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4"/>
    </row>
    <row r="85" spans="1:14" ht="13.5" customHeight="1" x14ac:dyDescent="0.2">
      <c r="A85" s="216" t="s">
        <v>31</v>
      </c>
      <c r="B85" s="231">
        <v>0</v>
      </c>
      <c r="C85" s="231">
        <v>0</v>
      </c>
      <c r="D85" s="231">
        <v>0</v>
      </c>
      <c r="E85" s="231">
        <v>0</v>
      </c>
      <c r="F85" s="231">
        <v>0</v>
      </c>
      <c r="G85" s="231">
        <v>0</v>
      </c>
      <c r="H85" s="231">
        <v>0</v>
      </c>
      <c r="I85" s="231">
        <v>0</v>
      </c>
      <c r="J85" s="231">
        <v>0</v>
      </c>
      <c r="K85" s="231">
        <v>788814</v>
      </c>
      <c r="L85" s="231">
        <v>947931</v>
      </c>
      <c r="M85" s="231">
        <v>0</v>
      </c>
      <c r="N85" s="233">
        <v>1736745</v>
      </c>
    </row>
    <row r="86" spans="1:14" ht="13.5" customHeight="1" thickBot="1" x14ac:dyDescent="0.25">
      <c r="A86" s="241"/>
      <c r="B86" s="232"/>
      <c r="C86" s="232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4"/>
    </row>
    <row r="87" spans="1:14" ht="13.5" customHeight="1" x14ac:dyDescent="0.2">
      <c r="A87" s="216" t="s">
        <v>25</v>
      </c>
      <c r="B87" s="231">
        <v>161028381</v>
      </c>
      <c r="C87" s="231">
        <v>70851153</v>
      </c>
      <c r="D87" s="231">
        <v>58936707</v>
      </c>
      <c r="E87" s="231">
        <v>133301829</v>
      </c>
      <c r="F87" s="231">
        <v>85970869</v>
      </c>
      <c r="G87" s="231">
        <v>61555688</v>
      </c>
      <c r="H87" s="231">
        <v>212615804</v>
      </c>
      <c r="I87" s="231">
        <v>179529789</v>
      </c>
      <c r="J87" s="231">
        <v>191414183</v>
      </c>
      <c r="K87" s="231">
        <v>176218309</v>
      </c>
      <c r="L87" s="231">
        <v>147745950</v>
      </c>
      <c r="M87" s="231">
        <v>133117009</v>
      </c>
      <c r="N87" s="233">
        <v>1612285671</v>
      </c>
    </row>
    <row r="88" spans="1:14" ht="13.5" customHeight="1" thickBot="1" x14ac:dyDescent="0.25">
      <c r="A88" s="241"/>
      <c r="B88" s="232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4"/>
    </row>
    <row r="89" spans="1:14" ht="13.5" customHeight="1" x14ac:dyDescent="0.2">
      <c r="A89" s="216" t="s">
        <v>106</v>
      </c>
      <c r="B89" s="231">
        <v>0</v>
      </c>
      <c r="C89" s="231">
        <v>0</v>
      </c>
      <c r="D89" s="231">
        <v>0</v>
      </c>
      <c r="E89" s="231">
        <v>0</v>
      </c>
      <c r="F89" s="231">
        <v>0</v>
      </c>
      <c r="G89" s="231">
        <v>0</v>
      </c>
      <c r="H89" s="231">
        <v>0</v>
      </c>
      <c r="I89" s="231">
        <v>0</v>
      </c>
      <c r="J89" s="231">
        <v>0</v>
      </c>
      <c r="K89" s="231">
        <v>0</v>
      </c>
      <c r="L89" s="231">
        <v>0</v>
      </c>
      <c r="M89" s="231">
        <v>0</v>
      </c>
      <c r="N89" s="233">
        <v>0</v>
      </c>
    </row>
    <row r="90" spans="1:14" ht="13.5" customHeight="1" thickBot="1" x14ac:dyDescent="0.25">
      <c r="A90" s="241"/>
      <c r="B90" s="232"/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4"/>
    </row>
    <row r="91" spans="1:14" ht="13.5" customHeight="1" x14ac:dyDescent="0.2">
      <c r="A91" s="216" t="s">
        <v>107</v>
      </c>
      <c r="B91" s="231">
        <v>0</v>
      </c>
      <c r="C91" s="231">
        <v>0</v>
      </c>
      <c r="D91" s="231">
        <v>0</v>
      </c>
      <c r="E91" s="231">
        <v>0</v>
      </c>
      <c r="F91" s="231">
        <v>0</v>
      </c>
      <c r="G91" s="231">
        <v>0</v>
      </c>
      <c r="H91" s="231">
        <v>0</v>
      </c>
      <c r="I91" s="231">
        <v>0</v>
      </c>
      <c r="J91" s="231">
        <v>0</v>
      </c>
      <c r="K91" s="231">
        <v>0</v>
      </c>
      <c r="L91" s="231">
        <v>0</v>
      </c>
      <c r="M91" s="231">
        <v>0</v>
      </c>
      <c r="N91" s="233">
        <v>0</v>
      </c>
    </row>
    <row r="92" spans="1:14" ht="13.5" customHeight="1" thickBot="1" x14ac:dyDescent="0.25">
      <c r="A92" s="241"/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4"/>
    </row>
    <row r="93" spans="1:14" ht="13.5" customHeight="1" x14ac:dyDescent="0.2">
      <c r="A93" s="216" t="s">
        <v>26</v>
      </c>
      <c r="B93" s="231">
        <v>52603488</v>
      </c>
      <c r="C93" s="231">
        <v>48150474</v>
      </c>
      <c r="D93" s="231">
        <v>15660592</v>
      </c>
      <c r="E93" s="231">
        <v>41326402</v>
      </c>
      <c r="F93" s="231">
        <v>33536773</v>
      </c>
      <c r="G93" s="231">
        <v>20934730</v>
      </c>
      <c r="H93" s="231">
        <v>64700059</v>
      </c>
      <c r="I93" s="231">
        <v>57225412</v>
      </c>
      <c r="J93" s="231">
        <v>54276890</v>
      </c>
      <c r="K93" s="231">
        <v>57340838</v>
      </c>
      <c r="L93" s="231">
        <v>48089275</v>
      </c>
      <c r="M93" s="231">
        <v>39164147</v>
      </c>
      <c r="N93" s="233">
        <v>533009080</v>
      </c>
    </row>
    <row r="94" spans="1:14" ht="13.5" customHeight="1" thickBot="1" x14ac:dyDescent="0.25">
      <c r="A94" s="241"/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4"/>
    </row>
    <row r="95" spans="1:14" ht="13.5" customHeight="1" x14ac:dyDescent="0.2">
      <c r="A95" s="216" t="s">
        <v>27</v>
      </c>
      <c r="B95" s="231">
        <v>7862178</v>
      </c>
      <c r="C95" s="231">
        <v>7846940</v>
      </c>
      <c r="D95" s="231">
        <v>5436265</v>
      </c>
      <c r="E95" s="231">
        <v>8675659</v>
      </c>
      <c r="F95" s="231">
        <v>7545522</v>
      </c>
      <c r="G95" s="231">
        <v>5619887</v>
      </c>
      <c r="H95" s="231">
        <v>6539186</v>
      </c>
      <c r="I95" s="231">
        <v>10683991</v>
      </c>
      <c r="J95" s="231">
        <v>11885629</v>
      </c>
      <c r="K95" s="231">
        <v>9391232</v>
      </c>
      <c r="L95" s="231">
        <v>6654178</v>
      </c>
      <c r="M95" s="231">
        <v>7451730</v>
      </c>
      <c r="N95" s="233">
        <v>95592397</v>
      </c>
    </row>
    <row r="96" spans="1:14" ht="13.5" customHeight="1" thickBot="1" x14ac:dyDescent="0.25">
      <c r="A96" s="241"/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4"/>
    </row>
    <row r="97" spans="1:14" ht="13.5" customHeight="1" x14ac:dyDescent="0.2">
      <c r="A97" s="216" t="s">
        <v>63</v>
      </c>
      <c r="B97" s="231">
        <v>0</v>
      </c>
      <c r="C97" s="231">
        <v>0</v>
      </c>
      <c r="D97" s="231">
        <v>0</v>
      </c>
      <c r="E97" s="231">
        <v>0</v>
      </c>
      <c r="F97" s="231">
        <v>0</v>
      </c>
      <c r="G97" s="231">
        <v>0</v>
      </c>
      <c r="H97" s="231">
        <v>0</v>
      </c>
      <c r="I97" s="231">
        <v>0</v>
      </c>
      <c r="J97" s="231">
        <v>0</v>
      </c>
      <c r="K97" s="231">
        <v>0</v>
      </c>
      <c r="L97" s="231">
        <v>0</v>
      </c>
      <c r="M97" s="231">
        <v>0</v>
      </c>
      <c r="N97" s="233">
        <v>0</v>
      </c>
    </row>
    <row r="98" spans="1:14" ht="13.5" customHeight="1" thickBot="1" x14ac:dyDescent="0.25">
      <c r="A98" s="241"/>
      <c r="B98" s="232"/>
      <c r="C98" s="232"/>
      <c r="D98" s="232"/>
      <c r="E98" s="232"/>
      <c r="F98" s="232"/>
      <c r="G98" s="232"/>
      <c r="H98" s="232"/>
      <c r="I98" s="232"/>
      <c r="J98" s="232"/>
      <c r="K98" s="232"/>
      <c r="L98" s="232"/>
      <c r="M98" s="232"/>
      <c r="N98" s="234"/>
    </row>
    <row r="99" spans="1:14" ht="13.5" customHeight="1" x14ac:dyDescent="0.2">
      <c r="A99" s="216" t="s">
        <v>64</v>
      </c>
      <c r="B99" s="231">
        <v>5019581</v>
      </c>
      <c r="C99" s="231">
        <v>4100714</v>
      </c>
      <c r="D99" s="231">
        <v>4228842</v>
      </c>
      <c r="E99" s="231">
        <v>7322830</v>
      </c>
      <c r="F99" s="231">
        <v>6701497</v>
      </c>
      <c r="G99" s="231">
        <v>2477960</v>
      </c>
      <c r="H99" s="231">
        <v>7481284</v>
      </c>
      <c r="I99" s="231">
        <v>6819640</v>
      </c>
      <c r="J99" s="231">
        <v>5822197</v>
      </c>
      <c r="K99" s="231">
        <v>4967015</v>
      </c>
      <c r="L99" s="231">
        <v>3271182</v>
      </c>
      <c r="M99" s="231">
        <v>3792311</v>
      </c>
      <c r="N99" s="233">
        <v>62005053</v>
      </c>
    </row>
    <row r="100" spans="1:14" ht="13.5" customHeight="1" thickBot="1" x14ac:dyDescent="0.25">
      <c r="A100" s="241"/>
      <c r="B100" s="232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4"/>
    </row>
    <row r="101" spans="1:14" ht="13.5" customHeight="1" x14ac:dyDescent="0.2">
      <c r="A101" s="216" t="s">
        <v>28</v>
      </c>
      <c r="B101" s="231">
        <v>589161</v>
      </c>
      <c r="C101" s="231">
        <v>164854</v>
      </c>
      <c r="D101" s="231">
        <v>517181</v>
      </c>
      <c r="E101" s="231">
        <v>634960</v>
      </c>
      <c r="F101" s="231">
        <v>232793</v>
      </c>
      <c r="G101" s="231">
        <v>203553</v>
      </c>
      <c r="H101" s="231">
        <v>654640</v>
      </c>
      <c r="I101" s="231">
        <v>244160</v>
      </c>
      <c r="J101" s="231">
        <v>258049</v>
      </c>
      <c r="K101" s="231">
        <v>591599</v>
      </c>
      <c r="L101" s="231">
        <v>379244</v>
      </c>
      <c r="M101" s="231">
        <v>635716</v>
      </c>
      <c r="N101" s="233">
        <v>5105910</v>
      </c>
    </row>
    <row r="102" spans="1:14" ht="13.5" customHeight="1" thickBot="1" x14ac:dyDescent="0.25">
      <c r="A102" s="241"/>
      <c r="B102" s="232"/>
      <c r="C102" s="232"/>
      <c r="D102" s="232"/>
      <c r="E102" s="232"/>
      <c r="F102" s="232"/>
      <c r="G102" s="232"/>
      <c r="H102" s="232"/>
      <c r="I102" s="232"/>
      <c r="J102" s="232"/>
      <c r="K102" s="232"/>
      <c r="L102" s="232"/>
      <c r="M102" s="232"/>
      <c r="N102" s="234"/>
    </row>
    <row r="103" spans="1:14" ht="13.5" customHeight="1" x14ac:dyDescent="0.2">
      <c r="A103" s="250" t="s">
        <v>13</v>
      </c>
      <c r="B103" s="246">
        <v>362912301</v>
      </c>
      <c r="C103" s="246">
        <v>232049094</v>
      </c>
      <c r="D103" s="246">
        <v>189954655</v>
      </c>
      <c r="E103" s="246">
        <v>319395369</v>
      </c>
      <c r="F103" s="246">
        <v>255253937</v>
      </c>
      <c r="G103" s="246">
        <v>201516027</v>
      </c>
      <c r="H103" s="246">
        <v>444534237</v>
      </c>
      <c r="I103" s="246">
        <v>403090441</v>
      </c>
      <c r="J103" s="246">
        <v>417430938</v>
      </c>
      <c r="K103" s="246">
        <v>424970047</v>
      </c>
      <c r="L103" s="246">
        <v>373387532</v>
      </c>
      <c r="M103" s="246">
        <v>312448377</v>
      </c>
      <c r="N103" s="246">
        <v>3936942955</v>
      </c>
    </row>
    <row r="104" spans="1:14" ht="13.5" customHeight="1" thickBot="1" x14ac:dyDescent="0.25">
      <c r="A104" s="251"/>
      <c r="B104" s="247"/>
      <c r="C104" s="247"/>
      <c r="D104" s="247"/>
      <c r="E104" s="247"/>
      <c r="F104" s="247"/>
      <c r="G104" s="247"/>
      <c r="H104" s="247"/>
      <c r="I104" s="247"/>
      <c r="J104" s="247"/>
      <c r="K104" s="247"/>
      <c r="L104" s="247"/>
      <c r="M104" s="247"/>
      <c r="N104" s="247"/>
    </row>
    <row r="108" spans="1:14" s="26" customFormat="1" ht="24.95" customHeight="1" x14ac:dyDescent="0.2">
      <c r="A108" s="222" t="s">
        <v>165</v>
      </c>
      <c r="B108" s="222"/>
      <c r="C108" s="222"/>
      <c r="D108" s="222"/>
      <c r="E108" s="222"/>
      <c r="F108" s="222"/>
      <c r="G108" s="222"/>
      <c r="H108" s="222"/>
      <c r="I108" s="222"/>
      <c r="J108" s="222"/>
      <c r="K108" s="222"/>
      <c r="L108" s="222"/>
      <c r="M108" s="222"/>
      <c r="N108" s="222"/>
    </row>
    <row r="109" spans="1:14" ht="13.5" thickBot="1" x14ac:dyDescent="0.25"/>
    <row r="110" spans="1:14" ht="13.5" customHeight="1" x14ac:dyDescent="0.2">
      <c r="A110" s="248"/>
      <c r="B110" s="248" t="s">
        <v>1</v>
      </c>
      <c r="C110" s="248" t="s">
        <v>2</v>
      </c>
      <c r="D110" s="248" t="s">
        <v>3</v>
      </c>
      <c r="E110" s="248" t="s">
        <v>4</v>
      </c>
      <c r="F110" s="248" t="s">
        <v>5</v>
      </c>
      <c r="G110" s="248" t="s">
        <v>6</v>
      </c>
      <c r="H110" s="248" t="s">
        <v>7</v>
      </c>
      <c r="I110" s="248" t="s">
        <v>8</v>
      </c>
      <c r="J110" s="248" t="s">
        <v>9</v>
      </c>
      <c r="K110" s="248" t="s">
        <v>10</v>
      </c>
      <c r="L110" s="248" t="s">
        <v>11</v>
      </c>
      <c r="M110" s="248" t="s">
        <v>12</v>
      </c>
      <c r="N110" s="248" t="s">
        <v>13</v>
      </c>
    </row>
    <row r="111" spans="1:14" ht="13.5" customHeight="1" thickBot="1" x14ac:dyDescent="0.25">
      <c r="A111" s="249"/>
      <c r="B111" s="249"/>
      <c r="C111" s="249"/>
      <c r="D111" s="249"/>
      <c r="E111" s="249"/>
      <c r="F111" s="249"/>
      <c r="G111" s="249"/>
      <c r="H111" s="249"/>
      <c r="I111" s="249"/>
      <c r="J111" s="249"/>
      <c r="K111" s="249"/>
      <c r="L111" s="249"/>
      <c r="M111" s="249"/>
      <c r="N111" s="249"/>
    </row>
    <row r="112" spans="1:14" ht="13.5" customHeight="1" x14ac:dyDescent="0.2">
      <c r="A112" s="216" t="s">
        <v>30</v>
      </c>
      <c r="B112" s="231">
        <v>43283900</v>
      </c>
      <c r="C112" s="231">
        <v>48531920</v>
      </c>
      <c r="D112" s="231">
        <v>35206000</v>
      </c>
      <c r="E112" s="231">
        <v>47835000</v>
      </c>
      <c r="F112" s="231">
        <v>44754000</v>
      </c>
      <c r="G112" s="231">
        <v>43049000</v>
      </c>
      <c r="H112" s="231">
        <v>46680000</v>
      </c>
      <c r="I112" s="231">
        <v>45219000</v>
      </c>
      <c r="J112" s="231">
        <v>42632000</v>
      </c>
      <c r="K112" s="231">
        <v>47391000</v>
      </c>
      <c r="L112" s="231">
        <v>42208000</v>
      </c>
      <c r="M112" s="231">
        <v>39611930</v>
      </c>
      <c r="N112" s="233">
        <v>526401750</v>
      </c>
    </row>
    <row r="113" spans="1:14" ht="13.5" customHeight="1" thickBot="1" x14ac:dyDescent="0.25">
      <c r="A113" s="241"/>
      <c r="B113" s="232"/>
      <c r="C113" s="232"/>
      <c r="D113" s="232"/>
      <c r="E113" s="232"/>
      <c r="F113" s="232"/>
      <c r="G113" s="232"/>
      <c r="H113" s="232"/>
      <c r="I113" s="232"/>
      <c r="J113" s="232"/>
      <c r="K113" s="232"/>
      <c r="L113" s="232"/>
      <c r="M113" s="232"/>
      <c r="N113" s="234"/>
    </row>
    <row r="114" spans="1:14" ht="13.5" customHeight="1" x14ac:dyDescent="0.2">
      <c r="A114" s="216" t="s">
        <v>66</v>
      </c>
      <c r="B114" s="231">
        <v>106930</v>
      </c>
      <c r="C114" s="231">
        <v>44610</v>
      </c>
      <c r="D114" s="231">
        <v>0</v>
      </c>
      <c r="E114" s="231">
        <v>0</v>
      </c>
      <c r="F114" s="231">
        <v>0</v>
      </c>
      <c r="G114" s="231">
        <v>0</v>
      </c>
      <c r="H114" s="231">
        <v>0</v>
      </c>
      <c r="I114" s="231">
        <v>65000</v>
      </c>
      <c r="J114" s="231">
        <v>71000</v>
      </c>
      <c r="K114" s="231">
        <v>0</v>
      </c>
      <c r="L114" s="231">
        <v>38000</v>
      </c>
      <c r="M114" s="231">
        <v>24320</v>
      </c>
      <c r="N114" s="233">
        <v>349860</v>
      </c>
    </row>
    <row r="115" spans="1:14" ht="13.5" customHeight="1" thickBot="1" x14ac:dyDescent="0.25">
      <c r="A115" s="241"/>
      <c r="B115" s="232"/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4"/>
    </row>
    <row r="116" spans="1:14" ht="13.5" customHeight="1" x14ac:dyDescent="0.2">
      <c r="A116" s="216" t="s">
        <v>32</v>
      </c>
      <c r="B116" s="231">
        <v>5942050</v>
      </c>
      <c r="C116" s="231">
        <v>8925430</v>
      </c>
      <c r="D116" s="231">
        <v>9177000</v>
      </c>
      <c r="E116" s="231">
        <v>11955000</v>
      </c>
      <c r="F116" s="231">
        <v>9079000</v>
      </c>
      <c r="G116" s="231">
        <v>7861000</v>
      </c>
      <c r="H116" s="231">
        <v>8018000</v>
      </c>
      <c r="I116" s="231">
        <v>4437000</v>
      </c>
      <c r="J116" s="231">
        <v>5535000</v>
      </c>
      <c r="K116" s="231">
        <v>4789000</v>
      </c>
      <c r="L116" s="231">
        <v>6773000</v>
      </c>
      <c r="M116" s="231">
        <v>2624690</v>
      </c>
      <c r="N116" s="233">
        <v>85116170</v>
      </c>
    </row>
    <row r="117" spans="1:14" ht="13.5" customHeight="1" thickBot="1" x14ac:dyDescent="0.25">
      <c r="A117" s="241"/>
      <c r="B117" s="232"/>
      <c r="C117" s="232"/>
      <c r="D117" s="232"/>
      <c r="E117" s="232"/>
      <c r="F117" s="232"/>
      <c r="G117" s="232"/>
      <c r="H117" s="232"/>
      <c r="I117" s="232"/>
      <c r="J117" s="232"/>
      <c r="K117" s="232"/>
      <c r="L117" s="232"/>
      <c r="M117" s="232"/>
      <c r="N117" s="234"/>
    </row>
    <row r="118" spans="1:14" ht="13.5" customHeight="1" x14ac:dyDescent="0.2">
      <c r="A118" s="216" t="s">
        <v>33</v>
      </c>
      <c r="B118" s="231">
        <v>3512190</v>
      </c>
      <c r="C118" s="231">
        <v>4045770</v>
      </c>
      <c r="D118" s="231">
        <v>2679000</v>
      </c>
      <c r="E118" s="231">
        <v>2651000</v>
      </c>
      <c r="F118" s="231">
        <v>3798000</v>
      </c>
      <c r="G118" s="231">
        <v>2403000</v>
      </c>
      <c r="H118" s="231">
        <v>3993000</v>
      </c>
      <c r="I118" s="231">
        <v>3513000</v>
      </c>
      <c r="J118" s="231">
        <v>3036000</v>
      </c>
      <c r="K118" s="231">
        <v>3991000</v>
      </c>
      <c r="L118" s="231">
        <v>3203000</v>
      </c>
      <c r="M118" s="231">
        <v>3026990</v>
      </c>
      <c r="N118" s="233">
        <v>39851950</v>
      </c>
    </row>
    <row r="119" spans="1:14" ht="13.5" customHeight="1" thickBot="1" x14ac:dyDescent="0.25">
      <c r="A119" s="241"/>
      <c r="B119" s="232"/>
      <c r="C119" s="232"/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  <c r="N119" s="234"/>
    </row>
    <row r="120" spans="1:14" ht="13.5" customHeight="1" x14ac:dyDescent="0.2">
      <c r="A120" s="216" t="s">
        <v>62</v>
      </c>
      <c r="B120" s="231">
        <v>4258560</v>
      </c>
      <c r="C120" s="231">
        <v>2976400</v>
      </c>
      <c r="D120" s="231">
        <v>5295000</v>
      </c>
      <c r="E120" s="231">
        <v>3279000</v>
      </c>
      <c r="F120" s="231">
        <v>2513000</v>
      </c>
      <c r="G120" s="231">
        <v>3606000</v>
      </c>
      <c r="H120" s="231">
        <v>3372000</v>
      </c>
      <c r="I120" s="231">
        <v>2861000</v>
      </c>
      <c r="J120" s="231">
        <v>3655000</v>
      </c>
      <c r="K120" s="231">
        <v>2029000</v>
      </c>
      <c r="L120" s="231">
        <v>1373000</v>
      </c>
      <c r="M120" s="231">
        <v>868280</v>
      </c>
      <c r="N120" s="233">
        <v>36086240</v>
      </c>
    </row>
    <row r="121" spans="1:14" ht="13.5" customHeight="1" thickBot="1" x14ac:dyDescent="0.25">
      <c r="A121" s="241"/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  <c r="L121" s="232"/>
      <c r="M121" s="232"/>
      <c r="N121" s="234"/>
    </row>
    <row r="122" spans="1:14" ht="13.5" customHeight="1" x14ac:dyDescent="0.2">
      <c r="A122" s="216" t="s">
        <v>93</v>
      </c>
      <c r="B122" s="231">
        <v>5682620</v>
      </c>
      <c r="C122" s="231">
        <v>5242840</v>
      </c>
      <c r="D122" s="231">
        <v>5262000</v>
      </c>
      <c r="E122" s="231">
        <v>5740000</v>
      </c>
      <c r="F122" s="231">
        <v>6507000</v>
      </c>
      <c r="G122" s="231">
        <v>5232000</v>
      </c>
      <c r="H122" s="231">
        <v>6916000</v>
      </c>
      <c r="I122" s="231">
        <v>8287000</v>
      </c>
      <c r="J122" s="231">
        <v>7183000</v>
      </c>
      <c r="K122" s="231">
        <v>6697000</v>
      </c>
      <c r="L122" s="231">
        <v>4863000</v>
      </c>
      <c r="M122" s="231">
        <v>5940320</v>
      </c>
      <c r="N122" s="233">
        <v>73552780</v>
      </c>
    </row>
    <row r="123" spans="1:14" ht="13.5" customHeight="1" thickBot="1" x14ac:dyDescent="0.25">
      <c r="A123" s="241"/>
      <c r="B123" s="232"/>
      <c r="C123" s="232"/>
      <c r="D123" s="232"/>
      <c r="E123" s="232"/>
      <c r="F123" s="232"/>
      <c r="G123" s="232"/>
      <c r="H123" s="232"/>
      <c r="I123" s="232"/>
      <c r="J123" s="232"/>
      <c r="K123" s="232"/>
      <c r="L123" s="232"/>
      <c r="M123" s="232"/>
      <c r="N123" s="234"/>
    </row>
    <row r="124" spans="1:14" ht="13.5" customHeight="1" x14ac:dyDescent="0.2">
      <c r="A124" s="216" t="s">
        <v>34</v>
      </c>
      <c r="B124" s="231">
        <v>47696600</v>
      </c>
      <c r="C124" s="231">
        <v>48359190</v>
      </c>
      <c r="D124" s="231">
        <v>57823000</v>
      </c>
      <c r="E124" s="231">
        <v>64748000</v>
      </c>
      <c r="F124" s="231">
        <v>69489000</v>
      </c>
      <c r="G124" s="231">
        <v>62270000</v>
      </c>
      <c r="H124" s="231">
        <v>68311000</v>
      </c>
      <c r="I124" s="231">
        <v>68279000</v>
      </c>
      <c r="J124" s="231">
        <v>63460000</v>
      </c>
      <c r="K124" s="231">
        <v>66849000</v>
      </c>
      <c r="L124" s="231">
        <v>56758000</v>
      </c>
      <c r="M124" s="231">
        <v>50562600</v>
      </c>
      <c r="N124" s="233">
        <v>724605390</v>
      </c>
    </row>
    <row r="125" spans="1:14" ht="13.5" customHeight="1" thickBot="1" x14ac:dyDescent="0.25">
      <c r="A125" s="241"/>
      <c r="B125" s="232"/>
      <c r="C125" s="232"/>
      <c r="D125" s="232"/>
      <c r="E125" s="232"/>
      <c r="F125" s="232"/>
      <c r="G125" s="232"/>
      <c r="H125" s="232"/>
      <c r="I125" s="232"/>
      <c r="J125" s="232"/>
      <c r="K125" s="232"/>
      <c r="L125" s="232"/>
      <c r="M125" s="232"/>
      <c r="N125" s="234"/>
    </row>
    <row r="126" spans="1:14" ht="13.5" customHeight="1" x14ac:dyDescent="0.2">
      <c r="A126" s="216" t="s">
        <v>108</v>
      </c>
      <c r="B126" s="231">
        <v>29660670</v>
      </c>
      <c r="C126" s="231">
        <v>28578540</v>
      </c>
      <c r="D126" s="231">
        <v>30684000</v>
      </c>
      <c r="E126" s="231">
        <v>32090000</v>
      </c>
      <c r="F126" s="231">
        <v>29918000</v>
      </c>
      <c r="G126" s="231">
        <v>24690000</v>
      </c>
      <c r="H126" s="231">
        <v>15890000</v>
      </c>
      <c r="I126" s="231">
        <v>20094000</v>
      </c>
      <c r="J126" s="231">
        <v>28913000</v>
      </c>
      <c r="K126" s="231">
        <v>24115000</v>
      </c>
      <c r="L126" s="231">
        <v>27271000</v>
      </c>
      <c r="M126" s="231">
        <v>29976140</v>
      </c>
      <c r="N126" s="233">
        <v>321880350</v>
      </c>
    </row>
    <row r="127" spans="1:14" ht="13.5" customHeight="1" thickBot="1" x14ac:dyDescent="0.25">
      <c r="A127" s="241"/>
      <c r="B127" s="232"/>
      <c r="C127" s="232"/>
      <c r="D127" s="232"/>
      <c r="E127" s="232"/>
      <c r="F127" s="232"/>
      <c r="G127" s="232"/>
      <c r="H127" s="232"/>
      <c r="I127" s="232"/>
      <c r="J127" s="232"/>
      <c r="K127" s="232"/>
      <c r="L127" s="232"/>
      <c r="M127" s="232"/>
      <c r="N127" s="234"/>
    </row>
    <row r="128" spans="1:14" ht="13.5" customHeight="1" x14ac:dyDescent="0.2">
      <c r="A128" s="216" t="s">
        <v>35</v>
      </c>
      <c r="B128" s="231">
        <v>9654320</v>
      </c>
      <c r="C128" s="231">
        <v>13294570</v>
      </c>
      <c r="D128" s="231">
        <v>14547000</v>
      </c>
      <c r="E128" s="231">
        <v>13256000</v>
      </c>
      <c r="F128" s="231">
        <v>11880000</v>
      </c>
      <c r="G128" s="231">
        <v>14850000</v>
      </c>
      <c r="H128" s="231">
        <v>17994000</v>
      </c>
      <c r="I128" s="231">
        <v>13815000</v>
      </c>
      <c r="J128" s="231">
        <v>16911000</v>
      </c>
      <c r="K128" s="231">
        <v>10297000</v>
      </c>
      <c r="L128" s="231">
        <v>9736000</v>
      </c>
      <c r="M128" s="231">
        <v>13171420</v>
      </c>
      <c r="N128" s="233">
        <v>159406310</v>
      </c>
    </row>
    <row r="129" spans="1:14" ht="13.5" customHeight="1" thickBot="1" x14ac:dyDescent="0.25">
      <c r="A129" s="241"/>
      <c r="B129" s="232"/>
      <c r="C129" s="232"/>
      <c r="D129" s="232"/>
      <c r="E129" s="232"/>
      <c r="F129" s="232"/>
      <c r="G129" s="232"/>
      <c r="H129" s="232"/>
      <c r="I129" s="232"/>
      <c r="J129" s="232"/>
      <c r="K129" s="232"/>
      <c r="L129" s="232"/>
      <c r="M129" s="232"/>
      <c r="N129" s="234"/>
    </row>
    <row r="130" spans="1:14" ht="13.5" customHeight="1" x14ac:dyDescent="0.2">
      <c r="A130" s="216" t="s">
        <v>109</v>
      </c>
      <c r="B130" s="231">
        <v>0</v>
      </c>
      <c r="C130" s="231">
        <v>0</v>
      </c>
      <c r="D130" s="231">
        <v>0</v>
      </c>
      <c r="E130" s="231">
        <v>0</v>
      </c>
      <c r="F130" s="231">
        <v>0</v>
      </c>
      <c r="G130" s="231">
        <v>0</v>
      </c>
      <c r="H130" s="231">
        <v>0</v>
      </c>
      <c r="I130" s="231">
        <v>0</v>
      </c>
      <c r="J130" s="231">
        <v>0</v>
      </c>
      <c r="K130" s="231">
        <v>0</v>
      </c>
      <c r="L130" s="231">
        <v>0</v>
      </c>
      <c r="M130" s="231">
        <v>0</v>
      </c>
      <c r="N130" s="233">
        <v>0</v>
      </c>
    </row>
    <row r="131" spans="1:14" ht="13.5" customHeight="1" thickBot="1" x14ac:dyDescent="0.25">
      <c r="A131" s="245"/>
      <c r="B131" s="232"/>
      <c r="C131" s="232"/>
      <c r="D131" s="232"/>
      <c r="E131" s="232"/>
      <c r="F131" s="232"/>
      <c r="G131" s="232"/>
      <c r="H131" s="232"/>
      <c r="I131" s="232"/>
      <c r="J131" s="232"/>
      <c r="K131" s="232"/>
      <c r="L131" s="232"/>
      <c r="M131" s="232"/>
      <c r="N131" s="234"/>
    </row>
    <row r="132" spans="1:14" ht="13.5" customHeight="1" x14ac:dyDescent="0.2">
      <c r="A132" s="216" t="s">
        <v>49</v>
      </c>
      <c r="B132" s="231">
        <v>0</v>
      </c>
      <c r="C132" s="231">
        <v>0</v>
      </c>
      <c r="D132" s="231">
        <v>0</v>
      </c>
      <c r="E132" s="231">
        <v>0</v>
      </c>
      <c r="F132" s="231">
        <v>0</v>
      </c>
      <c r="G132" s="231">
        <v>0</v>
      </c>
      <c r="H132" s="231">
        <v>0</v>
      </c>
      <c r="I132" s="231">
        <v>0</v>
      </c>
      <c r="J132" s="231">
        <v>0</v>
      </c>
      <c r="K132" s="231">
        <v>0</v>
      </c>
      <c r="L132" s="231">
        <v>0</v>
      </c>
      <c r="M132" s="231">
        <v>0</v>
      </c>
      <c r="N132" s="233">
        <v>0</v>
      </c>
    </row>
    <row r="133" spans="1:14" ht="13.5" customHeight="1" thickBot="1" x14ac:dyDescent="0.25">
      <c r="A133" s="241"/>
      <c r="B133" s="232"/>
      <c r="C133" s="232"/>
      <c r="D133" s="232"/>
      <c r="E133" s="232"/>
      <c r="F133" s="232"/>
      <c r="G133" s="232"/>
      <c r="H133" s="232"/>
      <c r="I133" s="232"/>
      <c r="J133" s="232"/>
      <c r="K133" s="232"/>
      <c r="L133" s="232"/>
      <c r="M133" s="232"/>
      <c r="N133" s="234"/>
    </row>
    <row r="134" spans="1:14" ht="13.5" customHeight="1" x14ac:dyDescent="0.2">
      <c r="A134" s="216" t="s">
        <v>74</v>
      </c>
      <c r="B134" s="231">
        <v>3604170</v>
      </c>
      <c r="C134" s="231">
        <v>3339990</v>
      </c>
      <c r="D134" s="231">
        <v>3793000</v>
      </c>
      <c r="E134" s="231">
        <v>3642000</v>
      </c>
      <c r="F134" s="231">
        <v>3246000</v>
      </c>
      <c r="G134" s="231">
        <v>2623000</v>
      </c>
      <c r="H134" s="231">
        <v>2585000</v>
      </c>
      <c r="I134" s="231">
        <v>2604000</v>
      </c>
      <c r="J134" s="231">
        <v>3302000</v>
      </c>
      <c r="K134" s="231">
        <v>4283000</v>
      </c>
      <c r="L134" s="231">
        <v>4887000</v>
      </c>
      <c r="M134" s="231">
        <v>4736370</v>
      </c>
      <c r="N134" s="233">
        <v>42645530</v>
      </c>
    </row>
    <row r="135" spans="1:14" ht="13.5" customHeight="1" thickBot="1" x14ac:dyDescent="0.25">
      <c r="A135" s="241"/>
      <c r="B135" s="232"/>
      <c r="C135" s="232"/>
      <c r="D135" s="232"/>
      <c r="E135" s="232"/>
      <c r="F135" s="232"/>
      <c r="G135" s="232"/>
      <c r="H135" s="232"/>
      <c r="I135" s="232"/>
      <c r="J135" s="232"/>
      <c r="K135" s="232"/>
      <c r="L135" s="232"/>
      <c r="M135" s="232"/>
      <c r="N135" s="234"/>
    </row>
    <row r="136" spans="1:14" ht="13.5" customHeight="1" x14ac:dyDescent="0.2">
      <c r="A136" s="216" t="s">
        <v>17</v>
      </c>
      <c r="B136" s="231">
        <v>5667980</v>
      </c>
      <c r="C136" s="231">
        <v>5743170</v>
      </c>
      <c r="D136" s="231">
        <v>5031000</v>
      </c>
      <c r="E136" s="231">
        <v>5818000</v>
      </c>
      <c r="F136" s="231">
        <v>5709000</v>
      </c>
      <c r="G136" s="231">
        <v>4936000</v>
      </c>
      <c r="H136" s="231">
        <v>5039000</v>
      </c>
      <c r="I136" s="231">
        <v>5369000</v>
      </c>
      <c r="J136" s="231">
        <v>5112000</v>
      </c>
      <c r="K136" s="231">
        <v>4942000</v>
      </c>
      <c r="L136" s="231">
        <v>5169000</v>
      </c>
      <c r="M136" s="231">
        <v>3969450</v>
      </c>
      <c r="N136" s="233">
        <v>62505600</v>
      </c>
    </row>
    <row r="137" spans="1:14" ht="13.5" customHeight="1" thickBot="1" x14ac:dyDescent="0.25">
      <c r="A137" s="241"/>
      <c r="B137" s="232"/>
      <c r="C137" s="232"/>
      <c r="D137" s="232"/>
      <c r="E137" s="232"/>
      <c r="F137" s="232"/>
      <c r="G137" s="232"/>
      <c r="H137" s="232"/>
      <c r="I137" s="232"/>
      <c r="J137" s="232"/>
      <c r="K137" s="232"/>
      <c r="L137" s="232"/>
      <c r="M137" s="232"/>
      <c r="N137" s="234"/>
    </row>
    <row r="138" spans="1:14" ht="13.5" customHeight="1" x14ac:dyDescent="0.2">
      <c r="A138" s="250" t="s">
        <v>13</v>
      </c>
      <c r="B138" s="246">
        <v>159069990</v>
      </c>
      <c r="C138" s="246">
        <v>169082430</v>
      </c>
      <c r="D138" s="246">
        <v>169497000</v>
      </c>
      <c r="E138" s="246">
        <v>191014000</v>
      </c>
      <c r="F138" s="246">
        <v>186893000</v>
      </c>
      <c r="G138" s="246">
        <v>171520000</v>
      </c>
      <c r="H138" s="246">
        <v>178798000</v>
      </c>
      <c r="I138" s="246">
        <v>174543000</v>
      </c>
      <c r="J138" s="246">
        <v>179810000</v>
      </c>
      <c r="K138" s="246">
        <v>175383000</v>
      </c>
      <c r="L138" s="246">
        <v>162279000</v>
      </c>
      <c r="M138" s="246">
        <v>154512510</v>
      </c>
      <c r="N138" s="246">
        <v>2072401930</v>
      </c>
    </row>
    <row r="139" spans="1:14" ht="13.5" customHeight="1" thickBot="1" x14ac:dyDescent="0.25">
      <c r="A139" s="251"/>
      <c r="B139" s="247"/>
      <c r="C139" s="247"/>
      <c r="D139" s="247"/>
      <c r="E139" s="247"/>
      <c r="F139" s="247"/>
      <c r="G139" s="247"/>
      <c r="H139" s="247"/>
      <c r="I139" s="247"/>
      <c r="J139" s="247"/>
      <c r="K139" s="247"/>
      <c r="L139" s="247"/>
      <c r="M139" s="247"/>
      <c r="N139" s="247"/>
    </row>
    <row r="143" spans="1:14" s="26" customFormat="1" ht="24.95" customHeight="1" x14ac:dyDescent="0.2">
      <c r="A143" s="222" t="s">
        <v>171</v>
      </c>
      <c r="B143" s="222"/>
      <c r="C143" s="222"/>
      <c r="D143" s="222"/>
      <c r="E143" s="222"/>
      <c r="F143" s="222"/>
      <c r="G143" s="222"/>
      <c r="H143" s="222"/>
      <c r="I143" s="222"/>
      <c r="J143" s="222"/>
      <c r="K143" s="222"/>
      <c r="L143" s="222"/>
      <c r="M143" s="222"/>
      <c r="N143" s="222"/>
    </row>
    <row r="144" spans="1:14" ht="13.5" thickBot="1" x14ac:dyDescent="0.25"/>
    <row r="145" spans="1:14" ht="13.5" customHeight="1" x14ac:dyDescent="0.2">
      <c r="A145" s="248"/>
      <c r="B145" s="248" t="s">
        <v>1</v>
      </c>
      <c r="C145" s="248" t="s">
        <v>2</v>
      </c>
      <c r="D145" s="248" t="s">
        <v>3</v>
      </c>
      <c r="E145" s="248" t="s">
        <v>4</v>
      </c>
      <c r="F145" s="248" t="s">
        <v>5</v>
      </c>
      <c r="G145" s="248" t="s">
        <v>6</v>
      </c>
      <c r="H145" s="248" t="s">
        <v>7</v>
      </c>
      <c r="I145" s="248" t="s">
        <v>8</v>
      </c>
      <c r="J145" s="248" t="s">
        <v>9</v>
      </c>
      <c r="K145" s="248" t="s">
        <v>10</v>
      </c>
      <c r="L145" s="248" t="s">
        <v>11</v>
      </c>
      <c r="M145" s="248" t="s">
        <v>12</v>
      </c>
      <c r="N145" s="248" t="s">
        <v>13</v>
      </c>
    </row>
    <row r="146" spans="1:14" ht="13.5" customHeight="1" thickBot="1" x14ac:dyDescent="0.25">
      <c r="A146" s="249"/>
      <c r="B146" s="249"/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</row>
    <row r="147" spans="1:14" ht="13.5" customHeight="1" x14ac:dyDescent="0.2">
      <c r="A147" s="216" t="s">
        <v>36</v>
      </c>
      <c r="B147" s="231">
        <v>22901985</v>
      </c>
      <c r="C147" s="231">
        <v>28181743</v>
      </c>
      <c r="D147" s="231">
        <v>21976291</v>
      </c>
      <c r="E147" s="231">
        <v>33430005</v>
      </c>
      <c r="F147" s="231">
        <v>29826850</v>
      </c>
      <c r="G147" s="231">
        <v>21596693</v>
      </c>
      <c r="H147" s="231">
        <v>40629587</v>
      </c>
      <c r="I147" s="231">
        <v>36571941</v>
      </c>
      <c r="J147" s="231">
        <v>32869775</v>
      </c>
      <c r="K147" s="231">
        <v>40552021</v>
      </c>
      <c r="L147" s="231">
        <v>25558654</v>
      </c>
      <c r="M147" s="231">
        <v>23269014</v>
      </c>
      <c r="N147" s="233">
        <v>357364559</v>
      </c>
    </row>
    <row r="148" spans="1:14" ht="13.5" customHeight="1" thickBot="1" x14ac:dyDescent="0.25">
      <c r="A148" s="241"/>
      <c r="B148" s="232"/>
      <c r="C148" s="232"/>
      <c r="D148" s="232"/>
      <c r="E148" s="232"/>
      <c r="F148" s="232"/>
      <c r="G148" s="232"/>
      <c r="H148" s="232"/>
      <c r="I148" s="232"/>
      <c r="J148" s="232"/>
      <c r="K148" s="232"/>
      <c r="L148" s="232"/>
      <c r="M148" s="232"/>
      <c r="N148" s="234"/>
    </row>
    <row r="149" spans="1:14" ht="13.5" customHeight="1" x14ac:dyDescent="0.2">
      <c r="A149" s="218" t="s">
        <v>37</v>
      </c>
      <c r="B149" s="231">
        <v>19076624</v>
      </c>
      <c r="C149" s="231">
        <v>13591035</v>
      </c>
      <c r="D149" s="231">
        <v>12724917</v>
      </c>
      <c r="E149" s="231">
        <v>20002499</v>
      </c>
      <c r="F149" s="231">
        <v>18033594</v>
      </c>
      <c r="G149" s="231">
        <v>14081689</v>
      </c>
      <c r="H149" s="231">
        <v>23845390</v>
      </c>
      <c r="I149" s="231">
        <v>34337402</v>
      </c>
      <c r="J149" s="231">
        <v>29854041</v>
      </c>
      <c r="K149" s="231">
        <v>15115706</v>
      </c>
      <c r="L149" s="231">
        <v>13562942</v>
      </c>
      <c r="M149" s="231">
        <v>32232222</v>
      </c>
      <c r="N149" s="233">
        <v>246458061</v>
      </c>
    </row>
    <row r="150" spans="1:14" ht="13.5" customHeight="1" thickBot="1" x14ac:dyDescent="0.25">
      <c r="A150" s="242"/>
      <c r="B150" s="232"/>
      <c r="C150" s="232"/>
      <c r="D150" s="232"/>
      <c r="E150" s="232"/>
      <c r="F150" s="232"/>
      <c r="G150" s="232"/>
      <c r="H150" s="232"/>
      <c r="I150" s="232"/>
      <c r="J150" s="232"/>
      <c r="K150" s="232"/>
      <c r="L150" s="232"/>
      <c r="M150" s="232"/>
      <c r="N150" s="234"/>
    </row>
    <row r="151" spans="1:14" ht="13.5" customHeight="1" x14ac:dyDescent="0.2">
      <c r="A151" s="216" t="s">
        <v>38</v>
      </c>
      <c r="B151" s="231">
        <v>60930340</v>
      </c>
      <c r="C151" s="231">
        <v>52495894</v>
      </c>
      <c r="D151" s="231">
        <v>40777408</v>
      </c>
      <c r="E151" s="231">
        <v>68088775</v>
      </c>
      <c r="F151" s="231">
        <v>33631570</v>
      </c>
      <c r="G151" s="231">
        <v>23865901</v>
      </c>
      <c r="H151" s="231">
        <v>78109663</v>
      </c>
      <c r="I151" s="231">
        <v>74475665</v>
      </c>
      <c r="J151" s="231">
        <v>76979201</v>
      </c>
      <c r="K151" s="231">
        <v>53505748</v>
      </c>
      <c r="L151" s="231">
        <v>67684642</v>
      </c>
      <c r="M151" s="231">
        <v>83896148</v>
      </c>
      <c r="N151" s="233">
        <v>714440955</v>
      </c>
    </row>
    <row r="152" spans="1:14" ht="13.5" customHeight="1" thickBot="1" x14ac:dyDescent="0.25">
      <c r="A152" s="241"/>
      <c r="B152" s="232"/>
      <c r="C152" s="232"/>
      <c r="D152" s="232"/>
      <c r="E152" s="232"/>
      <c r="F152" s="232"/>
      <c r="G152" s="232"/>
      <c r="H152" s="232"/>
      <c r="I152" s="232"/>
      <c r="J152" s="232"/>
      <c r="K152" s="232"/>
      <c r="L152" s="232"/>
      <c r="M152" s="232"/>
      <c r="N152" s="234"/>
    </row>
    <row r="153" spans="1:14" ht="13.5" customHeight="1" x14ac:dyDescent="0.2">
      <c r="A153" s="218" t="s">
        <v>39</v>
      </c>
      <c r="B153" s="231">
        <v>0</v>
      </c>
      <c r="C153" s="231">
        <v>0</v>
      </c>
      <c r="D153" s="231">
        <v>0</v>
      </c>
      <c r="E153" s="231">
        <v>0</v>
      </c>
      <c r="F153" s="231">
        <v>0</v>
      </c>
      <c r="G153" s="231">
        <v>0</v>
      </c>
      <c r="H153" s="231">
        <v>0</v>
      </c>
      <c r="I153" s="231">
        <v>0</v>
      </c>
      <c r="J153" s="231">
        <v>0</v>
      </c>
      <c r="K153" s="231">
        <v>0</v>
      </c>
      <c r="L153" s="231">
        <v>0</v>
      </c>
      <c r="M153" s="231">
        <v>0</v>
      </c>
      <c r="N153" s="233">
        <v>0</v>
      </c>
    </row>
    <row r="154" spans="1:14" ht="13.5" customHeight="1" thickBot="1" x14ac:dyDescent="0.25">
      <c r="A154" s="242"/>
      <c r="B154" s="232"/>
      <c r="C154" s="232"/>
      <c r="D154" s="232"/>
      <c r="E154" s="232"/>
      <c r="F154" s="232"/>
      <c r="G154" s="232"/>
      <c r="H154" s="232"/>
      <c r="I154" s="232"/>
      <c r="J154" s="232"/>
      <c r="K154" s="232"/>
      <c r="L154" s="232"/>
      <c r="M154" s="232"/>
      <c r="N154" s="234"/>
    </row>
    <row r="155" spans="1:14" ht="13.5" customHeight="1" x14ac:dyDescent="0.2">
      <c r="A155" s="216" t="s">
        <v>40</v>
      </c>
      <c r="B155" s="231">
        <v>27461064</v>
      </c>
      <c r="C155" s="231">
        <v>32844242</v>
      </c>
      <c r="D155" s="231">
        <v>22597329</v>
      </c>
      <c r="E155" s="231">
        <v>30645658</v>
      </c>
      <c r="F155" s="231">
        <v>24897896</v>
      </c>
      <c r="G155" s="231">
        <v>19559444</v>
      </c>
      <c r="H155" s="231">
        <v>17262509</v>
      </c>
      <c r="I155" s="231">
        <v>21751237</v>
      </c>
      <c r="J155" s="231">
        <v>16872983</v>
      </c>
      <c r="K155" s="231">
        <v>13957822</v>
      </c>
      <c r="L155" s="231">
        <v>16230770</v>
      </c>
      <c r="M155" s="231">
        <v>14215405</v>
      </c>
      <c r="N155" s="233">
        <v>258296359</v>
      </c>
    </row>
    <row r="156" spans="1:14" ht="13.5" customHeight="1" thickBot="1" x14ac:dyDescent="0.25">
      <c r="A156" s="241"/>
      <c r="B156" s="232"/>
      <c r="C156" s="232"/>
      <c r="D156" s="232"/>
      <c r="E156" s="232"/>
      <c r="F156" s="232"/>
      <c r="G156" s="232"/>
      <c r="H156" s="232"/>
      <c r="I156" s="232"/>
      <c r="J156" s="232"/>
      <c r="K156" s="232"/>
      <c r="L156" s="232"/>
      <c r="M156" s="232"/>
      <c r="N156" s="234"/>
    </row>
    <row r="157" spans="1:14" ht="13.5" customHeight="1" x14ac:dyDescent="0.2">
      <c r="A157" s="216" t="s">
        <v>32</v>
      </c>
      <c r="B157" s="231">
        <v>5903072</v>
      </c>
      <c r="C157" s="231">
        <v>6910243</v>
      </c>
      <c r="D157" s="231">
        <v>6646273</v>
      </c>
      <c r="E157" s="231">
        <v>9380707</v>
      </c>
      <c r="F157" s="231">
        <v>10403913</v>
      </c>
      <c r="G157" s="231">
        <v>7231791</v>
      </c>
      <c r="H157" s="231">
        <v>7266883</v>
      </c>
      <c r="I157" s="231">
        <v>5533061</v>
      </c>
      <c r="J157" s="231">
        <v>6690651</v>
      </c>
      <c r="K157" s="231">
        <v>5987511</v>
      </c>
      <c r="L157" s="231">
        <v>4934048</v>
      </c>
      <c r="M157" s="231">
        <v>4548775</v>
      </c>
      <c r="N157" s="233">
        <v>81436928</v>
      </c>
    </row>
    <row r="158" spans="1:14" ht="13.5" customHeight="1" thickBot="1" x14ac:dyDescent="0.25">
      <c r="A158" s="241"/>
      <c r="B158" s="232"/>
      <c r="C158" s="232"/>
      <c r="D158" s="232"/>
      <c r="E158" s="232"/>
      <c r="F158" s="232"/>
      <c r="G158" s="232"/>
      <c r="H158" s="232"/>
      <c r="I158" s="232"/>
      <c r="J158" s="232"/>
      <c r="K158" s="232"/>
      <c r="L158" s="232"/>
      <c r="M158" s="232"/>
      <c r="N158" s="234"/>
    </row>
    <row r="159" spans="1:14" ht="13.5" customHeight="1" x14ac:dyDescent="0.2">
      <c r="A159" s="218" t="s">
        <v>67</v>
      </c>
      <c r="B159" s="231">
        <v>17442563</v>
      </c>
      <c r="C159" s="231">
        <v>23220409</v>
      </c>
      <c r="D159" s="231">
        <v>12378358</v>
      </c>
      <c r="E159" s="231">
        <v>17277063</v>
      </c>
      <c r="F159" s="231">
        <v>15800674</v>
      </c>
      <c r="G159" s="231">
        <v>15199057</v>
      </c>
      <c r="H159" s="231">
        <v>18864874</v>
      </c>
      <c r="I159" s="231">
        <v>15996105</v>
      </c>
      <c r="J159" s="231">
        <v>14976089</v>
      </c>
      <c r="K159" s="231">
        <v>16379731</v>
      </c>
      <c r="L159" s="231">
        <v>12866630</v>
      </c>
      <c r="M159" s="231">
        <v>12823005</v>
      </c>
      <c r="N159" s="233">
        <v>193224558</v>
      </c>
    </row>
    <row r="160" spans="1:14" ht="13.5" customHeight="1" thickBot="1" x14ac:dyDescent="0.25">
      <c r="A160" s="242"/>
      <c r="B160" s="232"/>
      <c r="C160" s="232"/>
      <c r="D160" s="232"/>
      <c r="E160" s="232"/>
      <c r="F160" s="232"/>
      <c r="G160" s="232"/>
      <c r="H160" s="232"/>
      <c r="I160" s="232"/>
      <c r="J160" s="232"/>
      <c r="K160" s="232"/>
      <c r="L160" s="232"/>
      <c r="M160" s="232"/>
      <c r="N160" s="234"/>
    </row>
    <row r="161" spans="1:14" ht="13.5" customHeight="1" x14ac:dyDescent="0.2">
      <c r="A161" s="216" t="s">
        <v>68</v>
      </c>
      <c r="B161" s="231">
        <v>74024910</v>
      </c>
      <c r="C161" s="231">
        <v>65946347</v>
      </c>
      <c r="D161" s="231">
        <v>57838648</v>
      </c>
      <c r="E161" s="231">
        <v>86722952</v>
      </c>
      <c r="F161" s="231">
        <v>88182419</v>
      </c>
      <c r="G161" s="231">
        <v>70891297</v>
      </c>
      <c r="H161" s="231">
        <v>85961855</v>
      </c>
      <c r="I161" s="231">
        <v>91476991</v>
      </c>
      <c r="J161" s="231">
        <v>91416737</v>
      </c>
      <c r="K161" s="231">
        <v>89977277</v>
      </c>
      <c r="L161" s="231">
        <v>77199540</v>
      </c>
      <c r="M161" s="231">
        <v>78734986</v>
      </c>
      <c r="N161" s="233">
        <v>958373959</v>
      </c>
    </row>
    <row r="162" spans="1:14" ht="13.5" customHeight="1" thickBot="1" x14ac:dyDescent="0.25">
      <c r="A162" s="241"/>
      <c r="B162" s="232"/>
      <c r="C162" s="232"/>
      <c r="D162" s="232"/>
      <c r="E162" s="232"/>
      <c r="F162" s="232"/>
      <c r="G162" s="232"/>
      <c r="H162" s="232"/>
      <c r="I162" s="232"/>
      <c r="J162" s="232"/>
      <c r="K162" s="232"/>
      <c r="L162" s="232"/>
      <c r="M162" s="232"/>
      <c r="N162" s="234"/>
    </row>
    <row r="163" spans="1:14" ht="13.5" customHeight="1" x14ac:dyDescent="0.2">
      <c r="A163" s="216" t="s">
        <v>69</v>
      </c>
      <c r="B163" s="231">
        <v>268009</v>
      </c>
      <c r="C163" s="231">
        <v>130973</v>
      </c>
      <c r="D163" s="231">
        <v>556634</v>
      </c>
      <c r="E163" s="231">
        <v>0</v>
      </c>
      <c r="F163" s="231">
        <v>0</v>
      </c>
      <c r="G163" s="231">
        <v>0</v>
      </c>
      <c r="H163" s="231">
        <v>0</v>
      </c>
      <c r="I163" s="231">
        <v>0</v>
      </c>
      <c r="J163" s="231">
        <v>0</v>
      </c>
      <c r="K163" s="231">
        <v>0</v>
      </c>
      <c r="L163" s="231">
        <v>589311</v>
      </c>
      <c r="M163" s="231">
        <v>0</v>
      </c>
      <c r="N163" s="233">
        <v>1544927</v>
      </c>
    </row>
    <row r="164" spans="1:14" ht="13.5" customHeight="1" thickBot="1" x14ac:dyDescent="0.25">
      <c r="A164" s="241"/>
      <c r="B164" s="232"/>
      <c r="C164" s="232"/>
      <c r="D164" s="232"/>
      <c r="E164" s="232"/>
      <c r="F164" s="232"/>
      <c r="G164" s="232"/>
      <c r="H164" s="232"/>
      <c r="I164" s="232"/>
      <c r="J164" s="232"/>
      <c r="K164" s="232"/>
      <c r="L164" s="232"/>
      <c r="M164" s="232"/>
      <c r="N164" s="234"/>
    </row>
    <row r="165" spans="1:14" ht="13.5" customHeight="1" x14ac:dyDescent="0.2">
      <c r="A165" s="216" t="s">
        <v>17</v>
      </c>
      <c r="B165" s="231">
        <v>2179416</v>
      </c>
      <c r="C165" s="231">
        <v>3256180</v>
      </c>
      <c r="D165" s="231">
        <v>3151008</v>
      </c>
      <c r="E165" s="231">
        <v>1294164</v>
      </c>
      <c r="F165" s="231">
        <v>3094740</v>
      </c>
      <c r="G165" s="231">
        <v>1238234</v>
      </c>
      <c r="H165" s="231">
        <v>2306988</v>
      </c>
      <c r="I165" s="231">
        <v>506412</v>
      </c>
      <c r="J165" s="231">
        <v>1744308</v>
      </c>
      <c r="K165" s="231">
        <v>1856844</v>
      </c>
      <c r="L165" s="231">
        <v>393876</v>
      </c>
      <c r="M165" s="231">
        <v>1125360</v>
      </c>
      <c r="N165" s="233">
        <v>22147530</v>
      </c>
    </row>
    <row r="166" spans="1:14" ht="13.5" customHeight="1" thickBot="1" x14ac:dyDescent="0.25">
      <c r="A166" s="241"/>
      <c r="B166" s="232"/>
      <c r="C166" s="232"/>
      <c r="D166" s="232"/>
      <c r="E166" s="232"/>
      <c r="F166" s="232"/>
      <c r="G166" s="232"/>
      <c r="H166" s="232"/>
      <c r="I166" s="232"/>
      <c r="J166" s="232"/>
      <c r="K166" s="232"/>
      <c r="L166" s="232"/>
      <c r="M166" s="232"/>
      <c r="N166" s="234"/>
    </row>
    <row r="167" spans="1:14" ht="13.5" customHeight="1" x14ac:dyDescent="0.2">
      <c r="A167" s="216" t="s">
        <v>77</v>
      </c>
      <c r="B167" s="231">
        <v>2047054</v>
      </c>
      <c r="C167" s="231">
        <v>5321129</v>
      </c>
      <c r="D167" s="231">
        <v>3623577</v>
      </c>
      <c r="E167" s="231">
        <v>5121274</v>
      </c>
      <c r="F167" s="231">
        <v>6152078</v>
      </c>
      <c r="G167" s="231">
        <v>3187002</v>
      </c>
      <c r="H167" s="231">
        <v>6979389</v>
      </c>
      <c r="I167" s="231">
        <v>4605145</v>
      </c>
      <c r="J167" s="231">
        <v>3199493</v>
      </c>
      <c r="K167" s="231">
        <v>3209752</v>
      </c>
      <c r="L167" s="231">
        <v>2722413</v>
      </c>
      <c r="M167" s="231">
        <v>2429543</v>
      </c>
      <c r="N167" s="233">
        <v>48597849</v>
      </c>
    </row>
    <row r="168" spans="1:14" ht="13.5" customHeight="1" thickBot="1" x14ac:dyDescent="0.25">
      <c r="A168" s="241"/>
      <c r="B168" s="232"/>
      <c r="C168" s="232"/>
      <c r="D168" s="232"/>
      <c r="E168" s="232"/>
      <c r="F168" s="232"/>
      <c r="G168" s="232"/>
      <c r="H168" s="232"/>
      <c r="I168" s="232"/>
      <c r="J168" s="232"/>
      <c r="K168" s="232"/>
      <c r="L168" s="232"/>
      <c r="M168" s="232"/>
      <c r="N168" s="234"/>
    </row>
    <row r="169" spans="1:14" ht="13.5" customHeight="1" x14ac:dyDescent="0.2">
      <c r="A169" s="216" t="s">
        <v>78</v>
      </c>
      <c r="B169" s="231">
        <v>3240361</v>
      </c>
      <c r="C169" s="231">
        <v>5630394</v>
      </c>
      <c r="D169" s="231">
        <v>3603349</v>
      </c>
      <c r="E169" s="231">
        <v>3353309</v>
      </c>
      <c r="F169" s="231">
        <v>4853848</v>
      </c>
      <c r="G169" s="231">
        <v>1717197</v>
      </c>
      <c r="H169" s="231">
        <v>4192217</v>
      </c>
      <c r="I169" s="231">
        <v>2117937</v>
      </c>
      <c r="J169" s="231">
        <v>486842</v>
      </c>
      <c r="K169" s="231">
        <v>243876</v>
      </c>
      <c r="L169" s="231">
        <v>545841</v>
      </c>
      <c r="M169" s="231">
        <v>35532</v>
      </c>
      <c r="N169" s="233">
        <v>30020703</v>
      </c>
    </row>
    <row r="170" spans="1:14" ht="13.5" customHeight="1" thickBot="1" x14ac:dyDescent="0.25">
      <c r="A170" s="241"/>
      <c r="B170" s="232"/>
      <c r="C170" s="232"/>
      <c r="D170" s="232"/>
      <c r="E170" s="232"/>
      <c r="F170" s="232"/>
      <c r="G170" s="232"/>
      <c r="H170" s="232"/>
      <c r="I170" s="232"/>
      <c r="J170" s="232"/>
      <c r="K170" s="232"/>
      <c r="L170" s="232"/>
      <c r="M170" s="232"/>
      <c r="N170" s="234"/>
    </row>
    <row r="171" spans="1:14" ht="13.5" customHeight="1" x14ac:dyDescent="0.2">
      <c r="A171" s="250" t="s">
        <v>13</v>
      </c>
      <c r="B171" s="246">
        <v>235475398</v>
      </c>
      <c r="C171" s="246">
        <v>237528589</v>
      </c>
      <c r="D171" s="246">
        <v>185873792</v>
      </c>
      <c r="E171" s="246">
        <v>275316406</v>
      </c>
      <c r="F171" s="246">
        <v>234877582</v>
      </c>
      <c r="G171" s="246">
        <v>178568305</v>
      </c>
      <c r="H171" s="246">
        <v>285419355</v>
      </c>
      <c r="I171" s="246">
        <v>287371896</v>
      </c>
      <c r="J171" s="246">
        <v>275090120</v>
      </c>
      <c r="K171" s="246">
        <v>240786288</v>
      </c>
      <c r="L171" s="246">
        <v>222288667</v>
      </c>
      <c r="M171" s="246">
        <v>253309990</v>
      </c>
      <c r="N171" s="246">
        <v>2911906388</v>
      </c>
    </row>
    <row r="172" spans="1:14" ht="13.5" customHeight="1" thickBot="1" x14ac:dyDescent="0.25">
      <c r="A172" s="251"/>
      <c r="B172" s="247"/>
      <c r="C172" s="247"/>
      <c r="D172" s="247"/>
      <c r="E172" s="247"/>
      <c r="F172" s="247"/>
      <c r="G172" s="247"/>
      <c r="H172" s="247"/>
      <c r="I172" s="247"/>
      <c r="J172" s="247"/>
      <c r="K172" s="247"/>
      <c r="L172" s="247"/>
      <c r="M172" s="247"/>
      <c r="N172" s="247"/>
    </row>
    <row r="176" spans="1:14" s="26" customFormat="1" ht="24.95" customHeight="1" x14ac:dyDescent="0.2">
      <c r="A176" s="222" t="s">
        <v>172</v>
      </c>
      <c r="B176" s="222"/>
      <c r="C176" s="222"/>
      <c r="D176" s="222"/>
      <c r="E176" s="222"/>
      <c r="F176" s="222"/>
      <c r="G176" s="222"/>
      <c r="H176" s="222"/>
      <c r="I176" s="222"/>
      <c r="J176" s="222"/>
      <c r="K176" s="222"/>
      <c r="L176" s="222"/>
      <c r="M176" s="222"/>
      <c r="N176" s="222"/>
    </row>
    <row r="177" spans="1:14" ht="13.5" thickBot="1" x14ac:dyDescent="0.25"/>
    <row r="178" spans="1:14" ht="13.5" customHeight="1" x14ac:dyDescent="0.2">
      <c r="A178" s="248"/>
      <c r="B178" s="248" t="s">
        <v>1</v>
      </c>
      <c r="C178" s="248" t="s">
        <v>2</v>
      </c>
      <c r="D178" s="248" t="s">
        <v>3</v>
      </c>
      <c r="E178" s="248" t="s">
        <v>4</v>
      </c>
      <c r="F178" s="248" t="s">
        <v>5</v>
      </c>
      <c r="G178" s="248" t="s">
        <v>6</v>
      </c>
      <c r="H178" s="248" t="s">
        <v>7</v>
      </c>
      <c r="I178" s="248" t="s">
        <v>8</v>
      </c>
      <c r="J178" s="248" t="s">
        <v>9</v>
      </c>
      <c r="K178" s="248" t="s">
        <v>10</v>
      </c>
      <c r="L178" s="248" t="s">
        <v>11</v>
      </c>
      <c r="M178" s="248" t="s">
        <v>12</v>
      </c>
      <c r="N178" s="248" t="s">
        <v>13</v>
      </c>
    </row>
    <row r="179" spans="1:14" ht="13.5" customHeight="1" thickBot="1" x14ac:dyDescent="0.25">
      <c r="A179" s="249"/>
      <c r="B179" s="249"/>
      <c r="C179" s="249"/>
      <c r="D179" s="249"/>
      <c r="E179" s="249"/>
      <c r="F179" s="249"/>
      <c r="G179" s="249"/>
      <c r="H179" s="249"/>
      <c r="I179" s="249"/>
      <c r="J179" s="249"/>
      <c r="K179" s="249"/>
      <c r="L179" s="249"/>
      <c r="M179" s="249"/>
      <c r="N179" s="249"/>
    </row>
    <row r="180" spans="1:14" ht="13.5" customHeight="1" x14ac:dyDescent="0.2">
      <c r="A180" s="216" t="s">
        <v>42</v>
      </c>
      <c r="B180" s="231">
        <v>7553627</v>
      </c>
      <c r="C180" s="231">
        <v>7254629</v>
      </c>
      <c r="D180" s="231">
        <v>5644365</v>
      </c>
      <c r="E180" s="231">
        <v>4815645</v>
      </c>
      <c r="F180" s="231">
        <v>7240048</v>
      </c>
      <c r="G180" s="231">
        <v>6511316</v>
      </c>
      <c r="H180" s="231">
        <v>6057505</v>
      </c>
      <c r="I180" s="231">
        <v>6215022</v>
      </c>
      <c r="J180" s="231">
        <v>3951656</v>
      </c>
      <c r="K180" s="231">
        <v>15672272</v>
      </c>
      <c r="L180" s="231">
        <v>6316184</v>
      </c>
      <c r="M180" s="231">
        <v>553953</v>
      </c>
      <c r="N180" s="233">
        <v>77786222</v>
      </c>
    </row>
    <row r="181" spans="1:14" ht="13.5" customHeight="1" thickBot="1" x14ac:dyDescent="0.25">
      <c r="A181" s="241"/>
      <c r="B181" s="232"/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  <c r="M181" s="232"/>
      <c r="N181" s="234"/>
    </row>
    <row r="182" spans="1:14" ht="13.5" customHeight="1" x14ac:dyDescent="0.2">
      <c r="A182" s="216" t="s">
        <v>41</v>
      </c>
      <c r="B182" s="231">
        <v>1521131</v>
      </c>
      <c r="C182" s="231">
        <v>1155572</v>
      </c>
      <c r="D182" s="231">
        <v>1065857</v>
      </c>
      <c r="E182" s="231">
        <v>685960</v>
      </c>
      <c r="F182" s="231">
        <v>1477178</v>
      </c>
      <c r="G182" s="231">
        <v>611052</v>
      </c>
      <c r="H182" s="231">
        <v>1245019</v>
      </c>
      <c r="I182" s="231">
        <v>2269670</v>
      </c>
      <c r="J182" s="231">
        <v>1725914</v>
      </c>
      <c r="K182" s="231">
        <v>5514612</v>
      </c>
      <c r="L182" s="231">
        <v>3961355</v>
      </c>
      <c r="M182" s="231">
        <v>541605</v>
      </c>
      <c r="N182" s="233">
        <v>21774925</v>
      </c>
    </row>
    <row r="183" spans="1:14" ht="13.5" customHeight="1" thickBot="1" x14ac:dyDescent="0.25">
      <c r="A183" s="241"/>
      <c r="B183" s="232"/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  <c r="M183" s="232"/>
      <c r="N183" s="234"/>
    </row>
    <row r="184" spans="1:14" ht="13.5" customHeight="1" x14ac:dyDescent="0.2">
      <c r="A184" s="216" t="s">
        <v>65</v>
      </c>
      <c r="B184" s="231">
        <v>5739713</v>
      </c>
      <c r="C184" s="231">
        <v>3325788</v>
      </c>
      <c r="D184" s="231">
        <v>273833</v>
      </c>
      <c r="E184" s="231">
        <v>635379</v>
      </c>
      <c r="F184" s="231">
        <v>623401</v>
      </c>
      <c r="G184" s="231">
        <v>771625</v>
      </c>
      <c r="H184" s="231">
        <v>2109489</v>
      </c>
      <c r="I184" s="231">
        <v>3235375</v>
      </c>
      <c r="J184" s="231">
        <v>2027689</v>
      </c>
      <c r="K184" s="231">
        <v>2445038</v>
      </c>
      <c r="L184" s="231">
        <v>6087404</v>
      </c>
      <c r="M184" s="231">
        <v>7017628</v>
      </c>
      <c r="N184" s="233">
        <v>34292362</v>
      </c>
    </row>
    <row r="185" spans="1:14" ht="13.5" customHeight="1" thickBot="1" x14ac:dyDescent="0.25">
      <c r="A185" s="241"/>
      <c r="B185" s="232"/>
      <c r="C185" s="232"/>
      <c r="D185" s="232"/>
      <c r="E185" s="232"/>
      <c r="F185" s="232"/>
      <c r="G185" s="232"/>
      <c r="H185" s="232"/>
      <c r="I185" s="232"/>
      <c r="J185" s="232"/>
      <c r="K185" s="232"/>
      <c r="L185" s="232"/>
      <c r="M185" s="232"/>
      <c r="N185" s="234"/>
    </row>
    <row r="186" spans="1:14" ht="13.5" customHeight="1" x14ac:dyDescent="0.2">
      <c r="A186" s="216" t="s">
        <v>43</v>
      </c>
      <c r="B186" s="231">
        <v>4157778</v>
      </c>
      <c r="C186" s="231">
        <v>4863644</v>
      </c>
      <c r="D186" s="231">
        <v>3200818</v>
      </c>
      <c r="E186" s="231">
        <v>3697941</v>
      </c>
      <c r="F186" s="231">
        <v>4891111</v>
      </c>
      <c r="G186" s="231">
        <v>4279466</v>
      </c>
      <c r="H186" s="231">
        <v>7823659</v>
      </c>
      <c r="I186" s="231">
        <v>6174612</v>
      </c>
      <c r="J186" s="231">
        <v>4776880</v>
      </c>
      <c r="K186" s="231">
        <v>6180009</v>
      </c>
      <c r="L186" s="231">
        <v>3758704</v>
      </c>
      <c r="M186" s="231">
        <v>5173883</v>
      </c>
      <c r="N186" s="233">
        <v>58978505</v>
      </c>
    </row>
    <row r="187" spans="1:14" ht="13.5" customHeight="1" thickBot="1" x14ac:dyDescent="0.25">
      <c r="A187" s="241"/>
      <c r="B187" s="232"/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4"/>
    </row>
    <row r="188" spans="1:14" ht="13.5" customHeight="1" x14ac:dyDescent="0.2">
      <c r="A188" s="216" t="s">
        <v>40</v>
      </c>
      <c r="B188" s="231">
        <v>0</v>
      </c>
      <c r="C188" s="231">
        <v>0</v>
      </c>
      <c r="D188" s="231">
        <v>0</v>
      </c>
      <c r="E188" s="231">
        <v>0</v>
      </c>
      <c r="F188" s="231">
        <v>0</v>
      </c>
      <c r="G188" s="231">
        <v>0</v>
      </c>
      <c r="H188" s="231">
        <v>0</v>
      </c>
      <c r="I188" s="231">
        <v>0</v>
      </c>
      <c r="J188" s="231">
        <v>0</v>
      </c>
      <c r="K188" s="231">
        <v>9524843</v>
      </c>
      <c r="L188" s="231">
        <v>10958734</v>
      </c>
      <c r="M188" s="231">
        <v>4738015</v>
      </c>
      <c r="N188" s="233">
        <v>25221592</v>
      </c>
    </row>
    <row r="189" spans="1:14" ht="13.5" customHeight="1" thickBot="1" x14ac:dyDescent="0.25">
      <c r="A189" s="241"/>
      <c r="B189" s="232"/>
      <c r="C189" s="232"/>
      <c r="D189" s="232"/>
      <c r="E189" s="232"/>
      <c r="F189" s="232"/>
      <c r="G189" s="232"/>
      <c r="H189" s="232"/>
      <c r="I189" s="232"/>
      <c r="J189" s="232"/>
      <c r="K189" s="232"/>
      <c r="L189" s="232"/>
      <c r="M189" s="232"/>
      <c r="N189" s="234"/>
    </row>
    <row r="190" spans="1:14" ht="13.5" customHeight="1" x14ac:dyDescent="0.2">
      <c r="A190" s="216" t="s">
        <v>110</v>
      </c>
      <c r="B190" s="231">
        <v>0</v>
      </c>
      <c r="C190" s="231">
        <v>0</v>
      </c>
      <c r="D190" s="231">
        <v>0</v>
      </c>
      <c r="E190" s="231">
        <v>0</v>
      </c>
      <c r="F190" s="231">
        <v>0</v>
      </c>
      <c r="G190" s="231">
        <v>0</v>
      </c>
      <c r="H190" s="231">
        <v>0</v>
      </c>
      <c r="I190" s="231">
        <v>0</v>
      </c>
      <c r="J190" s="231">
        <v>0</v>
      </c>
      <c r="K190" s="231">
        <v>0</v>
      </c>
      <c r="L190" s="231">
        <v>0</v>
      </c>
      <c r="M190" s="231">
        <v>0</v>
      </c>
      <c r="N190" s="233">
        <v>0</v>
      </c>
    </row>
    <row r="191" spans="1:14" ht="13.5" customHeight="1" thickBot="1" x14ac:dyDescent="0.25">
      <c r="A191" s="241"/>
      <c r="B191" s="232"/>
      <c r="C191" s="232"/>
      <c r="D191" s="232"/>
      <c r="E191" s="232"/>
      <c r="F191" s="232"/>
      <c r="G191" s="232"/>
      <c r="H191" s="232"/>
      <c r="I191" s="232"/>
      <c r="J191" s="232"/>
      <c r="K191" s="232"/>
      <c r="L191" s="232"/>
      <c r="M191" s="232"/>
      <c r="N191" s="234"/>
    </row>
    <row r="192" spans="1:14" ht="13.5" customHeight="1" x14ac:dyDescent="0.2">
      <c r="A192" s="216" t="s">
        <v>44</v>
      </c>
      <c r="B192" s="231">
        <v>0</v>
      </c>
      <c r="C192" s="231">
        <v>5847615</v>
      </c>
      <c r="D192" s="231">
        <v>13067430</v>
      </c>
      <c r="E192" s="231">
        <v>17600567</v>
      </c>
      <c r="F192" s="231">
        <v>6124983</v>
      </c>
      <c r="G192" s="231">
        <v>6265961</v>
      </c>
      <c r="H192" s="231">
        <v>6043850</v>
      </c>
      <c r="I192" s="231">
        <v>3252585</v>
      </c>
      <c r="J192" s="231">
        <v>0</v>
      </c>
      <c r="K192" s="231">
        <v>0</v>
      </c>
      <c r="L192" s="231">
        <v>0</v>
      </c>
      <c r="M192" s="231">
        <v>0</v>
      </c>
      <c r="N192" s="233">
        <v>58202991</v>
      </c>
    </row>
    <row r="193" spans="1:14" ht="13.5" customHeight="1" thickBot="1" x14ac:dyDescent="0.25">
      <c r="A193" s="241"/>
      <c r="B193" s="232"/>
      <c r="C193" s="232"/>
      <c r="D193" s="232"/>
      <c r="E193" s="232"/>
      <c r="F193" s="232"/>
      <c r="G193" s="232"/>
      <c r="H193" s="232"/>
      <c r="I193" s="232"/>
      <c r="J193" s="232"/>
      <c r="K193" s="232"/>
      <c r="L193" s="232"/>
      <c r="M193" s="232"/>
      <c r="N193" s="234"/>
    </row>
    <row r="194" spans="1:14" ht="13.5" customHeight="1" x14ac:dyDescent="0.2">
      <c r="A194" s="216" t="s">
        <v>32</v>
      </c>
      <c r="B194" s="231">
        <v>14101392</v>
      </c>
      <c r="C194" s="231">
        <v>13616635</v>
      </c>
      <c r="D194" s="231">
        <v>16226003</v>
      </c>
      <c r="E194" s="231">
        <v>14503427</v>
      </c>
      <c r="F194" s="231">
        <v>21904582</v>
      </c>
      <c r="G194" s="231">
        <v>18245185</v>
      </c>
      <c r="H194" s="231">
        <v>21326694</v>
      </c>
      <c r="I194" s="231">
        <v>22431993</v>
      </c>
      <c r="J194" s="231">
        <v>20563015</v>
      </c>
      <c r="K194" s="231">
        <v>12662585</v>
      </c>
      <c r="L194" s="231">
        <v>10115134</v>
      </c>
      <c r="M194" s="231">
        <v>6137336</v>
      </c>
      <c r="N194" s="233">
        <v>191833981</v>
      </c>
    </row>
    <row r="195" spans="1:14" ht="13.5" customHeight="1" thickBot="1" x14ac:dyDescent="0.25">
      <c r="A195" s="241"/>
      <c r="B195" s="232"/>
      <c r="C195" s="232"/>
      <c r="D195" s="232"/>
      <c r="E195" s="232"/>
      <c r="F195" s="232"/>
      <c r="G195" s="232"/>
      <c r="H195" s="232"/>
      <c r="I195" s="232"/>
      <c r="J195" s="232"/>
      <c r="K195" s="232"/>
      <c r="L195" s="232"/>
      <c r="M195" s="232"/>
      <c r="N195" s="234"/>
    </row>
    <row r="196" spans="1:14" ht="13.5" customHeight="1" x14ac:dyDescent="0.2">
      <c r="A196" s="216" t="s">
        <v>17</v>
      </c>
      <c r="B196" s="231">
        <v>2341117</v>
      </c>
      <c r="C196" s="231">
        <v>3869916</v>
      </c>
      <c r="D196" s="231">
        <v>3719969</v>
      </c>
      <c r="E196" s="231">
        <v>2975455</v>
      </c>
      <c r="F196" s="231">
        <v>479828</v>
      </c>
      <c r="G196" s="231">
        <v>1323083</v>
      </c>
      <c r="H196" s="231">
        <v>1954218</v>
      </c>
      <c r="I196" s="231">
        <v>2936943</v>
      </c>
      <c r="J196" s="231">
        <v>4382489</v>
      </c>
      <c r="K196" s="231">
        <v>2884183</v>
      </c>
      <c r="L196" s="231">
        <v>3030218</v>
      </c>
      <c r="M196" s="231">
        <v>3833407</v>
      </c>
      <c r="N196" s="233">
        <v>33730826</v>
      </c>
    </row>
    <row r="197" spans="1:14" ht="13.5" customHeight="1" thickBot="1" x14ac:dyDescent="0.25">
      <c r="A197" s="241"/>
      <c r="B197" s="232"/>
      <c r="C197" s="232"/>
      <c r="D197" s="232"/>
      <c r="E197" s="232"/>
      <c r="F197" s="232"/>
      <c r="G197" s="232"/>
      <c r="H197" s="232"/>
      <c r="I197" s="232"/>
      <c r="J197" s="232"/>
      <c r="K197" s="232"/>
      <c r="L197" s="232"/>
      <c r="M197" s="232"/>
      <c r="N197" s="234"/>
    </row>
    <row r="198" spans="1:14" ht="13.5" customHeight="1" x14ac:dyDescent="0.2">
      <c r="A198" s="216" t="s">
        <v>69</v>
      </c>
      <c r="B198" s="231">
        <v>6083132</v>
      </c>
      <c r="C198" s="231">
        <v>5957184</v>
      </c>
      <c r="D198" s="231">
        <v>4629084</v>
      </c>
      <c r="E198" s="231">
        <v>8104542</v>
      </c>
      <c r="F198" s="231">
        <v>4241552</v>
      </c>
      <c r="G198" s="231">
        <v>5870589</v>
      </c>
      <c r="H198" s="231">
        <v>9416865</v>
      </c>
      <c r="I198" s="231">
        <v>3938259</v>
      </c>
      <c r="J198" s="231">
        <v>5869051</v>
      </c>
      <c r="K198" s="231">
        <v>12448423</v>
      </c>
      <c r="L198" s="231">
        <v>4265174</v>
      </c>
      <c r="M198" s="231">
        <v>9033235</v>
      </c>
      <c r="N198" s="233">
        <v>79857090</v>
      </c>
    </row>
    <row r="199" spans="1:14" ht="13.5" customHeight="1" thickBot="1" x14ac:dyDescent="0.25">
      <c r="A199" s="241"/>
      <c r="B199" s="232"/>
      <c r="C199" s="232"/>
      <c r="D199" s="232"/>
      <c r="E199" s="232"/>
      <c r="F199" s="232"/>
      <c r="G199" s="232"/>
      <c r="H199" s="232"/>
      <c r="I199" s="232"/>
      <c r="J199" s="232"/>
      <c r="K199" s="232"/>
      <c r="L199" s="232"/>
      <c r="M199" s="232"/>
      <c r="N199" s="234"/>
    </row>
    <row r="200" spans="1:14" ht="13.5" customHeight="1" x14ac:dyDescent="0.2">
      <c r="A200" s="216" t="s">
        <v>73</v>
      </c>
      <c r="B200" s="231">
        <v>13153215</v>
      </c>
      <c r="C200" s="231">
        <v>11640068</v>
      </c>
      <c r="D200" s="231">
        <v>9333417</v>
      </c>
      <c r="E200" s="231">
        <v>7997905</v>
      </c>
      <c r="F200" s="231">
        <v>8951348</v>
      </c>
      <c r="G200" s="231">
        <v>8088837</v>
      </c>
      <c r="H200" s="231">
        <v>8913560</v>
      </c>
      <c r="I200" s="231">
        <v>6257648</v>
      </c>
      <c r="J200" s="231">
        <v>7799431</v>
      </c>
      <c r="K200" s="231">
        <v>7204057</v>
      </c>
      <c r="L200" s="231">
        <v>10347145</v>
      </c>
      <c r="M200" s="231">
        <v>8031730</v>
      </c>
      <c r="N200" s="233">
        <v>107718361</v>
      </c>
    </row>
    <row r="201" spans="1:14" ht="13.5" customHeight="1" thickBot="1" x14ac:dyDescent="0.25">
      <c r="A201" s="241"/>
      <c r="B201" s="232"/>
      <c r="C201" s="232"/>
      <c r="D201" s="232"/>
      <c r="E201" s="232"/>
      <c r="F201" s="232"/>
      <c r="G201" s="232"/>
      <c r="H201" s="232"/>
      <c r="I201" s="232"/>
      <c r="J201" s="232"/>
      <c r="K201" s="232"/>
      <c r="L201" s="232"/>
      <c r="M201" s="232"/>
      <c r="N201" s="234" t="s">
        <v>70</v>
      </c>
    </row>
    <row r="202" spans="1:14" ht="13.5" customHeight="1" x14ac:dyDescent="0.2">
      <c r="A202" s="214" t="s">
        <v>13</v>
      </c>
      <c r="B202" s="243">
        <v>54651105</v>
      </c>
      <c r="C202" s="243">
        <v>57531051</v>
      </c>
      <c r="D202" s="243">
        <v>57160776</v>
      </c>
      <c r="E202" s="243">
        <v>61016821</v>
      </c>
      <c r="F202" s="243">
        <v>55934031</v>
      </c>
      <c r="G202" s="243">
        <v>51967114</v>
      </c>
      <c r="H202" s="243">
        <v>64890859</v>
      </c>
      <c r="I202" s="243">
        <v>56712107</v>
      </c>
      <c r="J202" s="243">
        <v>51096125</v>
      </c>
      <c r="K202" s="243">
        <v>74536022</v>
      </c>
      <c r="L202" s="243">
        <v>58840052</v>
      </c>
      <c r="M202" s="243">
        <v>45060792</v>
      </c>
      <c r="N202" s="243">
        <v>689396855</v>
      </c>
    </row>
    <row r="203" spans="1:14" ht="13.5" customHeight="1" thickBot="1" x14ac:dyDescent="0.25">
      <c r="A203" s="215"/>
      <c r="B203" s="244"/>
      <c r="C203" s="244"/>
      <c r="D203" s="244"/>
      <c r="E203" s="244"/>
      <c r="F203" s="244"/>
      <c r="G203" s="244"/>
      <c r="H203" s="244"/>
      <c r="I203" s="244"/>
      <c r="J203" s="244"/>
      <c r="K203" s="244"/>
      <c r="L203" s="244"/>
      <c r="M203" s="244"/>
      <c r="N203" s="244"/>
    </row>
    <row r="207" spans="1:14" s="26" customFormat="1" ht="24.95" customHeight="1" x14ac:dyDescent="0.2">
      <c r="A207" s="222" t="s">
        <v>169</v>
      </c>
      <c r="B207" s="222"/>
      <c r="C207" s="222"/>
      <c r="D207" s="222"/>
      <c r="E207" s="222"/>
      <c r="F207" s="222"/>
      <c r="G207" s="222"/>
      <c r="H207" s="222"/>
      <c r="I207" s="222"/>
      <c r="J207" s="222"/>
      <c r="K207" s="222"/>
      <c r="L207" s="222"/>
      <c r="M207" s="222"/>
      <c r="N207" s="222"/>
    </row>
    <row r="208" spans="1:14" ht="13.5" thickBot="1" x14ac:dyDescent="0.25"/>
    <row r="209" spans="1:14" ht="13.5" customHeight="1" x14ac:dyDescent="0.2">
      <c r="A209" s="248"/>
      <c r="B209" s="248" t="s">
        <v>1</v>
      </c>
      <c r="C209" s="248" t="s">
        <v>2</v>
      </c>
      <c r="D209" s="248" t="s">
        <v>3</v>
      </c>
      <c r="E209" s="248" t="s">
        <v>4</v>
      </c>
      <c r="F209" s="248" t="s">
        <v>5</v>
      </c>
      <c r="G209" s="248" t="s">
        <v>6</v>
      </c>
      <c r="H209" s="248" t="s">
        <v>7</v>
      </c>
      <c r="I209" s="248" t="s">
        <v>8</v>
      </c>
      <c r="J209" s="248" t="s">
        <v>9</v>
      </c>
      <c r="K209" s="248" t="s">
        <v>10</v>
      </c>
      <c r="L209" s="248" t="s">
        <v>11</v>
      </c>
      <c r="M209" s="248" t="s">
        <v>12</v>
      </c>
      <c r="N209" s="248" t="s">
        <v>13</v>
      </c>
    </row>
    <row r="210" spans="1:14" ht="13.5" customHeight="1" thickBot="1" x14ac:dyDescent="0.25">
      <c r="A210" s="249"/>
      <c r="B210" s="249"/>
      <c r="C210" s="249"/>
      <c r="D210" s="249"/>
      <c r="E210" s="249"/>
      <c r="F210" s="249"/>
      <c r="G210" s="249"/>
      <c r="H210" s="249"/>
      <c r="I210" s="249"/>
      <c r="J210" s="249"/>
      <c r="K210" s="249"/>
      <c r="L210" s="249"/>
      <c r="M210" s="249"/>
      <c r="N210" s="249"/>
    </row>
    <row r="211" spans="1:14" ht="13.5" customHeight="1" x14ac:dyDescent="0.2">
      <c r="A211" s="216" t="s">
        <v>19</v>
      </c>
      <c r="B211" s="231">
        <v>16639023</v>
      </c>
      <c r="C211" s="231">
        <v>14607778</v>
      </c>
      <c r="D211" s="231">
        <v>14468546</v>
      </c>
      <c r="E211" s="231">
        <v>15986870</v>
      </c>
      <c r="F211" s="231">
        <v>9527905</v>
      </c>
      <c r="G211" s="231">
        <v>17986537</v>
      </c>
      <c r="H211" s="231">
        <v>22413202</v>
      </c>
      <c r="I211" s="231">
        <v>19458386</v>
      </c>
      <c r="J211" s="231">
        <v>19019059</v>
      </c>
      <c r="K211" s="231">
        <v>20654333</v>
      </c>
      <c r="L211" s="231">
        <v>17083719</v>
      </c>
      <c r="M211" s="231">
        <v>18500380</v>
      </c>
      <c r="N211" s="233">
        <v>206345738</v>
      </c>
    </row>
    <row r="212" spans="1:14" ht="13.5" customHeight="1" thickBot="1" x14ac:dyDescent="0.25">
      <c r="A212" s="241"/>
      <c r="B212" s="232"/>
      <c r="C212" s="232"/>
      <c r="D212" s="232"/>
      <c r="E212" s="232"/>
      <c r="F212" s="232"/>
      <c r="G212" s="232"/>
      <c r="H212" s="232"/>
      <c r="I212" s="232"/>
      <c r="J212" s="232"/>
      <c r="K212" s="232"/>
      <c r="L212" s="232"/>
      <c r="M212" s="232"/>
      <c r="N212" s="234"/>
    </row>
    <row r="213" spans="1:14" ht="13.5" customHeight="1" x14ac:dyDescent="0.2">
      <c r="A213" s="218" t="s">
        <v>45</v>
      </c>
      <c r="B213" s="231">
        <v>41411906</v>
      </c>
      <c r="C213" s="231">
        <v>35875730</v>
      </c>
      <c r="D213" s="231">
        <v>16007317</v>
      </c>
      <c r="E213" s="231">
        <v>45398750</v>
      </c>
      <c r="F213" s="231">
        <v>29828522</v>
      </c>
      <c r="G213" s="231">
        <v>18372192</v>
      </c>
      <c r="H213" s="231">
        <v>51944466</v>
      </c>
      <c r="I213" s="231">
        <v>59507264</v>
      </c>
      <c r="J213" s="231">
        <v>57378859</v>
      </c>
      <c r="K213" s="231">
        <v>54130037</v>
      </c>
      <c r="L213" s="231">
        <v>49492519</v>
      </c>
      <c r="M213" s="231">
        <v>61785698</v>
      </c>
      <c r="N213" s="233">
        <v>521133260</v>
      </c>
    </row>
    <row r="214" spans="1:14" ht="13.5" customHeight="1" thickBot="1" x14ac:dyDescent="0.25">
      <c r="A214" s="242"/>
      <c r="B214" s="232"/>
      <c r="C214" s="232"/>
      <c r="D214" s="232"/>
      <c r="E214" s="232"/>
      <c r="F214" s="232"/>
      <c r="G214" s="232"/>
      <c r="H214" s="232"/>
      <c r="I214" s="232"/>
      <c r="J214" s="232"/>
      <c r="K214" s="232"/>
      <c r="L214" s="232"/>
      <c r="M214" s="232"/>
      <c r="N214" s="234"/>
    </row>
    <row r="215" spans="1:14" ht="13.5" customHeight="1" x14ac:dyDescent="0.2">
      <c r="A215" s="218" t="s">
        <v>46</v>
      </c>
      <c r="B215" s="231">
        <v>1652000</v>
      </c>
      <c r="C215" s="231">
        <v>859040</v>
      </c>
      <c r="D215" s="231">
        <v>432640</v>
      </c>
      <c r="E215" s="231">
        <v>1724320</v>
      </c>
      <c r="F215" s="231">
        <v>2156960</v>
      </c>
      <c r="G215" s="231">
        <v>1294800</v>
      </c>
      <c r="H215" s="231">
        <v>1740840</v>
      </c>
      <c r="I215" s="231">
        <v>1718704</v>
      </c>
      <c r="J215" s="231">
        <v>1702184</v>
      </c>
      <c r="K215" s="231">
        <v>1730560</v>
      </c>
      <c r="L215" s="231">
        <v>1718704</v>
      </c>
      <c r="M215" s="231">
        <v>2578056</v>
      </c>
      <c r="N215" s="233">
        <v>19308808</v>
      </c>
    </row>
    <row r="216" spans="1:14" ht="13.5" customHeight="1" thickBot="1" x14ac:dyDescent="0.25">
      <c r="A216" s="242"/>
      <c r="B216" s="232"/>
      <c r="C216" s="232"/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4"/>
    </row>
    <row r="217" spans="1:14" ht="13.5" customHeight="1" x14ac:dyDescent="0.2">
      <c r="A217" s="216" t="s">
        <v>23</v>
      </c>
      <c r="B217" s="231">
        <v>0</v>
      </c>
      <c r="C217" s="231">
        <v>723361</v>
      </c>
      <c r="D217" s="231">
        <v>0</v>
      </c>
      <c r="E217" s="231">
        <v>0</v>
      </c>
      <c r="F217" s="231">
        <v>0</v>
      </c>
      <c r="G217" s="231">
        <v>0</v>
      </c>
      <c r="H217" s="231">
        <v>0</v>
      </c>
      <c r="I217" s="231">
        <v>0</v>
      </c>
      <c r="J217" s="231">
        <v>0</v>
      </c>
      <c r="K217" s="231">
        <v>0</v>
      </c>
      <c r="L217" s="231">
        <v>0</v>
      </c>
      <c r="M217" s="231">
        <v>0</v>
      </c>
      <c r="N217" s="233">
        <v>723361</v>
      </c>
    </row>
    <row r="218" spans="1:14" ht="13.5" customHeight="1" thickBot="1" x14ac:dyDescent="0.25">
      <c r="A218" s="241"/>
      <c r="B218" s="232"/>
      <c r="C218" s="232"/>
      <c r="D218" s="232"/>
      <c r="E218" s="232"/>
      <c r="F218" s="232"/>
      <c r="G218" s="232"/>
      <c r="H218" s="232"/>
      <c r="I218" s="232"/>
      <c r="J218" s="232"/>
      <c r="K218" s="232"/>
      <c r="L218" s="232"/>
      <c r="M218" s="232"/>
      <c r="N218" s="234"/>
    </row>
    <row r="219" spans="1:14" ht="13.5" customHeight="1" x14ac:dyDescent="0.2">
      <c r="A219" s="218" t="s">
        <v>47</v>
      </c>
      <c r="B219" s="231">
        <v>0</v>
      </c>
      <c r="C219" s="231">
        <v>0</v>
      </c>
      <c r="D219" s="231">
        <v>0</v>
      </c>
      <c r="E219" s="231">
        <v>0</v>
      </c>
      <c r="F219" s="231">
        <v>0</v>
      </c>
      <c r="G219" s="231">
        <v>0</v>
      </c>
      <c r="H219" s="231">
        <v>0</v>
      </c>
      <c r="I219" s="231">
        <v>0</v>
      </c>
      <c r="J219" s="231">
        <v>0</v>
      </c>
      <c r="K219" s="231">
        <v>0</v>
      </c>
      <c r="L219" s="231">
        <v>0</v>
      </c>
      <c r="M219" s="231">
        <v>0</v>
      </c>
      <c r="N219" s="233">
        <v>0</v>
      </c>
    </row>
    <row r="220" spans="1:14" ht="13.5" customHeight="1" thickBot="1" x14ac:dyDescent="0.25">
      <c r="A220" s="242"/>
      <c r="B220" s="232"/>
      <c r="C220" s="232"/>
      <c r="D220" s="232"/>
      <c r="E220" s="232"/>
      <c r="F220" s="232"/>
      <c r="G220" s="232"/>
      <c r="H220" s="232"/>
      <c r="I220" s="232"/>
      <c r="J220" s="232"/>
      <c r="K220" s="232"/>
      <c r="L220" s="232"/>
      <c r="M220" s="232"/>
      <c r="N220" s="234"/>
    </row>
    <row r="221" spans="1:14" ht="13.5" customHeight="1" x14ac:dyDescent="0.2">
      <c r="A221" s="216" t="s">
        <v>48</v>
      </c>
      <c r="B221" s="231">
        <v>0</v>
      </c>
      <c r="C221" s="231">
        <v>0</v>
      </c>
      <c r="D221" s="231">
        <v>0</v>
      </c>
      <c r="E221" s="231">
        <v>0</v>
      </c>
      <c r="F221" s="231">
        <v>0</v>
      </c>
      <c r="G221" s="231">
        <v>0</v>
      </c>
      <c r="H221" s="231">
        <v>0</v>
      </c>
      <c r="I221" s="231">
        <v>0</v>
      </c>
      <c r="J221" s="231">
        <v>0</v>
      </c>
      <c r="K221" s="231">
        <v>0</v>
      </c>
      <c r="L221" s="231">
        <v>0</v>
      </c>
      <c r="M221" s="231">
        <v>0</v>
      </c>
      <c r="N221" s="233">
        <v>0</v>
      </c>
    </row>
    <row r="222" spans="1:14" ht="13.5" customHeight="1" thickBot="1" x14ac:dyDescent="0.25">
      <c r="A222" s="241"/>
      <c r="B222" s="232"/>
      <c r="C222" s="232"/>
      <c r="D222" s="232"/>
      <c r="E222" s="232"/>
      <c r="F222" s="232"/>
      <c r="G222" s="232"/>
      <c r="H222" s="232"/>
      <c r="I222" s="232"/>
      <c r="J222" s="232"/>
      <c r="K222" s="232"/>
      <c r="L222" s="232"/>
      <c r="M222" s="232"/>
      <c r="N222" s="234"/>
    </row>
    <row r="223" spans="1:14" ht="13.5" customHeight="1" x14ac:dyDescent="0.2">
      <c r="A223" s="216" t="s">
        <v>49</v>
      </c>
      <c r="B223" s="231">
        <v>0</v>
      </c>
      <c r="C223" s="231">
        <v>0</v>
      </c>
      <c r="D223" s="231">
        <v>0</v>
      </c>
      <c r="E223" s="231">
        <v>0</v>
      </c>
      <c r="F223" s="231">
        <v>0</v>
      </c>
      <c r="G223" s="231">
        <v>0</v>
      </c>
      <c r="H223" s="231">
        <v>0</v>
      </c>
      <c r="I223" s="231">
        <v>0</v>
      </c>
      <c r="J223" s="231">
        <v>0</v>
      </c>
      <c r="K223" s="231">
        <v>0</v>
      </c>
      <c r="L223" s="231">
        <v>0</v>
      </c>
      <c r="M223" s="231">
        <v>0</v>
      </c>
      <c r="N223" s="233">
        <v>0</v>
      </c>
    </row>
    <row r="224" spans="1:14" ht="13.5" customHeight="1" thickBot="1" x14ac:dyDescent="0.25">
      <c r="A224" s="241"/>
      <c r="B224" s="232"/>
      <c r="C224" s="232"/>
      <c r="D224" s="232"/>
      <c r="E224" s="232"/>
      <c r="F224" s="232"/>
      <c r="G224" s="232"/>
      <c r="H224" s="232"/>
      <c r="I224" s="232"/>
      <c r="J224" s="232"/>
      <c r="K224" s="232"/>
      <c r="L224" s="232"/>
      <c r="M224" s="232"/>
      <c r="N224" s="234"/>
    </row>
    <row r="225" spans="1:14" ht="13.5" customHeight="1" x14ac:dyDescent="0.2">
      <c r="A225" s="218" t="s">
        <v>71</v>
      </c>
      <c r="B225" s="231">
        <v>0</v>
      </c>
      <c r="C225" s="231">
        <v>0</v>
      </c>
      <c r="D225" s="231">
        <v>0</v>
      </c>
      <c r="E225" s="231">
        <v>0</v>
      </c>
      <c r="F225" s="231">
        <v>0</v>
      </c>
      <c r="G225" s="231">
        <v>0</v>
      </c>
      <c r="H225" s="231">
        <v>0</v>
      </c>
      <c r="I225" s="231">
        <v>0</v>
      </c>
      <c r="J225" s="231">
        <v>0</v>
      </c>
      <c r="K225" s="231">
        <v>0</v>
      </c>
      <c r="L225" s="231">
        <v>0</v>
      </c>
      <c r="M225" s="231">
        <v>0</v>
      </c>
      <c r="N225" s="233">
        <v>0</v>
      </c>
    </row>
    <row r="226" spans="1:14" ht="13.5" customHeight="1" thickBot="1" x14ac:dyDescent="0.25">
      <c r="A226" s="242"/>
      <c r="B226" s="232"/>
      <c r="C226" s="232"/>
      <c r="D226" s="232"/>
      <c r="E226" s="232"/>
      <c r="F226" s="232"/>
      <c r="G226" s="232"/>
      <c r="H226" s="232"/>
      <c r="I226" s="232"/>
      <c r="J226" s="232"/>
      <c r="K226" s="232"/>
      <c r="L226" s="232"/>
      <c r="M226" s="232"/>
      <c r="N226" s="234"/>
    </row>
    <row r="227" spans="1:14" ht="13.5" customHeight="1" x14ac:dyDescent="0.2">
      <c r="A227" s="216" t="s">
        <v>72</v>
      </c>
      <c r="B227" s="231">
        <v>3722472</v>
      </c>
      <c r="C227" s="231">
        <v>2835228</v>
      </c>
      <c r="D227" s="231">
        <v>1914067</v>
      </c>
      <c r="E227" s="231">
        <v>1445297</v>
      </c>
      <c r="F227" s="231">
        <v>474555</v>
      </c>
      <c r="G227" s="231">
        <v>582569</v>
      </c>
      <c r="H227" s="231">
        <v>6980471</v>
      </c>
      <c r="I227" s="231">
        <v>4644188</v>
      </c>
      <c r="J227" s="231">
        <v>4632985</v>
      </c>
      <c r="K227" s="231">
        <v>4971335</v>
      </c>
      <c r="L227" s="231">
        <v>3636789</v>
      </c>
      <c r="M227" s="231">
        <v>2140418</v>
      </c>
      <c r="N227" s="233">
        <v>37980374</v>
      </c>
    </row>
    <row r="228" spans="1:14" ht="13.5" customHeight="1" thickBot="1" x14ac:dyDescent="0.25">
      <c r="A228" s="241"/>
      <c r="B228" s="232"/>
      <c r="C228" s="232"/>
      <c r="D228" s="232"/>
      <c r="E228" s="232"/>
      <c r="F228" s="232"/>
      <c r="G228" s="232"/>
      <c r="H228" s="232"/>
      <c r="I228" s="232"/>
      <c r="J228" s="232"/>
      <c r="K228" s="232"/>
      <c r="L228" s="232"/>
      <c r="M228" s="232"/>
      <c r="N228" s="234"/>
    </row>
    <row r="229" spans="1:14" ht="13.5" customHeight="1" x14ac:dyDescent="0.2">
      <c r="A229" s="216" t="s">
        <v>50</v>
      </c>
      <c r="B229" s="231">
        <v>1195534</v>
      </c>
      <c r="C229" s="231">
        <v>98070</v>
      </c>
      <c r="D229" s="231">
        <v>0</v>
      </c>
      <c r="E229" s="231">
        <v>0</v>
      </c>
      <c r="F229" s="231">
        <v>1815465</v>
      </c>
      <c r="G229" s="231">
        <v>1111607</v>
      </c>
      <c r="H229" s="231">
        <v>46656</v>
      </c>
      <c r="I229" s="231">
        <v>50100</v>
      </c>
      <c r="J229" s="231">
        <v>21714</v>
      </c>
      <c r="K229" s="231">
        <v>0</v>
      </c>
      <c r="L229" s="231">
        <v>42240</v>
      </c>
      <c r="M229" s="231">
        <v>46656</v>
      </c>
      <c r="N229" s="233">
        <v>4428042</v>
      </c>
    </row>
    <row r="230" spans="1:14" ht="13.5" customHeight="1" thickBot="1" x14ac:dyDescent="0.25">
      <c r="A230" s="241"/>
      <c r="B230" s="232"/>
      <c r="C230" s="232"/>
      <c r="D230" s="232"/>
      <c r="E230" s="232"/>
      <c r="F230" s="232"/>
      <c r="G230" s="232"/>
      <c r="H230" s="232"/>
      <c r="I230" s="232"/>
      <c r="J230" s="232"/>
      <c r="K230" s="232"/>
      <c r="L230" s="232"/>
      <c r="M230" s="232"/>
      <c r="N230" s="234"/>
    </row>
    <row r="231" spans="1:14" ht="13.5" customHeight="1" x14ac:dyDescent="0.2">
      <c r="A231" s="214" t="s">
        <v>13</v>
      </c>
      <c r="B231" s="243">
        <v>64620935</v>
      </c>
      <c r="C231" s="243">
        <v>54999207</v>
      </c>
      <c r="D231" s="243">
        <v>32822570</v>
      </c>
      <c r="E231" s="243">
        <v>64555237</v>
      </c>
      <c r="F231" s="243">
        <v>43803407</v>
      </c>
      <c r="G231" s="243">
        <v>39347705</v>
      </c>
      <c r="H231" s="243">
        <v>83125635</v>
      </c>
      <c r="I231" s="243">
        <v>85378642</v>
      </c>
      <c r="J231" s="243">
        <v>82754801</v>
      </c>
      <c r="K231" s="243">
        <v>81486265</v>
      </c>
      <c r="L231" s="243">
        <v>71973971</v>
      </c>
      <c r="M231" s="243">
        <v>85051208</v>
      </c>
      <c r="N231" s="243">
        <v>789919583</v>
      </c>
    </row>
    <row r="232" spans="1:14" ht="13.5" customHeight="1" thickBot="1" x14ac:dyDescent="0.25">
      <c r="A232" s="215"/>
      <c r="B232" s="244"/>
      <c r="C232" s="244"/>
      <c r="D232" s="244"/>
      <c r="E232" s="244"/>
      <c r="F232" s="244"/>
      <c r="G232" s="244"/>
      <c r="H232" s="244"/>
      <c r="I232" s="244"/>
      <c r="J232" s="244"/>
      <c r="K232" s="244"/>
      <c r="L232" s="244"/>
      <c r="M232" s="244"/>
      <c r="N232" s="244"/>
    </row>
  </sheetData>
  <mergeCells count="1371">
    <mergeCell ref="A2:N2"/>
    <mergeCell ref="A6:C6"/>
    <mergeCell ref="A5:C5"/>
    <mergeCell ref="A4:C4"/>
    <mergeCell ref="E16:E17"/>
    <mergeCell ref="F16:F17"/>
    <mergeCell ref="G16:G17"/>
    <mergeCell ref="J14:J15"/>
    <mergeCell ref="I14:I15"/>
    <mergeCell ref="F14:F15"/>
    <mergeCell ref="H16:H17"/>
    <mergeCell ref="I16:I17"/>
    <mergeCell ref="A7:C7"/>
    <mergeCell ref="J16:J17"/>
    <mergeCell ref="A8:C8"/>
    <mergeCell ref="D14:D15"/>
    <mergeCell ref="C14:C15"/>
    <mergeCell ref="A12:N12"/>
    <mergeCell ref="K16:K17"/>
    <mergeCell ref="L16:L17"/>
    <mergeCell ref="M16:M17"/>
    <mergeCell ref="N16:N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N48:N49"/>
    <mergeCell ref="J48:J49"/>
    <mergeCell ref="K48:K49"/>
    <mergeCell ref="L48:L49"/>
    <mergeCell ref="M48:M49"/>
    <mergeCell ref="A63:A64"/>
    <mergeCell ref="A61:A62"/>
    <mergeCell ref="A59:A60"/>
    <mergeCell ref="A57:A58"/>
    <mergeCell ref="A71:A72"/>
    <mergeCell ref="A69:A70"/>
    <mergeCell ref="A67:A68"/>
    <mergeCell ref="A65:A66"/>
    <mergeCell ref="A73:A74"/>
    <mergeCell ref="I229:I230"/>
    <mergeCell ref="J229:J230"/>
    <mergeCell ref="K229:K230"/>
    <mergeCell ref="A207:N207"/>
    <mergeCell ref="A176:N176"/>
    <mergeCell ref="N227:N228"/>
    <mergeCell ref="E229:E230"/>
    <mergeCell ref="F229:F230"/>
    <mergeCell ref="G229:G230"/>
    <mergeCell ref="H229:H230"/>
    <mergeCell ref="L229:L230"/>
    <mergeCell ref="M229:M230"/>
    <mergeCell ref="N229:N230"/>
    <mergeCell ref="A75:A76"/>
    <mergeCell ref="F227:F228"/>
    <mergeCell ref="G227:G228"/>
    <mergeCell ref="H227:H228"/>
    <mergeCell ref="A77:A78"/>
    <mergeCell ref="F225:F226"/>
    <mergeCell ref="A79:A80"/>
    <mergeCell ref="F223:F224"/>
    <mergeCell ref="N225:N226"/>
    <mergeCell ref="B227:B228"/>
    <mergeCell ref="C227:C228"/>
    <mergeCell ref="D227:D228"/>
    <mergeCell ref="E227:E228"/>
    <mergeCell ref="I227:I228"/>
    <mergeCell ref="J227:J228"/>
    <mergeCell ref="K227:K228"/>
    <mergeCell ref="L227:L228"/>
    <mergeCell ref="M227:M228"/>
    <mergeCell ref="N223:N224"/>
    <mergeCell ref="B225:B226"/>
    <mergeCell ref="C225:C226"/>
    <mergeCell ref="D225:D226"/>
    <mergeCell ref="E225:E226"/>
    <mergeCell ref="I225:I226"/>
    <mergeCell ref="J225:J226"/>
    <mergeCell ref="K225:K226"/>
    <mergeCell ref="L225:L226"/>
    <mergeCell ref="M225:M226"/>
    <mergeCell ref="G223:G224"/>
    <mergeCell ref="H223:H224"/>
    <mergeCell ref="G225:G226"/>
    <mergeCell ref="H225:H226"/>
    <mergeCell ref="N221:N222"/>
    <mergeCell ref="B223:B224"/>
    <mergeCell ref="C223:C224"/>
    <mergeCell ref="D223:D224"/>
    <mergeCell ref="E223:E224"/>
    <mergeCell ref="I223:I224"/>
    <mergeCell ref="J223:J224"/>
    <mergeCell ref="K223:K224"/>
    <mergeCell ref="L223:L224"/>
    <mergeCell ref="M223:M224"/>
    <mergeCell ref="A81:A82"/>
    <mergeCell ref="F221:F222"/>
    <mergeCell ref="G221:G222"/>
    <mergeCell ref="H221:H222"/>
    <mergeCell ref="A83:A84"/>
    <mergeCell ref="F219:F220"/>
    <mergeCell ref="G219:G220"/>
    <mergeCell ref="H219:H220"/>
    <mergeCell ref="A85:A86"/>
    <mergeCell ref="F217:F218"/>
    <mergeCell ref="N219:N220"/>
    <mergeCell ref="B221:B222"/>
    <mergeCell ref="C221:C222"/>
    <mergeCell ref="D221:D222"/>
    <mergeCell ref="E221:E222"/>
    <mergeCell ref="I221:I222"/>
    <mergeCell ref="J221:J222"/>
    <mergeCell ref="K221:K222"/>
    <mergeCell ref="L221:L222"/>
    <mergeCell ref="M221:M222"/>
    <mergeCell ref="N217:N218"/>
    <mergeCell ref="B219:B220"/>
    <mergeCell ref="C219:C220"/>
    <mergeCell ref="D219:D220"/>
    <mergeCell ref="E219:E220"/>
    <mergeCell ref="I219:I220"/>
    <mergeCell ref="J219:J220"/>
    <mergeCell ref="K219:K220"/>
    <mergeCell ref="L219:L220"/>
    <mergeCell ref="M219:M220"/>
    <mergeCell ref="G217:G218"/>
    <mergeCell ref="H217:H218"/>
    <mergeCell ref="A87:A88"/>
    <mergeCell ref="F215:F216"/>
    <mergeCell ref="G215:G216"/>
    <mergeCell ref="H215:H216"/>
    <mergeCell ref="A89:A90"/>
    <mergeCell ref="F213:F214"/>
    <mergeCell ref="G213:G214"/>
    <mergeCell ref="H213:H214"/>
    <mergeCell ref="N215:N216"/>
    <mergeCell ref="B217:B218"/>
    <mergeCell ref="C217:C218"/>
    <mergeCell ref="D217:D218"/>
    <mergeCell ref="E217:E218"/>
    <mergeCell ref="I217:I218"/>
    <mergeCell ref="J217:J218"/>
    <mergeCell ref="K217:K218"/>
    <mergeCell ref="L217:L218"/>
    <mergeCell ref="M217:M218"/>
    <mergeCell ref="N213:N214"/>
    <mergeCell ref="B215:B216"/>
    <mergeCell ref="C215:C216"/>
    <mergeCell ref="D215:D216"/>
    <mergeCell ref="E215:E216"/>
    <mergeCell ref="I215:I216"/>
    <mergeCell ref="J215:J216"/>
    <mergeCell ref="K215:K216"/>
    <mergeCell ref="L215:L216"/>
    <mergeCell ref="M215:M216"/>
    <mergeCell ref="N211:N212"/>
    <mergeCell ref="B213:B214"/>
    <mergeCell ref="C213:C214"/>
    <mergeCell ref="D213:D214"/>
    <mergeCell ref="E213:E214"/>
    <mergeCell ref="I213:I214"/>
    <mergeCell ref="J213:J214"/>
    <mergeCell ref="K213:K214"/>
    <mergeCell ref="L213:L214"/>
    <mergeCell ref="M213:M214"/>
    <mergeCell ref="A91:A92"/>
    <mergeCell ref="F211:F212"/>
    <mergeCell ref="G211:G212"/>
    <mergeCell ref="H211:H212"/>
    <mergeCell ref="M200:M201"/>
    <mergeCell ref="B211:B212"/>
    <mergeCell ref="C211:C212"/>
    <mergeCell ref="D211:D212"/>
    <mergeCell ref="M211:M212"/>
    <mergeCell ref="I200:I201"/>
    <mergeCell ref="K200:K201"/>
    <mergeCell ref="L200:L201"/>
    <mergeCell ref="I209:I210"/>
    <mergeCell ref="J209:J210"/>
    <mergeCell ref="K209:K210"/>
    <mergeCell ref="L209:L210"/>
    <mergeCell ref="I202:I203"/>
    <mergeCell ref="J202:J203"/>
    <mergeCell ref="K202:K203"/>
    <mergeCell ref="J200:J201"/>
    <mergeCell ref="I211:I212"/>
    <mergeCell ref="E200:E201"/>
    <mergeCell ref="H103:H104"/>
    <mergeCell ref="B194:B195"/>
    <mergeCell ref="L211:L212"/>
    <mergeCell ref="E211:E212"/>
    <mergeCell ref="J211:J212"/>
    <mergeCell ref="K211:K212"/>
    <mergeCell ref="E198:E199"/>
    <mergeCell ref="H198:H199"/>
    <mergeCell ref="A93:A94"/>
    <mergeCell ref="B200:B201"/>
    <mergeCell ref="C200:C201"/>
    <mergeCell ref="D200:D201"/>
    <mergeCell ref="A95:A96"/>
    <mergeCell ref="B198:B199"/>
    <mergeCell ref="C198:C199"/>
    <mergeCell ref="D198:D199"/>
    <mergeCell ref="A114:A115"/>
    <mergeCell ref="A116:A117"/>
    <mergeCell ref="J198:J199"/>
    <mergeCell ref="K198:K199"/>
    <mergeCell ref="L198:L199"/>
    <mergeCell ref="F198:F199"/>
    <mergeCell ref="G198:G199"/>
    <mergeCell ref="L196:L197"/>
    <mergeCell ref="H196:H197"/>
    <mergeCell ref="I196:I197"/>
    <mergeCell ref="K194:K195"/>
    <mergeCell ref="L194:L195"/>
    <mergeCell ref="J194:J195"/>
    <mergeCell ref="F200:F201"/>
    <mergeCell ref="G200:G201"/>
    <mergeCell ref="H200:H201"/>
    <mergeCell ref="I198:I199"/>
    <mergeCell ref="J196:J197"/>
    <mergeCell ref="K196:K197"/>
    <mergeCell ref="G196:G197"/>
    <mergeCell ref="E194:E195"/>
    <mergeCell ref="F194:F195"/>
    <mergeCell ref="G194:G195"/>
    <mergeCell ref="H194:H195"/>
    <mergeCell ref="M110:M111"/>
    <mergeCell ref="B196:B197"/>
    <mergeCell ref="C196:C197"/>
    <mergeCell ref="D196:D197"/>
    <mergeCell ref="E196:E197"/>
    <mergeCell ref="F196:F197"/>
    <mergeCell ref="C194:C195"/>
    <mergeCell ref="D194:D195"/>
    <mergeCell ref="J192:J193"/>
    <mergeCell ref="K192:K193"/>
    <mergeCell ref="L192:L193"/>
    <mergeCell ref="L110:L111"/>
    <mergeCell ref="J190:J191"/>
    <mergeCell ref="L190:L191"/>
    <mergeCell ref="J188:J189"/>
    <mergeCell ref="K182:K183"/>
    <mergeCell ref="I194:I195"/>
    <mergeCell ref="F192:F193"/>
    <mergeCell ref="G192:G193"/>
    <mergeCell ref="G186:G187"/>
    <mergeCell ref="F188:F189"/>
    <mergeCell ref="G188:G189"/>
    <mergeCell ref="H192:H193"/>
    <mergeCell ref="H186:H187"/>
    <mergeCell ref="H188:H189"/>
    <mergeCell ref="I192:I193"/>
    <mergeCell ref="A110:A111"/>
    <mergeCell ref="B110:B111"/>
    <mergeCell ref="J112:J113"/>
    <mergeCell ref="C110:C111"/>
    <mergeCell ref="D110:D111"/>
    <mergeCell ref="E110:E111"/>
    <mergeCell ref="F110:F111"/>
    <mergeCell ref="G110:G111"/>
    <mergeCell ref="A112:A113"/>
    <mergeCell ref="H110:H111"/>
    <mergeCell ref="F190:F191"/>
    <mergeCell ref="G190:G191"/>
    <mergeCell ref="H190:H191"/>
    <mergeCell ref="K110:K111"/>
    <mergeCell ref="G180:G181"/>
    <mergeCell ref="F169:F170"/>
    <mergeCell ref="G169:G170"/>
    <mergeCell ref="H180:H181"/>
    <mergeCell ref="I110:I111"/>
    <mergeCell ref="J110:J111"/>
    <mergeCell ref="B192:B193"/>
    <mergeCell ref="C192:C193"/>
    <mergeCell ref="D192:D193"/>
    <mergeCell ref="E192:E193"/>
    <mergeCell ref="D188:D189"/>
    <mergeCell ref="E188:E189"/>
    <mergeCell ref="A124:A125"/>
    <mergeCell ref="K190:K191"/>
    <mergeCell ref="B190:B191"/>
    <mergeCell ref="C190:C191"/>
    <mergeCell ref="D190:D191"/>
    <mergeCell ref="E190:E191"/>
    <mergeCell ref="B188:B189"/>
    <mergeCell ref="C188:C189"/>
    <mergeCell ref="B186:B187"/>
    <mergeCell ref="C186:C187"/>
    <mergeCell ref="A118:A119"/>
    <mergeCell ref="F186:F187"/>
    <mergeCell ref="A120:A121"/>
    <mergeCell ref="F184:F185"/>
    <mergeCell ref="B184:B185"/>
    <mergeCell ref="C184:C185"/>
    <mergeCell ref="D184:D185"/>
    <mergeCell ref="E184:E185"/>
    <mergeCell ref="A122:A123"/>
    <mergeCell ref="A126:A127"/>
    <mergeCell ref="D186:D187"/>
    <mergeCell ref="E186:E187"/>
    <mergeCell ref="B182:B183"/>
    <mergeCell ref="I186:I187"/>
    <mergeCell ref="G184:G185"/>
    <mergeCell ref="H184:H185"/>
    <mergeCell ref="I184:I185"/>
    <mergeCell ref="N198:N199"/>
    <mergeCell ref="N200:N201"/>
    <mergeCell ref="N194:N195"/>
    <mergeCell ref="M196:M197"/>
    <mergeCell ref="M194:M195"/>
    <mergeCell ref="M198:M199"/>
    <mergeCell ref="N196:N197"/>
    <mergeCell ref="N190:N191"/>
    <mergeCell ref="N192:N193"/>
    <mergeCell ref="M190:M191"/>
    <mergeCell ref="N186:N187"/>
    <mergeCell ref="M186:M187"/>
    <mergeCell ref="M188:M189"/>
    <mergeCell ref="M192:M193"/>
    <mergeCell ref="N188:N189"/>
    <mergeCell ref="L184:L185"/>
    <mergeCell ref="K186:K187"/>
    <mergeCell ref="L186:L187"/>
    <mergeCell ref="K188:K189"/>
    <mergeCell ref="L188:L189"/>
    <mergeCell ref="N184:N185"/>
    <mergeCell ref="M184:M185"/>
    <mergeCell ref="K184:K185"/>
    <mergeCell ref="J184:J185"/>
    <mergeCell ref="I182:I183"/>
    <mergeCell ref="J182:J183"/>
    <mergeCell ref="I190:I191"/>
    <mergeCell ref="J186:J187"/>
    <mergeCell ref="I188:I189"/>
    <mergeCell ref="I171:I172"/>
    <mergeCell ref="J171:J172"/>
    <mergeCell ref="K171:K172"/>
    <mergeCell ref="I169:I170"/>
    <mergeCell ref="J169:J170"/>
    <mergeCell ref="N171:N172"/>
    <mergeCell ref="K169:K170"/>
    <mergeCell ref="L169:L170"/>
    <mergeCell ref="M169:M170"/>
    <mergeCell ref="N182:N183"/>
    <mergeCell ref="C182:C183"/>
    <mergeCell ref="D182:D183"/>
    <mergeCell ref="E182:E183"/>
    <mergeCell ref="F182:F183"/>
    <mergeCell ref="M182:M183"/>
    <mergeCell ref="G182:G183"/>
    <mergeCell ref="H182:H183"/>
    <mergeCell ref="L182:L183"/>
    <mergeCell ref="H169:H170"/>
    <mergeCell ref="L180:L181"/>
    <mergeCell ref="M180:M181"/>
    <mergeCell ref="N155:N156"/>
    <mergeCell ref="N157:N158"/>
    <mergeCell ref="N159:N160"/>
    <mergeCell ref="N161:N162"/>
    <mergeCell ref="M155:M156"/>
    <mergeCell ref="N178:N179"/>
    <mergeCell ref="N169:N170"/>
    <mergeCell ref="B169:B170"/>
    <mergeCell ref="C169:C170"/>
    <mergeCell ref="D169:D170"/>
    <mergeCell ref="E169:E170"/>
    <mergeCell ref="N163:N164"/>
    <mergeCell ref="N165:N166"/>
    <mergeCell ref="N167:N168"/>
    <mergeCell ref="M167:M168"/>
    <mergeCell ref="M163:M164"/>
    <mergeCell ref="M165:M166"/>
    <mergeCell ref="F163:F164"/>
    <mergeCell ref="G163:G164"/>
    <mergeCell ref="H163:H164"/>
    <mergeCell ref="B167:B168"/>
    <mergeCell ref="C167:C168"/>
    <mergeCell ref="D167:D168"/>
    <mergeCell ref="E167:E168"/>
    <mergeCell ref="F167:F168"/>
    <mergeCell ref="G167:G168"/>
    <mergeCell ref="B165:B166"/>
    <mergeCell ref="C165:C166"/>
    <mergeCell ref="D165:D166"/>
    <mergeCell ref="E165:E166"/>
    <mergeCell ref="F165:F166"/>
    <mergeCell ref="G165:G166"/>
    <mergeCell ref="K167:K168"/>
    <mergeCell ref="L167:L168"/>
    <mergeCell ref="L165:L166"/>
    <mergeCell ref="H165:H166"/>
    <mergeCell ref="H167:H168"/>
    <mergeCell ref="I167:I168"/>
    <mergeCell ref="J167:J168"/>
    <mergeCell ref="I165:I166"/>
    <mergeCell ref="J165:J166"/>
    <mergeCell ref="I163:I164"/>
    <mergeCell ref="B163:B164"/>
    <mergeCell ref="C163:C164"/>
    <mergeCell ref="D163:D164"/>
    <mergeCell ref="E163:E164"/>
    <mergeCell ref="I161:I162"/>
    <mergeCell ref="B161:B162"/>
    <mergeCell ref="C161:C162"/>
    <mergeCell ref="D161:D162"/>
    <mergeCell ref="E161:E162"/>
    <mergeCell ref="J161:J162"/>
    <mergeCell ref="K161:K162"/>
    <mergeCell ref="K165:K166"/>
    <mergeCell ref="K159:K160"/>
    <mergeCell ref="L159:L160"/>
    <mergeCell ref="M159:M160"/>
    <mergeCell ref="J163:J164"/>
    <mergeCell ref="M161:M162"/>
    <mergeCell ref="L163:L164"/>
    <mergeCell ref="K163:K164"/>
    <mergeCell ref="F161:F162"/>
    <mergeCell ref="G161:G162"/>
    <mergeCell ref="H161:H162"/>
    <mergeCell ref="M157:M158"/>
    <mergeCell ref="F159:F160"/>
    <mergeCell ref="G159:G160"/>
    <mergeCell ref="H159:H160"/>
    <mergeCell ref="I159:I160"/>
    <mergeCell ref="J159:J160"/>
    <mergeCell ref="L161:L162"/>
    <mergeCell ref="L138:L139"/>
    <mergeCell ref="F157:F158"/>
    <mergeCell ref="G157:G158"/>
    <mergeCell ref="H157:H158"/>
    <mergeCell ref="I157:I158"/>
    <mergeCell ref="J157:J158"/>
    <mergeCell ref="L155:L156"/>
    <mergeCell ref="L153:L154"/>
    <mergeCell ref="L147:L148"/>
    <mergeCell ref="K149:K150"/>
    <mergeCell ref="B159:B160"/>
    <mergeCell ref="C159:C160"/>
    <mergeCell ref="D159:D160"/>
    <mergeCell ref="E159:E160"/>
    <mergeCell ref="B155:B156"/>
    <mergeCell ref="C155:C156"/>
    <mergeCell ref="D155:D156"/>
    <mergeCell ref="E155:E156"/>
    <mergeCell ref="B157:B158"/>
    <mergeCell ref="K157:K158"/>
    <mergeCell ref="L157:L158"/>
    <mergeCell ref="J155:J156"/>
    <mergeCell ref="K155:K156"/>
    <mergeCell ref="C157:C158"/>
    <mergeCell ref="D157:D158"/>
    <mergeCell ref="E157:E158"/>
    <mergeCell ref="F155:F156"/>
    <mergeCell ref="G155:G156"/>
    <mergeCell ref="E145:E146"/>
    <mergeCell ref="H155:H156"/>
    <mergeCell ref="I155:I156"/>
    <mergeCell ref="B145:B146"/>
    <mergeCell ref="C145:C146"/>
    <mergeCell ref="D145:D146"/>
    <mergeCell ref="C153:C154"/>
    <mergeCell ref="D153:D154"/>
    <mergeCell ref="I151:I152"/>
    <mergeCell ref="I145:I146"/>
    <mergeCell ref="F145:F146"/>
    <mergeCell ref="G145:G146"/>
    <mergeCell ref="H145:H146"/>
    <mergeCell ref="L145:L146"/>
    <mergeCell ref="N147:N148"/>
    <mergeCell ref="J145:J146"/>
    <mergeCell ref="K145:K146"/>
    <mergeCell ref="K147:K148"/>
    <mergeCell ref="M147:M148"/>
    <mergeCell ref="N149:N150"/>
    <mergeCell ref="N151:N152"/>
    <mergeCell ref="N153:N154"/>
    <mergeCell ref="M145:M146"/>
    <mergeCell ref="N145:N146"/>
    <mergeCell ref="G153:G154"/>
    <mergeCell ref="H153:H154"/>
    <mergeCell ref="I153:I154"/>
    <mergeCell ref="J153:J154"/>
    <mergeCell ref="L151:L152"/>
    <mergeCell ref="F153:F154"/>
    <mergeCell ref="K151:K152"/>
    <mergeCell ref="E151:E152"/>
    <mergeCell ref="F151:F152"/>
    <mergeCell ref="G151:G152"/>
    <mergeCell ref="K153:K154"/>
    <mergeCell ref="L136:L137"/>
    <mergeCell ref="M136:M137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I136:I137"/>
    <mergeCell ref="J136:J137"/>
    <mergeCell ref="A153:A154"/>
    <mergeCell ref="J147:J148"/>
    <mergeCell ref="J149:J150"/>
    <mergeCell ref="A151:A152"/>
    <mergeCell ref="J151:J152"/>
    <mergeCell ref="B153:B154"/>
    <mergeCell ref="F149:F150"/>
    <mergeCell ref="G149:G150"/>
    <mergeCell ref="E136:E137"/>
    <mergeCell ref="F136:F137"/>
    <mergeCell ref="G136:G137"/>
    <mergeCell ref="H136:H137"/>
    <mergeCell ref="A155:A156"/>
    <mergeCell ref="H149:H150"/>
    <mergeCell ref="H151:H152"/>
    <mergeCell ref="A149:A150"/>
    <mergeCell ref="B151:B152"/>
    <mergeCell ref="B149:B150"/>
    <mergeCell ref="K134:K135"/>
    <mergeCell ref="L134:L135"/>
    <mergeCell ref="M134:M135"/>
    <mergeCell ref="A157:A158"/>
    <mergeCell ref="H134:H135"/>
    <mergeCell ref="I134:I135"/>
    <mergeCell ref="J134:J135"/>
    <mergeCell ref="B136:B137"/>
    <mergeCell ref="C136:C137"/>
    <mergeCell ref="D136:D137"/>
    <mergeCell ref="H132:H133"/>
    <mergeCell ref="I132:I133"/>
    <mergeCell ref="J132:J133"/>
    <mergeCell ref="M132:M133"/>
    <mergeCell ref="B134:B135"/>
    <mergeCell ref="C134:C135"/>
    <mergeCell ref="D134:D135"/>
    <mergeCell ref="E134:E135"/>
    <mergeCell ref="F134:F135"/>
    <mergeCell ref="G134:G135"/>
    <mergeCell ref="B132:B133"/>
    <mergeCell ref="C132:C133"/>
    <mergeCell ref="D132:D133"/>
    <mergeCell ref="E132:E133"/>
    <mergeCell ref="F132:F133"/>
    <mergeCell ref="G132:G133"/>
    <mergeCell ref="L130:L131"/>
    <mergeCell ref="K128:K129"/>
    <mergeCell ref="B130:B131"/>
    <mergeCell ref="C130:C131"/>
    <mergeCell ref="D130:D131"/>
    <mergeCell ref="E130:E131"/>
    <mergeCell ref="H130:H131"/>
    <mergeCell ref="H128:H129"/>
    <mergeCell ref="I128:I129"/>
    <mergeCell ref="I130:I131"/>
    <mergeCell ref="B128:B129"/>
    <mergeCell ref="C128:C129"/>
    <mergeCell ref="D128:D129"/>
    <mergeCell ref="E128:E129"/>
    <mergeCell ref="F128:F129"/>
    <mergeCell ref="G128:G129"/>
    <mergeCell ref="C126:C127"/>
    <mergeCell ref="D126:D127"/>
    <mergeCell ref="E126:E127"/>
    <mergeCell ref="H124:H125"/>
    <mergeCell ref="B124:B125"/>
    <mergeCell ref="H126:H127"/>
    <mergeCell ref="E124:E125"/>
    <mergeCell ref="B126:B127"/>
    <mergeCell ref="K132:K133"/>
    <mergeCell ref="J122:J123"/>
    <mergeCell ref="J126:J127"/>
    <mergeCell ref="K126:K127"/>
    <mergeCell ref="J124:J125"/>
    <mergeCell ref="K124:K125"/>
    <mergeCell ref="K122:K123"/>
    <mergeCell ref="J130:J131"/>
    <mergeCell ref="K130:K131"/>
    <mergeCell ref="L122:L123"/>
    <mergeCell ref="M122:M123"/>
    <mergeCell ref="I120:I121"/>
    <mergeCell ref="J120:J121"/>
    <mergeCell ref="L126:L127"/>
    <mergeCell ref="M126:M127"/>
    <mergeCell ref="L124:L125"/>
    <mergeCell ref="M124:M125"/>
    <mergeCell ref="I126:I127"/>
    <mergeCell ref="M128:M129"/>
    <mergeCell ref="M130:M131"/>
    <mergeCell ref="B122:B123"/>
    <mergeCell ref="C122:C123"/>
    <mergeCell ref="D122:D123"/>
    <mergeCell ref="E122:E123"/>
    <mergeCell ref="F122:F123"/>
    <mergeCell ref="G122:G123"/>
    <mergeCell ref="C124:C125"/>
    <mergeCell ref="D124:D125"/>
    <mergeCell ref="M118:M119"/>
    <mergeCell ref="B120:B121"/>
    <mergeCell ref="C120:C121"/>
    <mergeCell ref="D120:D121"/>
    <mergeCell ref="E120:E121"/>
    <mergeCell ref="F120:F121"/>
    <mergeCell ref="G120:G121"/>
    <mergeCell ref="H120:H121"/>
    <mergeCell ref="B118:B119"/>
    <mergeCell ref="M120:M121"/>
    <mergeCell ref="F178:F179"/>
    <mergeCell ref="G178:G179"/>
    <mergeCell ref="M178:M179"/>
    <mergeCell ref="A178:A179"/>
    <mergeCell ref="B178:B179"/>
    <mergeCell ref="C178:C179"/>
    <mergeCell ref="D178:D179"/>
    <mergeCell ref="I178:I179"/>
    <mergeCell ref="J178:J179"/>
    <mergeCell ref="K178:K179"/>
    <mergeCell ref="A180:A181"/>
    <mergeCell ref="N180:N181"/>
    <mergeCell ref="B180:B181"/>
    <mergeCell ref="C180:C181"/>
    <mergeCell ref="D180:D181"/>
    <mergeCell ref="E180:E181"/>
    <mergeCell ref="F180:F181"/>
    <mergeCell ref="I180:I181"/>
    <mergeCell ref="J180:J181"/>
    <mergeCell ref="K180:K181"/>
    <mergeCell ref="H178:H179"/>
    <mergeCell ref="E178:E179"/>
    <mergeCell ref="K116:K117"/>
    <mergeCell ref="L116:L117"/>
    <mergeCell ref="L178:L179"/>
    <mergeCell ref="K118:K119"/>
    <mergeCell ref="L118:L119"/>
    <mergeCell ref="K120:K121"/>
    <mergeCell ref="L120:L121"/>
    <mergeCell ref="L128:L129"/>
    <mergeCell ref="H114:H115"/>
    <mergeCell ref="I114:I115"/>
    <mergeCell ref="F114:F115"/>
    <mergeCell ref="G114:G115"/>
    <mergeCell ref="L132:L133"/>
    <mergeCell ref="K136:K137"/>
    <mergeCell ref="G116:G117"/>
    <mergeCell ref="H116:H117"/>
    <mergeCell ref="I116:I117"/>
    <mergeCell ref="J116:J117"/>
    <mergeCell ref="A184:A185"/>
    <mergeCell ref="K112:K113"/>
    <mergeCell ref="L112:L113"/>
    <mergeCell ref="B114:B115"/>
    <mergeCell ref="C114:C115"/>
    <mergeCell ref="D114:D115"/>
    <mergeCell ref="E114:E115"/>
    <mergeCell ref="C116:C117"/>
    <mergeCell ref="D116:D117"/>
    <mergeCell ref="E116:E117"/>
    <mergeCell ref="N130:N131"/>
    <mergeCell ref="N132:N133"/>
    <mergeCell ref="N116:N117"/>
    <mergeCell ref="G126:G127"/>
    <mergeCell ref="F130:F131"/>
    <mergeCell ref="G130:G131"/>
    <mergeCell ref="F116:F117"/>
    <mergeCell ref="M116:M117"/>
    <mergeCell ref="I118:I119"/>
    <mergeCell ref="J118:J119"/>
    <mergeCell ref="N124:N125"/>
    <mergeCell ref="N126:N127"/>
    <mergeCell ref="N128:N129"/>
    <mergeCell ref="E112:E113"/>
    <mergeCell ref="F112:F113"/>
    <mergeCell ref="G112:G113"/>
    <mergeCell ref="H112:H113"/>
    <mergeCell ref="J114:J115"/>
    <mergeCell ref="K114:K115"/>
    <mergeCell ref="I112:I113"/>
    <mergeCell ref="H101:H102"/>
    <mergeCell ref="N110:N111"/>
    <mergeCell ref="N118:N119"/>
    <mergeCell ref="N120:N121"/>
    <mergeCell ref="N112:N113"/>
    <mergeCell ref="N114:N115"/>
    <mergeCell ref="K103:K104"/>
    <mergeCell ref="N103:N104"/>
    <mergeCell ref="L114:L115"/>
    <mergeCell ref="M114:M115"/>
    <mergeCell ref="L99:L100"/>
    <mergeCell ref="M99:M100"/>
    <mergeCell ref="L101:L102"/>
    <mergeCell ref="M103:M104"/>
    <mergeCell ref="F103:F104"/>
    <mergeCell ref="G103:G104"/>
    <mergeCell ref="I101:I102"/>
    <mergeCell ref="J101:J102"/>
    <mergeCell ref="I103:I104"/>
    <mergeCell ref="J103:J104"/>
    <mergeCell ref="A190:A191"/>
    <mergeCell ref="B99:B100"/>
    <mergeCell ref="C99:C100"/>
    <mergeCell ref="D99:D100"/>
    <mergeCell ref="A188:A189"/>
    <mergeCell ref="B112:B113"/>
    <mergeCell ref="A108:N108"/>
    <mergeCell ref="N134:N135"/>
    <mergeCell ref="N136:N137"/>
    <mergeCell ref="N122:N123"/>
    <mergeCell ref="A138:A139"/>
    <mergeCell ref="B116:B117"/>
    <mergeCell ref="K97:K98"/>
    <mergeCell ref="L97:L98"/>
    <mergeCell ref="B97:B98"/>
    <mergeCell ref="C97:C98"/>
    <mergeCell ref="D97:D98"/>
    <mergeCell ref="E97:E98"/>
    <mergeCell ref="E99:E100"/>
    <mergeCell ref="F99:F100"/>
    <mergeCell ref="N97:N98"/>
    <mergeCell ref="F97:F98"/>
    <mergeCell ref="G97:G98"/>
    <mergeCell ref="H97:H98"/>
    <mergeCell ref="I97:I98"/>
    <mergeCell ref="C112:C113"/>
    <mergeCell ref="D112:D113"/>
    <mergeCell ref="G99:G100"/>
    <mergeCell ref="H99:H100"/>
    <mergeCell ref="K101:K102"/>
    <mergeCell ref="H95:H96"/>
    <mergeCell ref="I95:I96"/>
    <mergeCell ref="J95:J96"/>
    <mergeCell ref="K95:K96"/>
    <mergeCell ref="L95:L96"/>
    <mergeCell ref="M95:M96"/>
    <mergeCell ref="A200:A201"/>
    <mergeCell ref="F93:F94"/>
    <mergeCell ref="G93:G94"/>
    <mergeCell ref="H93:H94"/>
    <mergeCell ref="B95:B96"/>
    <mergeCell ref="C95:C96"/>
    <mergeCell ref="D95:D96"/>
    <mergeCell ref="E95:E96"/>
    <mergeCell ref="F95:F96"/>
    <mergeCell ref="G95:G96"/>
    <mergeCell ref="B93:B94"/>
    <mergeCell ref="C93:C94"/>
    <mergeCell ref="D93:D94"/>
    <mergeCell ref="E93:E94"/>
    <mergeCell ref="F91:F92"/>
    <mergeCell ref="G91:G92"/>
    <mergeCell ref="H91:H92"/>
    <mergeCell ref="J91:J92"/>
    <mergeCell ref="I91:I92"/>
    <mergeCell ref="B91:B92"/>
    <mergeCell ref="C91:C92"/>
    <mergeCell ref="D91:D92"/>
    <mergeCell ref="E91:E92"/>
    <mergeCell ref="H89:H90"/>
    <mergeCell ref="N89:N90"/>
    <mergeCell ref="I89:I90"/>
    <mergeCell ref="J89:J90"/>
    <mergeCell ref="K89:K90"/>
    <mergeCell ref="L89:L90"/>
    <mergeCell ref="D89:D90"/>
    <mergeCell ref="E89:E90"/>
    <mergeCell ref="K138:K139"/>
    <mergeCell ref="L171:L172"/>
    <mergeCell ref="G138:G139"/>
    <mergeCell ref="F124:F125"/>
    <mergeCell ref="G124:G125"/>
    <mergeCell ref="F126:F127"/>
    <mergeCell ref="F89:F90"/>
    <mergeCell ref="G89:G90"/>
    <mergeCell ref="M112:M113"/>
    <mergeCell ref="M138:M139"/>
    <mergeCell ref="K91:K92"/>
    <mergeCell ref="L91:L92"/>
    <mergeCell ref="L103:L104"/>
    <mergeCell ref="K93:K94"/>
    <mergeCell ref="L93:L94"/>
    <mergeCell ref="M93:M94"/>
    <mergeCell ref="M97:M98"/>
    <mergeCell ref="K99:K100"/>
    <mergeCell ref="M87:M88"/>
    <mergeCell ref="M89:M90"/>
    <mergeCell ref="N87:N88"/>
    <mergeCell ref="N91:N92"/>
    <mergeCell ref="N99:N100"/>
    <mergeCell ref="N101:N102"/>
    <mergeCell ref="M91:M92"/>
    <mergeCell ref="M101:M102"/>
    <mergeCell ref="N93:N94"/>
    <mergeCell ref="N95:N96"/>
    <mergeCell ref="B87:B88"/>
    <mergeCell ref="C87:C88"/>
    <mergeCell ref="D87:D88"/>
    <mergeCell ref="E87:E88"/>
    <mergeCell ref="B101:B102"/>
    <mergeCell ref="C101:C102"/>
    <mergeCell ref="D101:D102"/>
    <mergeCell ref="E101:E102"/>
    <mergeCell ref="B89:B90"/>
    <mergeCell ref="C89:C90"/>
    <mergeCell ref="K85:K86"/>
    <mergeCell ref="L85:L86"/>
    <mergeCell ref="F87:F88"/>
    <mergeCell ref="G87:G88"/>
    <mergeCell ref="H87:H88"/>
    <mergeCell ref="I87:I88"/>
    <mergeCell ref="K87:K88"/>
    <mergeCell ref="L87:L88"/>
    <mergeCell ref="H85:H86"/>
    <mergeCell ref="I85:I86"/>
    <mergeCell ref="D85:D86"/>
    <mergeCell ref="E85:E86"/>
    <mergeCell ref="F85:F86"/>
    <mergeCell ref="G85:G86"/>
    <mergeCell ref="G209:G210"/>
    <mergeCell ref="H209:H210"/>
    <mergeCell ref="F101:F102"/>
    <mergeCell ref="G101:G102"/>
    <mergeCell ref="E138:E139"/>
    <mergeCell ref="F138:F139"/>
    <mergeCell ref="J87:J88"/>
    <mergeCell ref="J85:J86"/>
    <mergeCell ref="J138:J139"/>
    <mergeCell ref="I93:I94"/>
    <mergeCell ref="J93:J94"/>
    <mergeCell ref="J97:J98"/>
    <mergeCell ref="I99:I100"/>
    <mergeCell ref="J99:J100"/>
    <mergeCell ref="J128:J129"/>
    <mergeCell ref="I124:I125"/>
    <mergeCell ref="A209:A210"/>
    <mergeCell ref="B209:B210"/>
    <mergeCell ref="C209:C210"/>
    <mergeCell ref="D209:D210"/>
    <mergeCell ref="E209:E210"/>
    <mergeCell ref="F209:F210"/>
    <mergeCell ref="L81:L82"/>
    <mergeCell ref="M81:M82"/>
    <mergeCell ref="N81:N82"/>
    <mergeCell ref="M209:M210"/>
    <mergeCell ref="N209:N210"/>
    <mergeCell ref="L83:L84"/>
    <mergeCell ref="M83:M84"/>
    <mergeCell ref="N83:N84"/>
    <mergeCell ref="N85:N86"/>
    <mergeCell ref="M85:M86"/>
    <mergeCell ref="G81:G82"/>
    <mergeCell ref="A215:A216"/>
    <mergeCell ref="H81:H82"/>
    <mergeCell ref="I81:I82"/>
    <mergeCell ref="J81:J82"/>
    <mergeCell ref="B83:B84"/>
    <mergeCell ref="A211:A212"/>
    <mergeCell ref="H83:H84"/>
    <mergeCell ref="I83:I84"/>
    <mergeCell ref="J83:J84"/>
    <mergeCell ref="C83:C84"/>
    <mergeCell ref="D83:D84"/>
    <mergeCell ref="E83:E84"/>
    <mergeCell ref="F83:F84"/>
    <mergeCell ref="G83:G84"/>
    <mergeCell ref="K79:K80"/>
    <mergeCell ref="K81:K82"/>
    <mergeCell ref="K83:K84"/>
    <mergeCell ref="E81:E82"/>
    <mergeCell ref="F81:F82"/>
    <mergeCell ref="G79:G80"/>
    <mergeCell ref="L77:L78"/>
    <mergeCell ref="M77:M78"/>
    <mergeCell ref="N77:N78"/>
    <mergeCell ref="K77:K78"/>
    <mergeCell ref="L79:L80"/>
    <mergeCell ref="M79:M80"/>
    <mergeCell ref="N79:N80"/>
    <mergeCell ref="D79:D80"/>
    <mergeCell ref="A217:A218"/>
    <mergeCell ref="H79:H80"/>
    <mergeCell ref="I79:I80"/>
    <mergeCell ref="J79:J80"/>
    <mergeCell ref="B81:B82"/>
    <mergeCell ref="C81:C82"/>
    <mergeCell ref="D81:D82"/>
    <mergeCell ref="E79:E80"/>
    <mergeCell ref="F79:F80"/>
    <mergeCell ref="C77:C78"/>
    <mergeCell ref="L75:L76"/>
    <mergeCell ref="M75:M76"/>
    <mergeCell ref="N75:N76"/>
    <mergeCell ref="A219:A220"/>
    <mergeCell ref="H77:H78"/>
    <mergeCell ref="I77:I78"/>
    <mergeCell ref="J77:J78"/>
    <mergeCell ref="B79:B80"/>
    <mergeCell ref="C79:C80"/>
    <mergeCell ref="D71:D72"/>
    <mergeCell ref="K75:K76"/>
    <mergeCell ref="E75:E76"/>
    <mergeCell ref="F75:F76"/>
    <mergeCell ref="G75:G76"/>
    <mergeCell ref="A221:A222"/>
    <mergeCell ref="H75:H76"/>
    <mergeCell ref="I75:I76"/>
    <mergeCell ref="J75:J76"/>
    <mergeCell ref="B77:B78"/>
    <mergeCell ref="E77:E78"/>
    <mergeCell ref="F77:F78"/>
    <mergeCell ref="G77:G78"/>
    <mergeCell ref="K73:K74"/>
    <mergeCell ref="L71:L72"/>
    <mergeCell ref="E71:E72"/>
    <mergeCell ref="F71:F72"/>
    <mergeCell ref="G71:G72"/>
    <mergeCell ref="J73:J74"/>
    <mergeCell ref="E73:E74"/>
    <mergeCell ref="F73:F74"/>
    <mergeCell ref="G73:G74"/>
    <mergeCell ref="M71:M72"/>
    <mergeCell ref="N71:N72"/>
    <mergeCell ref="K71:K72"/>
    <mergeCell ref="L73:L74"/>
    <mergeCell ref="M73:M74"/>
    <mergeCell ref="N73:N74"/>
    <mergeCell ref="A225:A226"/>
    <mergeCell ref="H71:H72"/>
    <mergeCell ref="I71:I72"/>
    <mergeCell ref="J71:J72"/>
    <mergeCell ref="B73:B74"/>
    <mergeCell ref="C73:C74"/>
    <mergeCell ref="D73:D74"/>
    <mergeCell ref="B75:B76"/>
    <mergeCell ref="C75:C76"/>
    <mergeCell ref="D75:D76"/>
    <mergeCell ref="N67:N68"/>
    <mergeCell ref="A227:A228"/>
    <mergeCell ref="H69:H70"/>
    <mergeCell ref="I69:I70"/>
    <mergeCell ref="J69:J70"/>
    <mergeCell ref="B71:B72"/>
    <mergeCell ref="C71:C72"/>
    <mergeCell ref="L69:L70"/>
    <mergeCell ref="M69:M70"/>
    <mergeCell ref="N69:N70"/>
    <mergeCell ref="E69:E70"/>
    <mergeCell ref="F69:F70"/>
    <mergeCell ref="G69:G70"/>
    <mergeCell ref="K69:K70"/>
    <mergeCell ref="L67:L68"/>
    <mergeCell ref="M67:M68"/>
    <mergeCell ref="B229:B230"/>
    <mergeCell ref="C229:C230"/>
    <mergeCell ref="D229:D230"/>
    <mergeCell ref="A229:A230"/>
    <mergeCell ref="H67:H68"/>
    <mergeCell ref="I67:I68"/>
    <mergeCell ref="A223:A224"/>
    <mergeCell ref="H73:H74"/>
    <mergeCell ref="I73:I74"/>
    <mergeCell ref="D77:D78"/>
    <mergeCell ref="A231:A232"/>
    <mergeCell ref="B231:B232"/>
    <mergeCell ref="C231:C232"/>
    <mergeCell ref="D231:D232"/>
    <mergeCell ref="H231:H232"/>
    <mergeCell ref="I231:I232"/>
    <mergeCell ref="E231:E232"/>
    <mergeCell ref="F231:F232"/>
    <mergeCell ref="G231:G232"/>
    <mergeCell ref="J231:J232"/>
    <mergeCell ref="K231:K232"/>
    <mergeCell ref="L231:L232"/>
    <mergeCell ref="M231:M232"/>
    <mergeCell ref="N231:N232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D67:D68"/>
    <mergeCell ref="E67:E68"/>
    <mergeCell ref="F67:F68"/>
    <mergeCell ref="G67:G68"/>
    <mergeCell ref="H65:H66"/>
    <mergeCell ref="I65:I66"/>
    <mergeCell ref="N55:N56"/>
    <mergeCell ref="J65:J66"/>
    <mergeCell ref="K65:K66"/>
    <mergeCell ref="L65:L66"/>
    <mergeCell ref="M65:M66"/>
    <mergeCell ref="N65:N66"/>
    <mergeCell ref="J55:J56"/>
    <mergeCell ref="K55:K56"/>
    <mergeCell ref="L55:L56"/>
    <mergeCell ref="M55:M56"/>
    <mergeCell ref="N63:N64"/>
    <mergeCell ref="B65:B66"/>
    <mergeCell ref="C65:C66"/>
    <mergeCell ref="D65:D66"/>
    <mergeCell ref="E65:E66"/>
    <mergeCell ref="F65:F66"/>
    <mergeCell ref="G65:G66"/>
    <mergeCell ref="D63:D64"/>
    <mergeCell ref="E63:E64"/>
    <mergeCell ref="F63:F64"/>
    <mergeCell ref="K61:K62"/>
    <mergeCell ref="L61:L62"/>
    <mergeCell ref="L63:L64"/>
    <mergeCell ref="J67:J68"/>
    <mergeCell ref="M63:M64"/>
    <mergeCell ref="A97:A98"/>
    <mergeCell ref="K67:K68"/>
    <mergeCell ref="B69:B70"/>
    <mergeCell ref="C69:C70"/>
    <mergeCell ref="D69:D70"/>
    <mergeCell ref="I61:I62"/>
    <mergeCell ref="J61:J62"/>
    <mergeCell ref="H63:H64"/>
    <mergeCell ref="M61:M62"/>
    <mergeCell ref="N61:N62"/>
    <mergeCell ref="L59:L60"/>
    <mergeCell ref="M59:M60"/>
    <mergeCell ref="I63:I64"/>
    <mergeCell ref="J63:J64"/>
    <mergeCell ref="K63:K64"/>
    <mergeCell ref="A99:A100"/>
    <mergeCell ref="N59:N60"/>
    <mergeCell ref="E61:E62"/>
    <mergeCell ref="F61:F62"/>
    <mergeCell ref="G61:G62"/>
    <mergeCell ref="H61:H62"/>
    <mergeCell ref="B67:B68"/>
    <mergeCell ref="C59:C60"/>
    <mergeCell ref="B63:B64"/>
    <mergeCell ref="C63:C64"/>
    <mergeCell ref="L57:L58"/>
    <mergeCell ref="M57:M58"/>
    <mergeCell ref="N57:N58"/>
    <mergeCell ref="E59:E60"/>
    <mergeCell ref="F59:F60"/>
    <mergeCell ref="G59:G60"/>
    <mergeCell ref="H59:H60"/>
    <mergeCell ref="I59:I60"/>
    <mergeCell ref="J59:J60"/>
    <mergeCell ref="K59:K60"/>
    <mergeCell ref="H57:H58"/>
    <mergeCell ref="I57:I58"/>
    <mergeCell ref="J57:J58"/>
    <mergeCell ref="K57:K58"/>
    <mergeCell ref="F57:F58"/>
    <mergeCell ref="G57:G58"/>
    <mergeCell ref="G63:G64"/>
    <mergeCell ref="B59:B60"/>
    <mergeCell ref="A103:A104"/>
    <mergeCell ref="B103:B104"/>
    <mergeCell ref="C103:C104"/>
    <mergeCell ref="D103:D104"/>
    <mergeCell ref="E103:E104"/>
    <mergeCell ref="D59:D60"/>
    <mergeCell ref="C61:C62"/>
    <mergeCell ref="D61:D62"/>
    <mergeCell ref="H138:H139"/>
    <mergeCell ref="I138:I139"/>
    <mergeCell ref="C118:C119"/>
    <mergeCell ref="D118:D119"/>
    <mergeCell ref="E118:E119"/>
    <mergeCell ref="F118:F119"/>
    <mergeCell ref="G118:G119"/>
    <mergeCell ref="H118:H119"/>
    <mergeCell ref="H122:H123"/>
    <mergeCell ref="I122:I123"/>
    <mergeCell ref="N138:N139"/>
    <mergeCell ref="A171:A172"/>
    <mergeCell ref="B171:B172"/>
    <mergeCell ref="C171:C172"/>
    <mergeCell ref="D171:D172"/>
    <mergeCell ref="E171:E172"/>
    <mergeCell ref="F171:F172"/>
    <mergeCell ref="G171:G172"/>
    <mergeCell ref="H171:H172"/>
    <mergeCell ref="M171:M172"/>
    <mergeCell ref="A202:A203"/>
    <mergeCell ref="B202:B203"/>
    <mergeCell ref="C202:C203"/>
    <mergeCell ref="D202:D203"/>
    <mergeCell ref="E202:E203"/>
    <mergeCell ref="F202:F203"/>
    <mergeCell ref="G202:G203"/>
    <mergeCell ref="H202:H203"/>
    <mergeCell ref="M202:M203"/>
    <mergeCell ref="N202:N203"/>
    <mergeCell ref="L202:L203"/>
    <mergeCell ref="A128:A129"/>
    <mergeCell ref="A130:A131"/>
    <mergeCell ref="A132:A133"/>
    <mergeCell ref="A134:A135"/>
    <mergeCell ref="A136:A137"/>
    <mergeCell ref="A163:A164"/>
    <mergeCell ref="A165:A166"/>
    <mergeCell ref="A167:A168"/>
    <mergeCell ref="A161:A162"/>
    <mergeCell ref="A159:A160"/>
    <mergeCell ref="A147:A148"/>
    <mergeCell ref="D151:D152"/>
    <mergeCell ref="M153:M154"/>
    <mergeCell ref="I149:I150"/>
    <mergeCell ref="C149:C150"/>
    <mergeCell ref="D149:D150"/>
    <mergeCell ref="E149:E150"/>
    <mergeCell ref="M151:M152"/>
    <mergeCell ref="L149:L150"/>
    <mergeCell ref="M149:M150"/>
    <mergeCell ref="E153:E154"/>
    <mergeCell ref="A213:A214"/>
    <mergeCell ref="B57:B58"/>
    <mergeCell ref="B61:B62"/>
    <mergeCell ref="A194:A195"/>
    <mergeCell ref="A196:A197"/>
    <mergeCell ref="A198:A199"/>
    <mergeCell ref="A192:A193"/>
    <mergeCell ref="B138:B139"/>
    <mergeCell ref="A101:A102"/>
    <mergeCell ref="A145:A146"/>
    <mergeCell ref="A186:A187"/>
    <mergeCell ref="A182:A183"/>
    <mergeCell ref="C138:C139"/>
    <mergeCell ref="D138:D139"/>
    <mergeCell ref="C67:C68"/>
    <mergeCell ref="B85:B86"/>
    <mergeCell ref="C85:C86"/>
    <mergeCell ref="A169:A170"/>
    <mergeCell ref="A143:N143"/>
    <mergeCell ref="C151:C152"/>
    <mergeCell ref="C57:C58"/>
    <mergeCell ref="D57:D58"/>
    <mergeCell ref="A9:C9"/>
    <mergeCell ref="A16:A17"/>
    <mergeCell ref="B16:B17"/>
    <mergeCell ref="C16:C17"/>
    <mergeCell ref="D16:D17"/>
    <mergeCell ref="A53:N53"/>
    <mergeCell ref="A14:A15"/>
    <mergeCell ref="E57:E58"/>
    <mergeCell ref="L14:L15"/>
    <mergeCell ref="M14:M15"/>
    <mergeCell ref="N14:N15"/>
    <mergeCell ref="K14:K15"/>
    <mergeCell ref="B14:B15"/>
    <mergeCell ref="E14:E15"/>
    <mergeCell ref="G14:G15"/>
    <mergeCell ref="H14:H15"/>
  </mergeCells>
  <phoneticPr fontId="4" type="noConversion"/>
  <hyperlinks>
    <hyperlink ref="A4" location="'Tn Km 2013'!A34" display="1 - FERROEXPRESO PAMPEANO S.A."/>
    <hyperlink ref="A5" location="'Tn Km 2013'!A60" display="2 - NUEVO CENTRAL ARGENTINO S.A."/>
    <hyperlink ref="A6" location="'Tn Km 2013'!A79" display="3 - FERROSUR ROCA S.A."/>
    <hyperlink ref="A7" location="'Tn Km 2013'!A100" display="4 - BELGRANO CARGAS Y LOGÍSTICA S.A. - Línea San Martín "/>
    <hyperlink ref="A8" location="'Tn Km 2013'!A119" display="5 - BELGRANO CARGAS Y LOGÍSTICA S.A. - Línea Urquiza"/>
    <hyperlink ref="A9" location="'Tn Km 2013'!A137" display="6 - BELGRANO CARGAS Y LOGÍSTICA S.A. - Línea Belgrano"/>
    <hyperlink ref="A4:C4" location="'2008'!A40" display="1 - FERROEXPRESO PAMPEANO S.A."/>
    <hyperlink ref="A5:C5" location="'2008'!A82" display="2 - NUEVO CENTRAL ARGENTINO S.A."/>
    <hyperlink ref="A6:C6" location="'2008'!A137" display="3 - FERROSUR ROCA S.A."/>
    <hyperlink ref="A7:C7" location="'2008'!A173" display="4 - AMERICA LATINA LOGISTICA CENTRAL S.A. "/>
    <hyperlink ref="A8:C8" location="'2008'!A204" display="5 - AMERICA LATINA LOGISTICA MESOPOTAMICA S.A."/>
    <hyperlink ref="A9:C9" location="'2008'!A233" display="6 - BELGRANO CARGAS S.A."/>
  </hyperlinks>
  <pageMargins left="0.75" right="0.75" top="1" bottom="1" header="0" footer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2"/>
  <sheetViews>
    <sheetView workbookViewId="0"/>
  </sheetViews>
  <sheetFormatPr baseColWidth="10" defaultRowHeight="12.75" x14ac:dyDescent="0.2"/>
  <cols>
    <col min="1" max="1" width="18.7109375" customWidth="1"/>
    <col min="2" max="14" width="15.7109375" customWidth="1"/>
  </cols>
  <sheetData>
    <row r="2" spans="1:14" s="26" customFormat="1" ht="24.95" customHeight="1" x14ac:dyDescent="0.2">
      <c r="A2" s="227" t="s">
        <v>175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</row>
    <row r="3" spans="1:14" ht="13.5" thickBot="1" x14ac:dyDescent="0.25"/>
    <row r="4" spans="1:14" s="26" customFormat="1" ht="24.95" customHeight="1" thickTop="1" thickBot="1" x14ac:dyDescent="0.25">
      <c r="A4" s="228" t="s">
        <v>0</v>
      </c>
      <c r="B4" s="229"/>
      <c r="C4" s="230"/>
      <c r="D4" s="41"/>
    </row>
    <row r="5" spans="1:14" s="26" customFormat="1" ht="24.95" customHeight="1" thickTop="1" thickBot="1" x14ac:dyDescent="0.25">
      <c r="A5" s="228" t="s">
        <v>18</v>
      </c>
      <c r="B5" s="229"/>
      <c r="C5" s="230"/>
      <c r="D5" s="41"/>
    </row>
    <row r="6" spans="1:14" s="26" customFormat="1" ht="24.95" customHeight="1" thickTop="1" thickBot="1" x14ac:dyDescent="0.25">
      <c r="A6" s="228" t="s">
        <v>29</v>
      </c>
      <c r="B6" s="229"/>
      <c r="C6" s="230"/>
      <c r="D6" s="41"/>
    </row>
    <row r="7" spans="1:14" s="26" customFormat="1" ht="24.95" customHeight="1" thickTop="1" thickBot="1" x14ac:dyDescent="0.25">
      <c r="A7" s="228" t="s">
        <v>202</v>
      </c>
      <c r="B7" s="229"/>
      <c r="C7" s="230"/>
      <c r="D7" s="41"/>
    </row>
    <row r="8" spans="1:14" s="26" customFormat="1" ht="24.95" customHeight="1" thickTop="1" thickBot="1" x14ac:dyDescent="0.25">
      <c r="A8" s="228" t="s">
        <v>113</v>
      </c>
      <c r="B8" s="229"/>
      <c r="C8" s="230"/>
      <c r="D8" s="41"/>
    </row>
    <row r="9" spans="1:14" s="26" customFormat="1" ht="24.95" customHeight="1" thickTop="1" thickBot="1" x14ac:dyDescent="0.25">
      <c r="A9" s="228" t="s">
        <v>76</v>
      </c>
      <c r="B9" s="229"/>
      <c r="C9" s="230"/>
      <c r="D9" s="41"/>
    </row>
    <row r="10" spans="1:14" ht="13.5" thickTop="1" x14ac:dyDescent="0.2">
      <c r="A10" s="10"/>
      <c r="B10" s="10"/>
      <c r="C10" s="10"/>
      <c r="D10" s="10"/>
    </row>
    <row r="12" spans="1:14" s="26" customFormat="1" ht="24.95" customHeight="1" x14ac:dyDescent="0.2">
      <c r="A12" s="222" t="s">
        <v>163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</row>
    <row r="13" spans="1:14" ht="13.5" thickBot="1" x14ac:dyDescent="0.25"/>
    <row r="14" spans="1:14" ht="13.5" customHeight="1" x14ac:dyDescent="0.2">
      <c r="A14" s="216"/>
      <c r="B14" s="225" t="s">
        <v>1</v>
      </c>
      <c r="C14" s="216" t="s">
        <v>2</v>
      </c>
      <c r="D14" s="225" t="s">
        <v>3</v>
      </c>
      <c r="E14" s="216" t="s">
        <v>4</v>
      </c>
      <c r="F14" s="225" t="s">
        <v>5</v>
      </c>
      <c r="G14" s="216" t="s">
        <v>6</v>
      </c>
      <c r="H14" s="225" t="s">
        <v>7</v>
      </c>
      <c r="I14" s="216" t="s">
        <v>8</v>
      </c>
      <c r="J14" s="225" t="s">
        <v>9</v>
      </c>
      <c r="K14" s="216" t="s">
        <v>10</v>
      </c>
      <c r="L14" s="225" t="s">
        <v>11</v>
      </c>
      <c r="M14" s="216" t="s">
        <v>12</v>
      </c>
      <c r="N14" s="223" t="s">
        <v>13</v>
      </c>
    </row>
    <row r="15" spans="1:14" ht="13.5" customHeight="1" thickBot="1" x14ac:dyDescent="0.25">
      <c r="A15" s="217"/>
      <c r="B15" s="226"/>
      <c r="C15" s="217"/>
      <c r="D15" s="226"/>
      <c r="E15" s="217"/>
      <c r="F15" s="226"/>
      <c r="G15" s="217"/>
      <c r="H15" s="226"/>
      <c r="I15" s="217"/>
      <c r="J15" s="226"/>
      <c r="K15" s="217"/>
      <c r="L15" s="226"/>
      <c r="M15" s="217"/>
      <c r="N15" s="224"/>
    </row>
    <row r="16" spans="1:14" ht="13.5" customHeight="1" x14ac:dyDescent="0.2">
      <c r="A16" s="216" t="s">
        <v>80</v>
      </c>
      <c r="B16" s="231">
        <v>739040</v>
      </c>
      <c r="C16" s="231">
        <v>2386260</v>
      </c>
      <c r="D16" s="231">
        <v>347820</v>
      </c>
      <c r="E16" s="231">
        <v>578860</v>
      </c>
      <c r="F16" s="231">
        <v>223020</v>
      </c>
      <c r="G16" s="231">
        <v>119000</v>
      </c>
      <c r="H16" s="231">
        <v>1166240</v>
      </c>
      <c r="I16" s="231">
        <v>4536630</v>
      </c>
      <c r="J16" s="231">
        <v>8020800</v>
      </c>
      <c r="K16" s="231">
        <v>9719450</v>
      </c>
      <c r="L16" s="210">
        <v>7373980</v>
      </c>
      <c r="M16" s="231">
        <v>6212400</v>
      </c>
      <c r="N16" s="233">
        <v>41423500</v>
      </c>
    </row>
    <row r="17" spans="1:15" ht="13.5" customHeight="1" thickBot="1" x14ac:dyDescent="0.25">
      <c r="A17" s="241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52"/>
      <c r="M17" s="232"/>
      <c r="N17" s="234"/>
    </row>
    <row r="18" spans="1:15" ht="13.5" customHeight="1" x14ac:dyDescent="0.2">
      <c r="A18" s="216" t="s">
        <v>81</v>
      </c>
      <c r="B18" s="231">
        <v>8410240</v>
      </c>
      <c r="C18" s="231">
        <v>24968800</v>
      </c>
      <c r="D18" s="231">
        <v>61936320</v>
      </c>
      <c r="E18" s="231">
        <v>44442440</v>
      </c>
      <c r="F18" s="231">
        <v>64060680</v>
      </c>
      <c r="G18" s="231">
        <v>41959720</v>
      </c>
      <c r="H18" s="231">
        <v>6934450</v>
      </c>
      <c r="I18" s="231">
        <v>836470</v>
      </c>
      <c r="J18" s="231">
        <v>928340</v>
      </c>
      <c r="K18" s="231">
        <v>7378000</v>
      </c>
      <c r="L18" s="210">
        <v>5418070</v>
      </c>
      <c r="M18" s="231">
        <v>18828380</v>
      </c>
      <c r="N18" s="233">
        <v>286101910</v>
      </c>
    </row>
    <row r="19" spans="1:15" ht="13.5" customHeight="1" thickBot="1" x14ac:dyDescent="0.25">
      <c r="A19" s="241"/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52"/>
      <c r="M19" s="232"/>
      <c r="N19" s="234"/>
    </row>
    <row r="20" spans="1:15" ht="13.5" customHeight="1" x14ac:dyDescent="0.2">
      <c r="A20" s="216" t="s">
        <v>82</v>
      </c>
      <c r="B20" s="231">
        <v>53804960</v>
      </c>
      <c r="C20" s="231">
        <v>25986870</v>
      </c>
      <c r="D20" s="231">
        <v>20014740</v>
      </c>
      <c r="E20" s="231">
        <v>1186740</v>
      </c>
      <c r="F20" s="231">
        <v>12060340</v>
      </c>
      <c r="G20" s="231">
        <v>1808460</v>
      </c>
      <c r="H20" s="231">
        <v>1145700</v>
      </c>
      <c r="I20" s="231">
        <v>0</v>
      </c>
      <c r="J20" s="231">
        <v>1237740</v>
      </c>
      <c r="K20" s="231">
        <v>10818060</v>
      </c>
      <c r="L20" s="210">
        <v>19076640</v>
      </c>
      <c r="M20" s="231">
        <v>18655470</v>
      </c>
      <c r="N20" s="233">
        <v>165795720</v>
      </c>
    </row>
    <row r="21" spans="1:15" ht="13.5" customHeight="1" thickBot="1" x14ac:dyDescent="0.25">
      <c r="A21" s="241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52"/>
      <c r="M21" s="232"/>
      <c r="N21" s="234"/>
    </row>
    <row r="22" spans="1:15" ht="13.5" customHeight="1" x14ac:dyDescent="0.2">
      <c r="A22" s="216" t="s">
        <v>99</v>
      </c>
      <c r="B22" s="231">
        <v>0</v>
      </c>
      <c r="C22" s="231">
        <v>964800</v>
      </c>
      <c r="D22" s="231">
        <v>897800</v>
      </c>
      <c r="E22" s="231">
        <v>0</v>
      </c>
      <c r="F22" s="231">
        <v>0</v>
      </c>
      <c r="G22" s="231">
        <v>784980</v>
      </c>
      <c r="H22" s="231">
        <v>0</v>
      </c>
      <c r="I22" s="231">
        <v>0</v>
      </c>
      <c r="J22" s="231">
        <v>0</v>
      </c>
      <c r="K22" s="231">
        <v>0</v>
      </c>
      <c r="L22" s="210">
        <v>0</v>
      </c>
      <c r="M22" s="231">
        <v>0</v>
      </c>
      <c r="N22" s="233">
        <v>2647580</v>
      </c>
      <c r="O22" t="s">
        <v>70</v>
      </c>
    </row>
    <row r="23" spans="1:15" ht="13.5" customHeight="1" thickBot="1" x14ac:dyDescent="0.25">
      <c r="A23" s="241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52"/>
      <c r="M23" s="232"/>
      <c r="N23" s="234"/>
    </row>
    <row r="24" spans="1:15" ht="13.5" customHeight="1" x14ac:dyDescent="0.2">
      <c r="A24" s="216" t="s">
        <v>83</v>
      </c>
      <c r="B24" s="231">
        <v>2140760</v>
      </c>
      <c r="C24" s="231">
        <v>15557890</v>
      </c>
      <c r="D24" s="231">
        <v>8717830</v>
      </c>
      <c r="E24" s="231">
        <v>5769260</v>
      </c>
      <c r="F24" s="231">
        <v>13233640</v>
      </c>
      <c r="G24" s="231">
        <v>10634560</v>
      </c>
      <c r="H24" s="231">
        <v>7906010</v>
      </c>
      <c r="I24" s="231">
        <v>17025840</v>
      </c>
      <c r="J24" s="231">
        <v>15495840</v>
      </c>
      <c r="K24" s="231">
        <v>11885010</v>
      </c>
      <c r="L24" s="210">
        <v>16720650</v>
      </c>
      <c r="M24" s="231">
        <v>13163010</v>
      </c>
      <c r="N24" s="233">
        <v>138250300</v>
      </c>
    </row>
    <row r="25" spans="1:15" ht="13.5" customHeight="1" thickBot="1" x14ac:dyDescent="0.25">
      <c r="A25" s="241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52"/>
      <c r="M25" s="232"/>
      <c r="N25" s="234"/>
    </row>
    <row r="26" spans="1:15" ht="13.5" customHeight="1" x14ac:dyDescent="0.2">
      <c r="A26" s="216" t="s">
        <v>84</v>
      </c>
      <c r="B26" s="231">
        <v>35992760</v>
      </c>
      <c r="C26" s="231">
        <v>11177560</v>
      </c>
      <c r="D26" s="231">
        <v>7088550</v>
      </c>
      <c r="E26" s="231">
        <v>63206000</v>
      </c>
      <c r="F26" s="231">
        <v>28909080</v>
      </c>
      <c r="G26" s="231">
        <v>8819800</v>
      </c>
      <c r="H26" s="231">
        <v>45208740</v>
      </c>
      <c r="I26" s="231">
        <v>58662660</v>
      </c>
      <c r="J26" s="231">
        <v>25506080</v>
      </c>
      <c r="K26" s="231">
        <v>33703040</v>
      </c>
      <c r="L26" s="210">
        <v>37299520</v>
      </c>
      <c r="M26" s="231">
        <v>12744030</v>
      </c>
      <c r="N26" s="233">
        <v>368317820</v>
      </c>
    </row>
    <row r="27" spans="1:15" ht="13.5" customHeight="1" thickBot="1" x14ac:dyDescent="0.25">
      <c r="A27" s="241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52"/>
      <c r="M27" s="232"/>
      <c r="N27" s="234"/>
    </row>
    <row r="28" spans="1:15" ht="13.5" customHeight="1" x14ac:dyDescent="0.2">
      <c r="A28" s="216" t="s">
        <v>85</v>
      </c>
      <c r="B28" s="231">
        <v>0</v>
      </c>
      <c r="C28" s="231">
        <v>3967200</v>
      </c>
      <c r="D28" s="231">
        <v>6189150</v>
      </c>
      <c r="E28" s="231">
        <v>6310740</v>
      </c>
      <c r="F28" s="231">
        <v>8006400</v>
      </c>
      <c r="G28" s="231">
        <v>1345410</v>
      </c>
      <c r="H28" s="231">
        <v>3018060</v>
      </c>
      <c r="I28" s="231">
        <v>3369600</v>
      </c>
      <c r="J28" s="231">
        <v>2847560</v>
      </c>
      <c r="K28" s="231">
        <v>3167250</v>
      </c>
      <c r="L28" s="210">
        <v>4950880</v>
      </c>
      <c r="M28" s="231">
        <v>9363480</v>
      </c>
      <c r="N28" s="233">
        <v>52535730</v>
      </c>
    </row>
    <row r="29" spans="1:15" ht="13.5" customHeight="1" thickBot="1" x14ac:dyDescent="0.25">
      <c r="A29" s="241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52"/>
      <c r="M29" s="232"/>
      <c r="N29" s="234"/>
    </row>
    <row r="30" spans="1:15" ht="13.5" customHeight="1" x14ac:dyDescent="0.2">
      <c r="A30" s="216" t="s">
        <v>86</v>
      </c>
      <c r="B30" s="231">
        <v>0</v>
      </c>
      <c r="C30" s="231">
        <v>2066930</v>
      </c>
      <c r="D30" s="231">
        <v>569520</v>
      </c>
      <c r="E30" s="231">
        <v>0</v>
      </c>
      <c r="F30" s="231">
        <v>1243000</v>
      </c>
      <c r="G30" s="231">
        <v>2318760</v>
      </c>
      <c r="H30" s="231">
        <v>2106450</v>
      </c>
      <c r="I30" s="231">
        <v>1035080</v>
      </c>
      <c r="J30" s="231">
        <v>2361150</v>
      </c>
      <c r="K30" s="231">
        <v>3019360</v>
      </c>
      <c r="L30" s="210">
        <v>4788900</v>
      </c>
      <c r="M30" s="231">
        <v>655400</v>
      </c>
      <c r="N30" s="233">
        <v>20164550</v>
      </c>
    </row>
    <row r="31" spans="1:15" ht="13.5" customHeight="1" thickBot="1" x14ac:dyDescent="0.25">
      <c r="A31" s="241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52"/>
      <c r="M31" s="232"/>
      <c r="N31" s="234"/>
    </row>
    <row r="32" spans="1:15" ht="13.5" customHeight="1" x14ac:dyDescent="0.2">
      <c r="A32" s="216" t="s">
        <v>97</v>
      </c>
      <c r="B32" s="231">
        <v>0</v>
      </c>
      <c r="C32" s="231">
        <v>0</v>
      </c>
      <c r="D32" s="231">
        <v>0</v>
      </c>
      <c r="E32" s="231">
        <v>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31">
        <v>0</v>
      </c>
      <c r="L32" s="210">
        <v>0</v>
      </c>
      <c r="M32" s="231">
        <v>0</v>
      </c>
      <c r="N32" s="233">
        <v>0</v>
      </c>
    </row>
    <row r="33" spans="1:14" ht="13.5" customHeight="1" thickBot="1" x14ac:dyDescent="0.25">
      <c r="A33" s="241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52"/>
      <c r="M33" s="232"/>
      <c r="N33" s="234"/>
    </row>
    <row r="34" spans="1:14" ht="13.5" customHeight="1" x14ac:dyDescent="0.2">
      <c r="A34" s="216" t="s">
        <v>87</v>
      </c>
      <c r="B34" s="231">
        <v>653510</v>
      </c>
      <c r="C34" s="231">
        <v>4502960</v>
      </c>
      <c r="D34" s="231">
        <v>610200</v>
      </c>
      <c r="E34" s="231">
        <v>3593400</v>
      </c>
      <c r="F34" s="231">
        <v>9934960</v>
      </c>
      <c r="G34" s="231">
        <v>9650200</v>
      </c>
      <c r="H34" s="231">
        <v>14667400</v>
      </c>
      <c r="I34" s="231">
        <v>3345900</v>
      </c>
      <c r="J34" s="231">
        <v>8122440</v>
      </c>
      <c r="K34" s="231">
        <v>10021440</v>
      </c>
      <c r="L34" s="210">
        <v>11676000</v>
      </c>
      <c r="M34" s="231">
        <v>8220090</v>
      </c>
      <c r="N34" s="233">
        <v>84998500</v>
      </c>
    </row>
    <row r="35" spans="1:14" ht="13.5" customHeight="1" thickBot="1" x14ac:dyDescent="0.25">
      <c r="A35" s="241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52"/>
      <c r="M35" s="232"/>
      <c r="N35" s="234"/>
    </row>
    <row r="36" spans="1:14" ht="13.5" customHeight="1" x14ac:dyDescent="0.2">
      <c r="A36" s="216" t="s">
        <v>94</v>
      </c>
      <c r="B36" s="231">
        <v>0</v>
      </c>
      <c r="C36" s="231">
        <v>3527320</v>
      </c>
      <c r="D36" s="231">
        <v>4147520</v>
      </c>
      <c r="E36" s="231">
        <v>3570800</v>
      </c>
      <c r="F36" s="231">
        <v>5904000</v>
      </c>
      <c r="G36" s="231">
        <v>6345570</v>
      </c>
      <c r="H36" s="231">
        <v>2752570</v>
      </c>
      <c r="I36" s="231">
        <v>1057680</v>
      </c>
      <c r="J36" s="231">
        <v>937660</v>
      </c>
      <c r="K36" s="231">
        <v>208000</v>
      </c>
      <c r="L36" s="210">
        <v>1559670</v>
      </c>
      <c r="M36" s="231">
        <v>0</v>
      </c>
      <c r="N36" s="233">
        <v>30010790</v>
      </c>
    </row>
    <row r="37" spans="1:14" ht="13.5" customHeight="1" thickBot="1" x14ac:dyDescent="0.25">
      <c r="A37" s="241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52"/>
      <c r="M37" s="232"/>
      <c r="N37" s="234"/>
    </row>
    <row r="38" spans="1:14" ht="13.5" customHeight="1" x14ac:dyDescent="0.2">
      <c r="A38" s="216" t="s">
        <v>88</v>
      </c>
      <c r="B38" s="231">
        <v>3392680</v>
      </c>
      <c r="C38" s="231">
        <v>2693140</v>
      </c>
      <c r="D38" s="231">
        <v>4312940</v>
      </c>
      <c r="E38" s="231">
        <v>2771460</v>
      </c>
      <c r="F38" s="231">
        <v>1961560</v>
      </c>
      <c r="G38" s="231">
        <v>3037580</v>
      </c>
      <c r="H38" s="231">
        <v>2349600</v>
      </c>
      <c r="I38" s="231">
        <v>2157360</v>
      </c>
      <c r="J38" s="231">
        <v>2718060</v>
      </c>
      <c r="K38" s="231">
        <v>1468500</v>
      </c>
      <c r="L38" s="210">
        <v>2383420</v>
      </c>
      <c r="M38" s="231">
        <v>1447140</v>
      </c>
      <c r="N38" s="233">
        <v>30693440</v>
      </c>
    </row>
    <row r="39" spans="1:14" ht="13.5" customHeight="1" thickBot="1" x14ac:dyDescent="0.25">
      <c r="A39" s="241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52"/>
      <c r="M39" s="232"/>
      <c r="N39" s="234"/>
    </row>
    <row r="40" spans="1:14" ht="13.5" customHeight="1" x14ac:dyDescent="0.2">
      <c r="A40" s="216" t="s">
        <v>89</v>
      </c>
      <c r="B40" s="231">
        <v>0</v>
      </c>
      <c r="C40" s="231">
        <v>0</v>
      </c>
      <c r="D40" s="231">
        <v>0</v>
      </c>
      <c r="E40" s="231">
        <v>0</v>
      </c>
      <c r="F40" s="231">
        <v>1071240</v>
      </c>
      <c r="G40" s="231">
        <v>2192200</v>
      </c>
      <c r="H40" s="231">
        <v>0</v>
      </c>
      <c r="I40" s="231">
        <v>3448760</v>
      </c>
      <c r="J40" s="231">
        <v>0</v>
      </c>
      <c r="K40" s="231">
        <v>6906560</v>
      </c>
      <c r="L40" s="210">
        <v>8407200</v>
      </c>
      <c r="M40" s="231">
        <v>0</v>
      </c>
      <c r="N40" s="233">
        <v>22025960</v>
      </c>
    </row>
    <row r="41" spans="1:14" ht="13.5" customHeight="1" thickBot="1" x14ac:dyDescent="0.25">
      <c r="A41" s="241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52"/>
      <c r="M41" s="232"/>
      <c r="N41" s="234"/>
    </row>
    <row r="42" spans="1:14" ht="13.5" customHeight="1" x14ac:dyDescent="0.2">
      <c r="A42" s="216" t="s">
        <v>95</v>
      </c>
      <c r="B42" s="231">
        <v>0</v>
      </c>
      <c r="C42" s="231">
        <v>749700</v>
      </c>
      <c r="D42" s="231">
        <v>10274420</v>
      </c>
      <c r="E42" s="231">
        <v>4267080</v>
      </c>
      <c r="F42" s="231">
        <v>11305620</v>
      </c>
      <c r="G42" s="231">
        <v>1374450</v>
      </c>
      <c r="H42" s="231">
        <v>0</v>
      </c>
      <c r="I42" s="231">
        <v>992640</v>
      </c>
      <c r="J42" s="231">
        <v>23522500</v>
      </c>
      <c r="K42" s="231">
        <v>22196140</v>
      </c>
      <c r="L42" s="210">
        <v>3859560</v>
      </c>
      <c r="M42" s="231">
        <v>8563040</v>
      </c>
      <c r="N42" s="233">
        <v>87105150</v>
      </c>
    </row>
    <row r="43" spans="1:14" ht="13.5" customHeight="1" thickBot="1" x14ac:dyDescent="0.25">
      <c r="A43" s="241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52"/>
      <c r="M43" s="232"/>
      <c r="N43" s="234"/>
    </row>
    <row r="44" spans="1:14" ht="13.5" customHeight="1" x14ac:dyDescent="0.2">
      <c r="A44" s="216" t="s">
        <v>96</v>
      </c>
      <c r="B44" s="231">
        <v>0</v>
      </c>
      <c r="C44" s="231">
        <v>0</v>
      </c>
      <c r="D44" s="231">
        <v>0</v>
      </c>
      <c r="E44" s="231">
        <v>0</v>
      </c>
      <c r="F44" s="231">
        <v>0</v>
      </c>
      <c r="G44" s="231">
        <v>0</v>
      </c>
      <c r="H44" s="231">
        <v>0</v>
      </c>
      <c r="I44" s="231">
        <v>171180</v>
      </c>
      <c r="J44" s="231">
        <v>0</v>
      </c>
      <c r="K44" s="231">
        <v>0</v>
      </c>
      <c r="L44" s="210">
        <v>0</v>
      </c>
      <c r="M44" s="231">
        <v>0</v>
      </c>
      <c r="N44" s="233">
        <v>171180</v>
      </c>
    </row>
    <row r="45" spans="1:14" ht="13.5" customHeight="1" thickBot="1" x14ac:dyDescent="0.25">
      <c r="A45" s="241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52"/>
      <c r="M45" s="232"/>
      <c r="N45" s="234"/>
    </row>
    <row r="46" spans="1:14" ht="13.5" customHeight="1" x14ac:dyDescent="0.2">
      <c r="A46" s="216" t="s">
        <v>90</v>
      </c>
      <c r="B46" s="231">
        <v>0</v>
      </c>
      <c r="C46" s="231">
        <v>0</v>
      </c>
      <c r="D46" s="231">
        <v>0</v>
      </c>
      <c r="E46" s="231">
        <v>0</v>
      </c>
      <c r="F46" s="231">
        <v>0</v>
      </c>
      <c r="G46" s="231">
        <v>0</v>
      </c>
      <c r="H46" s="231">
        <v>0</v>
      </c>
      <c r="I46" s="231">
        <v>0</v>
      </c>
      <c r="J46" s="231">
        <v>0</v>
      </c>
      <c r="K46" s="231">
        <v>0</v>
      </c>
      <c r="L46" s="210">
        <v>0</v>
      </c>
      <c r="M46" s="231">
        <v>0</v>
      </c>
      <c r="N46" s="233">
        <v>0</v>
      </c>
    </row>
    <row r="47" spans="1:14" ht="13.5" customHeight="1" thickBot="1" x14ac:dyDescent="0.25">
      <c r="A47" s="241"/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52"/>
      <c r="M47" s="232"/>
      <c r="N47" s="234"/>
    </row>
    <row r="48" spans="1:14" ht="13.5" customHeight="1" x14ac:dyDescent="0.2">
      <c r="A48" s="216" t="s">
        <v>91</v>
      </c>
      <c r="B48" s="231">
        <v>0</v>
      </c>
      <c r="C48" s="231">
        <v>0</v>
      </c>
      <c r="D48" s="231">
        <v>0</v>
      </c>
      <c r="E48" s="231">
        <v>0</v>
      </c>
      <c r="F48" s="231">
        <v>0</v>
      </c>
      <c r="G48" s="231">
        <v>0</v>
      </c>
      <c r="H48" s="231">
        <v>0</v>
      </c>
      <c r="I48" s="231">
        <v>0</v>
      </c>
      <c r="J48" s="231">
        <v>0</v>
      </c>
      <c r="K48" s="231">
        <v>0</v>
      </c>
      <c r="L48" s="210">
        <v>0</v>
      </c>
      <c r="M48" s="231">
        <v>0</v>
      </c>
      <c r="N48" s="233">
        <v>0</v>
      </c>
    </row>
    <row r="49" spans="1:14" ht="13.5" customHeight="1" thickBot="1" x14ac:dyDescent="0.25">
      <c r="A49" s="241"/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52"/>
      <c r="M49" s="232"/>
      <c r="N49" s="234"/>
    </row>
    <row r="50" spans="1:14" ht="13.5" customHeight="1" x14ac:dyDescent="0.2">
      <c r="A50" s="214" t="s">
        <v>13</v>
      </c>
      <c r="B50" s="262">
        <v>105133950</v>
      </c>
      <c r="C50" s="243">
        <v>98549430</v>
      </c>
      <c r="D50" s="262">
        <v>125106810</v>
      </c>
      <c r="E50" s="243">
        <v>135696780</v>
      </c>
      <c r="F50" s="262">
        <v>157913540</v>
      </c>
      <c r="G50" s="243">
        <v>90390690</v>
      </c>
      <c r="H50" s="262">
        <v>87255220</v>
      </c>
      <c r="I50" s="243">
        <v>96639800</v>
      </c>
      <c r="J50" s="262">
        <v>91698170</v>
      </c>
      <c r="K50" s="243">
        <v>120490810</v>
      </c>
      <c r="L50" s="262">
        <v>123514490</v>
      </c>
      <c r="M50" s="243">
        <v>97852440</v>
      </c>
      <c r="N50" s="260">
        <v>1330242130</v>
      </c>
    </row>
    <row r="51" spans="1:14" ht="13.5" customHeight="1" thickBot="1" x14ac:dyDescent="0.25">
      <c r="A51" s="215"/>
      <c r="B51" s="263"/>
      <c r="C51" s="244"/>
      <c r="D51" s="263"/>
      <c r="E51" s="244"/>
      <c r="F51" s="263"/>
      <c r="G51" s="244"/>
      <c r="H51" s="263"/>
      <c r="I51" s="244"/>
      <c r="J51" s="263"/>
      <c r="K51" s="244"/>
      <c r="L51" s="263"/>
      <c r="M51" s="244"/>
      <c r="N51" s="261"/>
    </row>
    <row r="55" spans="1:14" s="26" customFormat="1" ht="24.95" customHeight="1" x14ac:dyDescent="0.2">
      <c r="A55" s="222" t="s">
        <v>167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</row>
    <row r="56" spans="1:14" ht="13.5" thickBot="1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1:14" ht="13.5" customHeight="1" x14ac:dyDescent="0.2">
      <c r="A57" s="248"/>
      <c r="B57" s="248" t="s">
        <v>1</v>
      </c>
      <c r="C57" s="248" t="s">
        <v>2</v>
      </c>
      <c r="D57" s="248" t="s">
        <v>3</v>
      </c>
      <c r="E57" s="248" t="s">
        <v>4</v>
      </c>
      <c r="F57" s="248" t="s">
        <v>5</v>
      </c>
      <c r="G57" s="248" t="s">
        <v>6</v>
      </c>
      <c r="H57" s="248" t="s">
        <v>7</v>
      </c>
      <c r="I57" s="248" t="s">
        <v>8</v>
      </c>
      <c r="J57" s="248" t="s">
        <v>9</v>
      </c>
      <c r="K57" s="248" t="s">
        <v>10</v>
      </c>
      <c r="L57" s="248" t="s">
        <v>11</v>
      </c>
      <c r="M57" s="248" t="s">
        <v>12</v>
      </c>
      <c r="N57" s="248" t="s">
        <v>13</v>
      </c>
    </row>
    <row r="58" spans="1:14" ht="13.5" customHeight="1" thickBot="1" x14ac:dyDescent="0.25">
      <c r="A58" s="249"/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</row>
    <row r="59" spans="1:14" ht="13.5" customHeight="1" x14ac:dyDescent="0.2">
      <c r="A59" s="216" t="s">
        <v>14</v>
      </c>
      <c r="B59" s="231">
        <v>5878185</v>
      </c>
      <c r="C59" s="231">
        <v>6672425</v>
      </c>
      <c r="D59" s="231">
        <v>10245694</v>
      </c>
      <c r="E59" s="231">
        <v>12070777</v>
      </c>
      <c r="F59" s="231">
        <v>9630190</v>
      </c>
      <c r="G59" s="231">
        <v>4349666</v>
      </c>
      <c r="H59" s="231">
        <v>6982470</v>
      </c>
      <c r="I59" s="231">
        <v>7622169</v>
      </c>
      <c r="J59" s="231">
        <v>9322520</v>
      </c>
      <c r="K59" s="231">
        <v>8884866</v>
      </c>
      <c r="L59" s="231">
        <v>4844256</v>
      </c>
      <c r="M59" s="231">
        <v>6393143</v>
      </c>
      <c r="N59" s="233">
        <v>92896361</v>
      </c>
    </row>
    <row r="60" spans="1:14" ht="13.5" customHeight="1" thickBot="1" x14ac:dyDescent="0.25">
      <c r="A60" s="241"/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4"/>
    </row>
    <row r="61" spans="1:14" ht="13.5" customHeight="1" x14ac:dyDescent="0.2">
      <c r="A61" s="216" t="s">
        <v>19</v>
      </c>
      <c r="B61" s="231">
        <v>10307941</v>
      </c>
      <c r="C61" s="231">
        <v>11516476</v>
      </c>
      <c r="D61" s="231">
        <v>11699227</v>
      </c>
      <c r="E61" s="231">
        <v>13158664</v>
      </c>
      <c r="F61" s="231">
        <v>11834847</v>
      </c>
      <c r="G61" s="231">
        <v>18786928</v>
      </c>
      <c r="H61" s="231">
        <v>21011188</v>
      </c>
      <c r="I61" s="231">
        <v>25198403</v>
      </c>
      <c r="J61" s="231">
        <v>20532801</v>
      </c>
      <c r="K61" s="231">
        <v>18831995</v>
      </c>
      <c r="L61" s="231">
        <v>15148231</v>
      </c>
      <c r="M61" s="231">
        <v>10092757</v>
      </c>
      <c r="N61" s="233">
        <v>188119458</v>
      </c>
    </row>
    <row r="62" spans="1:14" ht="13.5" customHeight="1" thickBot="1" x14ac:dyDescent="0.25">
      <c r="A62" s="241"/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4"/>
    </row>
    <row r="63" spans="1:14" ht="13.5" customHeight="1" x14ac:dyDescent="0.2">
      <c r="A63" s="216" t="s">
        <v>20</v>
      </c>
      <c r="B63" s="231">
        <v>2892533</v>
      </c>
      <c r="C63" s="231">
        <v>3492599</v>
      </c>
      <c r="D63" s="231">
        <v>2685501</v>
      </c>
      <c r="E63" s="231">
        <v>2950427</v>
      </c>
      <c r="F63" s="231">
        <v>2843237</v>
      </c>
      <c r="G63" s="231">
        <v>2976503</v>
      </c>
      <c r="H63" s="231">
        <v>3241924</v>
      </c>
      <c r="I63" s="231">
        <v>6424274</v>
      </c>
      <c r="J63" s="231">
        <v>6299962</v>
      </c>
      <c r="K63" s="231">
        <v>4840333</v>
      </c>
      <c r="L63" s="231">
        <v>3804899</v>
      </c>
      <c r="M63" s="231">
        <v>3878656</v>
      </c>
      <c r="N63" s="233">
        <v>46330848</v>
      </c>
    </row>
    <row r="64" spans="1:14" ht="13.5" customHeight="1" thickBot="1" x14ac:dyDescent="0.25">
      <c r="A64" s="241"/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4"/>
    </row>
    <row r="65" spans="1:14" ht="13.5" customHeight="1" x14ac:dyDescent="0.2">
      <c r="A65" s="216" t="s">
        <v>15</v>
      </c>
      <c r="B65" s="231">
        <v>1357292</v>
      </c>
      <c r="C65" s="231">
        <v>1130838</v>
      </c>
      <c r="D65" s="231">
        <v>962046</v>
      </c>
      <c r="E65" s="231">
        <v>473308</v>
      </c>
      <c r="F65" s="231">
        <v>447497</v>
      </c>
      <c r="G65" s="231">
        <v>561006</v>
      </c>
      <c r="H65" s="231">
        <v>697385</v>
      </c>
      <c r="I65" s="231">
        <v>545397</v>
      </c>
      <c r="J65" s="231">
        <v>510380</v>
      </c>
      <c r="K65" s="231">
        <v>702152</v>
      </c>
      <c r="L65" s="231">
        <v>661874</v>
      </c>
      <c r="M65" s="231">
        <v>316840</v>
      </c>
      <c r="N65" s="233">
        <v>8366015</v>
      </c>
    </row>
    <row r="66" spans="1:14" ht="13.5" customHeight="1" thickBot="1" x14ac:dyDescent="0.25">
      <c r="A66" s="241"/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4"/>
    </row>
    <row r="67" spans="1:14" ht="13.5" customHeight="1" x14ac:dyDescent="0.2">
      <c r="A67" s="216" t="s">
        <v>75</v>
      </c>
      <c r="B67" s="231">
        <v>1478220</v>
      </c>
      <c r="C67" s="231">
        <v>1301181</v>
      </c>
      <c r="D67" s="231">
        <v>1178481</v>
      </c>
      <c r="E67" s="231">
        <v>436804</v>
      </c>
      <c r="F67" s="231">
        <v>979789</v>
      </c>
      <c r="G67" s="231">
        <v>1520762</v>
      </c>
      <c r="H67" s="231">
        <v>1825289</v>
      </c>
      <c r="I67" s="231">
        <v>1796072</v>
      </c>
      <c r="J67" s="231">
        <v>2317474</v>
      </c>
      <c r="K67" s="231">
        <v>1886986</v>
      </c>
      <c r="L67" s="231">
        <v>2198037</v>
      </c>
      <c r="M67" s="231">
        <v>1546857</v>
      </c>
      <c r="N67" s="233">
        <v>18465952</v>
      </c>
    </row>
    <row r="68" spans="1:14" ht="13.5" customHeight="1" thickBot="1" x14ac:dyDescent="0.25">
      <c r="A68" s="241"/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4"/>
    </row>
    <row r="69" spans="1:14" ht="13.5" customHeight="1" x14ac:dyDescent="0.2">
      <c r="A69" s="218" t="s">
        <v>21</v>
      </c>
      <c r="B69" s="231">
        <v>14050944</v>
      </c>
      <c r="C69" s="231">
        <v>16354761</v>
      </c>
      <c r="D69" s="231">
        <v>16519469</v>
      </c>
      <c r="E69" s="231">
        <v>21635424</v>
      </c>
      <c r="F69" s="231">
        <v>32633257</v>
      </c>
      <c r="G69" s="231">
        <v>34583265</v>
      </c>
      <c r="H69" s="231">
        <v>20401464</v>
      </c>
      <c r="I69" s="231">
        <v>38250601</v>
      </c>
      <c r="J69" s="231">
        <v>38235750</v>
      </c>
      <c r="K69" s="231">
        <v>32121967</v>
      </c>
      <c r="L69" s="231">
        <v>32567339</v>
      </c>
      <c r="M69" s="231">
        <v>30658042</v>
      </c>
      <c r="N69" s="233">
        <v>328012283</v>
      </c>
    </row>
    <row r="70" spans="1:14" ht="13.5" customHeight="1" thickBot="1" x14ac:dyDescent="0.25">
      <c r="A70" s="242"/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4"/>
    </row>
    <row r="71" spans="1:14" ht="13.5" customHeight="1" x14ac:dyDescent="0.2">
      <c r="A71" s="216" t="s">
        <v>22</v>
      </c>
      <c r="B71" s="231">
        <v>2419337</v>
      </c>
      <c r="C71" s="231">
        <v>2140685</v>
      </c>
      <c r="D71" s="231">
        <v>2403929</v>
      </c>
      <c r="E71" s="231">
        <v>3431698</v>
      </c>
      <c r="F71" s="231">
        <v>4741904</v>
      </c>
      <c r="G71" s="231">
        <v>4635036</v>
      </c>
      <c r="H71" s="231">
        <v>26835812</v>
      </c>
      <c r="I71" s="231">
        <v>5258075</v>
      </c>
      <c r="J71" s="231">
        <v>4924283</v>
      </c>
      <c r="K71" s="231">
        <v>4669070</v>
      </c>
      <c r="L71" s="231">
        <v>5033432</v>
      </c>
      <c r="M71" s="231">
        <v>3825714</v>
      </c>
      <c r="N71" s="233">
        <v>70318975</v>
      </c>
    </row>
    <row r="72" spans="1:14" ht="13.5" customHeight="1" thickBot="1" x14ac:dyDescent="0.25">
      <c r="A72" s="241"/>
      <c r="B72" s="232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4"/>
    </row>
    <row r="73" spans="1:14" ht="13.5" customHeight="1" x14ac:dyDescent="0.2">
      <c r="A73" s="216" t="s">
        <v>62</v>
      </c>
      <c r="B73" s="231">
        <v>19393937</v>
      </c>
      <c r="C73" s="231">
        <v>16576310</v>
      </c>
      <c r="D73" s="231">
        <v>19238010</v>
      </c>
      <c r="E73" s="231">
        <v>22458580</v>
      </c>
      <c r="F73" s="231">
        <v>27580668</v>
      </c>
      <c r="G73" s="231">
        <v>30696124</v>
      </c>
      <c r="H73" s="231">
        <v>24842958</v>
      </c>
      <c r="I73" s="231">
        <v>25844217</v>
      </c>
      <c r="J73" s="231">
        <v>22491459</v>
      </c>
      <c r="K73" s="231">
        <v>26482065</v>
      </c>
      <c r="L73" s="231">
        <v>20749578</v>
      </c>
      <c r="M73" s="231">
        <v>18377675</v>
      </c>
      <c r="N73" s="233">
        <v>274731581</v>
      </c>
    </row>
    <row r="74" spans="1:14" ht="13.5" customHeight="1" thickBot="1" x14ac:dyDescent="0.25">
      <c r="A74" s="241"/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4"/>
    </row>
    <row r="75" spans="1:14" ht="13.5" customHeight="1" x14ac:dyDescent="0.2">
      <c r="A75" s="216" t="s">
        <v>16</v>
      </c>
      <c r="B75" s="231">
        <v>0</v>
      </c>
      <c r="C75" s="231">
        <v>0</v>
      </c>
      <c r="D75" s="231">
        <v>0</v>
      </c>
      <c r="E75" s="231">
        <v>0</v>
      </c>
      <c r="F75" s="231">
        <v>0</v>
      </c>
      <c r="G75" s="231">
        <v>1387833</v>
      </c>
      <c r="H75" s="231">
        <v>0</v>
      </c>
      <c r="I75" s="231">
        <v>1656758</v>
      </c>
      <c r="J75" s="231">
        <v>1364828</v>
      </c>
      <c r="K75" s="231">
        <v>1296878</v>
      </c>
      <c r="L75" s="231">
        <v>2417885</v>
      </c>
      <c r="M75" s="231">
        <v>906176</v>
      </c>
      <c r="N75" s="233">
        <v>9030358</v>
      </c>
    </row>
    <row r="76" spans="1:14" ht="13.5" customHeight="1" thickBot="1" x14ac:dyDescent="0.25">
      <c r="A76" s="241"/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4"/>
    </row>
    <row r="77" spans="1:14" ht="13.5" customHeight="1" x14ac:dyDescent="0.2">
      <c r="A77" s="216" t="s">
        <v>24</v>
      </c>
      <c r="B77" s="231">
        <v>0</v>
      </c>
      <c r="C77" s="231">
        <v>0</v>
      </c>
      <c r="D77" s="231">
        <v>0</v>
      </c>
      <c r="E77" s="231">
        <v>2141123</v>
      </c>
      <c r="F77" s="231">
        <v>4482648</v>
      </c>
      <c r="G77" s="231">
        <v>8968533</v>
      </c>
      <c r="H77" s="231">
        <v>9830370</v>
      </c>
      <c r="I77" s="231">
        <v>5832335</v>
      </c>
      <c r="J77" s="231">
        <v>0</v>
      </c>
      <c r="K77" s="231">
        <v>0</v>
      </c>
      <c r="L77" s="231">
        <v>0</v>
      </c>
      <c r="M77" s="231">
        <v>0</v>
      </c>
      <c r="N77" s="233">
        <v>31255009</v>
      </c>
    </row>
    <row r="78" spans="1:14" ht="13.5" customHeight="1" thickBot="1" x14ac:dyDescent="0.25">
      <c r="A78" s="241"/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4"/>
    </row>
    <row r="79" spans="1:14" ht="13.5" customHeight="1" x14ac:dyDescent="0.2">
      <c r="A79" s="216" t="s">
        <v>31</v>
      </c>
      <c r="B79" s="231">
        <v>0</v>
      </c>
      <c r="C79" s="231">
        <v>0</v>
      </c>
      <c r="D79" s="231">
        <v>0</v>
      </c>
      <c r="E79" s="231">
        <v>0</v>
      </c>
      <c r="F79" s="231">
        <v>0</v>
      </c>
      <c r="G79" s="231">
        <v>0</v>
      </c>
      <c r="H79" s="231">
        <v>0</v>
      </c>
      <c r="I79" s="231">
        <v>0</v>
      </c>
      <c r="J79" s="231">
        <v>0</v>
      </c>
      <c r="K79" s="231">
        <v>0</v>
      </c>
      <c r="L79" s="231">
        <v>0</v>
      </c>
      <c r="M79" s="231">
        <v>0</v>
      </c>
      <c r="N79" s="233">
        <v>0</v>
      </c>
    </row>
    <row r="80" spans="1:14" ht="13.5" customHeight="1" thickBot="1" x14ac:dyDescent="0.25">
      <c r="A80" s="241"/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4"/>
    </row>
    <row r="81" spans="1:14" ht="13.5" customHeight="1" x14ac:dyDescent="0.2">
      <c r="A81" s="216" t="s">
        <v>25</v>
      </c>
      <c r="B81" s="231">
        <v>116778444</v>
      </c>
      <c r="C81" s="231">
        <v>60270850</v>
      </c>
      <c r="D81" s="231">
        <v>74029461</v>
      </c>
      <c r="E81" s="231">
        <v>144609843</v>
      </c>
      <c r="F81" s="231">
        <v>214057614</v>
      </c>
      <c r="G81" s="231">
        <v>107023262</v>
      </c>
      <c r="H81" s="231">
        <v>110806760</v>
      </c>
      <c r="I81" s="231">
        <v>113212023</v>
      </c>
      <c r="J81" s="231">
        <v>94610811</v>
      </c>
      <c r="K81" s="231">
        <v>89869773</v>
      </c>
      <c r="L81" s="231">
        <v>118619242</v>
      </c>
      <c r="M81" s="231">
        <v>108969137</v>
      </c>
      <c r="N81" s="233">
        <v>1352857220</v>
      </c>
    </row>
    <row r="82" spans="1:14" ht="13.5" customHeight="1" thickBot="1" x14ac:dyDescent="0.25">
      <c r="A82" s="241"/>
      <c r="B82" s="232"/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4"/>
    </row>
    <row r="83" spans="1:14" ht="13.5" customHeight="1" x14ac:dyDescent="0.2">
      <c r="A83" s="216" t="s">
        <v>23</v>
      </c>
      <c r="B83" s="231">
        <v>42109977</v>
      </c>
      <c r="C83" s="231">
        <v>39492884</v>
      </c>
      <c r="D83" s="231">
        <v>34290809</v>
      </c>
      <c r="E83" s="231">
        <v>48600454</v>
      </c>
      <c r="F83" s="231">
        <v>48269800</v>
      </c>
      <c r="G83" s="231">
        <v>52642518</v>
      </c>
      <c r="H83" s="231">
        <v>30109988</v>
      </c>
      <c r="I83" s="231">
        <v>37420897</v>
      </c>
      <c r="J83" s="231">
        <v>31985441</v>
      </c>
      <c r="K83" s="231">
        <v>37659096</v>
      </c>
      <c r="L83" s="231">
        <v>35141728</v>
      </c>
      <c r="M83" s="231">
        <v>52192384</v>
      </c>
      <c r="N83" s="233">
        <v>489915976</v>
      </c>
    </row>
    <row r="84" spans="1:14" ht="13.5" customHeight="1" thickBot="1" x14ac:dyDescent="0.25">
      <c r="A84" s="241"/>
      <c r="B84" s="232"/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4"/>
    </row>
    <row r="85" spans="1:14" ht="13.5" customHeight="1" x14ac:dyDescent="0.2">
      <c r="A85" s="216" t="s">
        <v>26</v>
      </c>
      <c r="B85" s="231">
        <v>21289455</v>
      </c>
      <c r="C85" s="231">
        <v>36445167</v>
      </c>
      <c r="D85" s="231">
        <v>52796149</v>
      </c>
      <c r="E85" s="231">
        <v>50570203</v>
      </c>
      <c r="F85" s="231">
        <v>49909513</v>
      </c>
      <c r="G85" s="231">
        <v>38043718</v>
      </c>
      <c r="H85" s="231">
        <v>38528839</v>
      </c>
      <c r="I85" s="231">
        <v>40945164</v>
      </c>
      <c r="J85" s="231">
        <v>43704752</v>
      </c>
      <c r="K85" s="231">
        <v>37893459</v>
      </c>
      <c r="L85" s="231">
        <v>31341875</v>
      </c>
      <c r="M85" s="231">
        <v>14242399</v>
      </c>
      <c r="N85" s="233">
        <v>455710693</v>
      </c>
    </row>
    <row r="86" spans="1:14" ht="13.5" customHeight="1" thickBot="1" x14ac:dyDescent="0.25">
      <c r="A86" s="241"/>
      <c r="B86" s="232"/>
      <c r="C86" s="232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4"/>
    </row>
    <row r="87" spans="1:14" ht="13.5" customHeight="1" x14ac:dyDescent="0.2">
      <c r="A87" s="216" t="s">
        <v>27</v>
      </c>
      <c r="B87" s="231">
        <v>7995503</v>
      </c>
      <c r="C87" s="231">
        <v>9009882</v>
      </c>
      <c r="D87" s="231">
        <v>6624435</v>
      </c>
      <c r="E87" s="231">
        <v>6468410</v>
      </c>
      <c r="F87" s="231">
        <v>9805595</v>
      </c>
      <c r="G87" s="231">
        <v>6993245</v>
      </c>
      <c r="H87" s="231">
        <v>8857744</v>
      </c>
      <c r="I87" s="231">
        <v>4963673</v>
      </c>
      <c r="J87" s="231">
        <v>5042970</v>
      </c>
      <c r="K87" s="231">
        <v>9877732</v>
      </c>
      <c r="L87" s="231">
        <v>10866844</v>
      </c>
      <c r="M87" s="231">
        <v>8419994</v>
      </c>
      <c r="N87" s="233">
        <v>94926027</v>
      </c>
    </row>
    <row r="88" spans="1:14" ht="13.5" customHeight="1" thickBot="1" x14ac:dyDescent="0.25">
      <c r="A88" s="241"/>
      <c r="B88" s="232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4"/>
    </row>
    <row r="89" spans="1:14" ht="13.5" customHeight="1" x14ac:dyDescent="0.2">
      <c r="A89" s="216" t="s">
        <v>63</v>
      </c>
      <c r="B89" s="231"/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3">
        <v>0</v>
      </c>
    </row>
    <row r="90" spans="1:14" ht="13.5" customHeight="1" thickBot="1" x14ac:dyDescent="0.25">
      <c r="A90" s="241"/>
      <c r="B90" s="232"/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4"/>
    </row>
    <row r="91" spans="1:14" ht="13.5" customHeight="1" x14ac:dyDescent="0.2">
      <c r="A91" s="216" t="s">
        <v>64</v>
      </c>
      <c r="B91" s="231">
        <v>3802400</v>
      </c>
      <c r="C91" s="231">
        <v>3815112</v>
      </c>
      <c r="D91" s="231">
        <v>4913869</v>
      </c>
      <c r="E91" s="231">
        <v>3879378</v>
      </c>
      <c r="F91" s="231">
        <v>3342816</v>
      </c>
      <c r="G91" s="231">
        <v>5697871</v>
      </c>
      <c r="H91" s="231">
        <v>4620152</v>
      </c>
      <c r="I91" s="231">
        <v>5473929</v>
      </c>
      <c r="J91" s="231">
        <v>6143930</v>
      </c>
      <c r="K91" s="231">
        <v>4782743</v>
      </c>
      <c r="L91" s="231">
        <v>4912696</v>
      </c>
      <c r="M91" s="231">
        <v>4778109</v>
      </c>
      <c r="N91" s="233">
        <v>56163005</v>
      </c>
    </row>
    <row r="92" spans="1:14" ht="13.5" customHeight="1" thickBot="1" x14ac:dyDescent="0.25">
      <c r="A92" s="241"/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4"/>
    </row>
    <row r="93" spans="1:14" ht="13.5" customHeight="1" x14ac:dyDescent="0.2">
      <c r="A93" s="216" t="s">
        <v>28</v>
      </c>
      <c r="B93" s="231">
        <v>238502</v>
      </c>
      <c r="C93" s="231">
        <v>489872</v>
      </c>
      <c r="D93" s="231">
        <v>244196</v>
      </c>
      <c r="E93" s="231">
        <v>213846</v>
      </c>
      <c r="F93" s="231">
        <v>192654</v>
      </c>
      <c r="G93" s="231">
        <v>231871</v>
      </c>
      <c r="H93" s="231">
        <v>360858</v>
      </c>
      <c r="I93" s="231">
        <v>362920</v>
      </c>
      <c r="J93" s="231">
        <v>219168</v>
      </c>
      <c r="K93" s="231">
        <v>249735</v>
      </c>
      <c r="L93" s="231">
        <v>153730</v>
      </c>
      <c r="M93" s="231">
        <v>112844</v>
      </c>
      <c r="N93" s="233">
        <v>3070196</v>
      </c>
    </row>
    <row r="94" spans="1:14" ht="13.5" customHeight="1" thickBot="1" x14ac:dyDescent="0.25">
      <c r="A94" s="241"/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4"/>
    </row>
    <row r="95" spans="1:14" ht="13.5" customHeight="1" x14ac:dyDescent="0.2">
      <c r="A95" s="250" t="s">
        <v>13</v>
      </c>
      <c r="B95" s="246">
        <v>249992670</v>
      </c>
      <c r="C95" s="246">
        <v>208709042</v>
      </c>
      <c r="D95" s="246">
        <v>237831276</v>
      </c>
      <c r="E95" s="246">
        <v>333098939</v>
      </c>
      <c r="F95" s="246">
        <v>420752029</v>
      </c>
      <c r="G95" s="246">
        <v>319098141</v>
      </c>
      <c r="H95" s="246">
        <v>308953201</v>
      </c>
      <c r="I95" s="246">
        <v>320806907</v>
      </c>
      <c r="J95" s="246">
        <v>287706529</v>
      </c>
      <c r="K95" s="246">
        <v>280048850</v>
      </c>
      <c r="L95" s="246">
        <v>288461646</v>
      </c>
      <c r="M95" s="246">
        <v>264710727</v>
      </c>
      <c r="N95" s="246">
        <v>3520169957</v>
      </c>
    </row>
    <row r="96" spans="1:14" ht="13.5" customHeight="1" thickBot="1" x14ac:dyDescent="0.25">
      <c r="A96" s="251"/>
      <c r="B96" s="247"/>
      <c r="C96" s="247"/>
      <c r="D96" s="247"/>
      <c r="E96" s="247"/>
      <c r="F96" s="247"/>
      <c r="G96" s="247"/>
      <c r="H96" s="247"/>
      <c r="I96" s="247"/>
      <c r="J96" s="247"/>
      <c r="K96" s="247"/>
      <c r="L96" s="247"/>
      <c r="M96" s="247"/>
      <c r="N96" s="247"/>
    </row>
    <row r="100" spans="1:14" s="26" customFormat="1" ht="24.95" customHeight="1" x14ac:dyDescent="0.2">
      <c r="A100" s="222" t="s">
        <v>165</v>
      </c>
      <c r="B100" s="222"/>
      <c r="C100" s="222"/>
      <c r="D100" s="222"/>
      <c r="E100" s="222"/>
      <c r="F100" s="222"/>
      <c r="G100" s="222"/>
      <c r="H100" s="222"/>
      <c r="I100" s="222"/>
      <c r="J100" s="222"/>
      <c r="K100" s="222"/>
      <c r="L100" s="222"/>
      <c r="M100" s="222"/>
      <c r="N100" s="222"/>
    </row>
    <row r="101" spans="1:14" ht="13.5" thickBot="1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</row>
    <row r="102" spans="1:14" ht="13.5" customHeight="1" x14ac:dyDescent="0.2">
      <c r="A102" s="248"/>
      <c r="B102" s="248" t="s">
        <v>1</v>
      </c>
      <c r="C102" s="248" t="s">
        <v>2</v>
      </c>
      <c r="D102" s="248" t="s">
        <v>3</v>
      </c>
      <c r="E102" s="248" t="s">
        <v>4</v>
      </c>
      <c r="F102" s="248" t="s">
        <v>5</v>
      </c>
      <c r="G102" s="248" t="s">
        <v>6</v>
      </c>
      <c r="H102" s="248" t="s">
        <v>7</v>
      </c>
      <c r="I102" s="248" t="s">
        <v>8</v>
      </c>
      <c r="J102" s="248" t="s">
        <v>9</v>
      </c>
      <c r="K102" s="248" t="s">
        <v>10</v>
      </c>
      <c r="L102" s="248" t="s">
        <v>11</v>
      </c>
      <c r="M102" s="248" t="s">
        <v>12</v>
      </c>
      <c r="N102" s="248" t="s">
        <v>13</v>
      </c>
    </row>
    <row r="103" spans="1:14" ht="13.5" customHeight="1" thickBot="1" x14ac:dyDescent="0.25">
      <c r="A103" s="249"/>
      <c r="B103" s="249"/>
      <c r="C103" s="249"/>
      <c r="D103" s="249"/>
      <c r="E103" s="249"/>
      <c r="F103" s="249"/>
      <c r="G103" s="249"/>
      <c r="H103" s="249"/>
      <c r="I103" s="249"/>
      <c r="J103" s="249"/>
      <c r="K103" s="249"/>
      <c r="L103" s="249"/>
      <c r="M103" s="249"/>
      <c r="N103" s="249"/>
    </row>
    <row r="104" spans="1:14" ht="13.5" customHeight="1" x14ac:dyDescent="0.2">
      <c r="A104" s="216" t="s">
        <v>30</v>
      </c>
      <c r="B104" s="231">
        <v>39543000</v>
      </c>
      <c r="C104" s="231">
        <v>37520230</v>
      </c>
      <c r="D104" s="231">
        <v>35892070</v>
      </c>
      <c r="E104" s="231">
        <v>36607000</v>
      </c>
      <c r="F104" s="231">
        <v>38187000</v>
      </c>
      <c r="G104" s="231">
        <v>37908000</v>
      </c>
      <c r="H104" s="231">
        <v>38353000</v>
      </c>
      <c r="I104" s="231">
        <v>41683000</v>
      </c>
      <c r="J104" s="231">
        <v>37370000</v>
      </c>
      <c r="K104" s="231">
        <v>39828000</v>
      </c>
      <c r="L104" s="231">
        <v>37149000</v>
      </c>
      <c r="M104" s="231">
        <v>34214000</v>
      </c>
      <c r="N104" s="233">
        <v>454254300</v>
      </c>
    </row>
    <row r="105" spans="1:14" ht="13.5" customHeight="1" thickBot="1" x14ac:dyDescent="0.25">
      <c r="A105" s="241"/>
      <c r="B105" s="232"/>
      <c r="C105" s="232"/>
      <c r="D105" s="232"/>
      <c r="E105" s="232"/>
      <c r="F105" s="232"/>
      <c r="G105" s="232"/>
      <c r="H105" s="232"/>
      <c r="I105" s="232"/>
      <c r="J105" s="232"/>
      <c r="K105" s="232"/>
      <c r="L105" s="232"/>
      <c r="M105" s="232"/>
      <c r="N105" s="234"/>
    </row>
    <row r="106" spans="1:14" ht="13.5" customHeight="1" x14ac:dyDescent="0.2">
      <c r="A106" s="216" t="s">
        <v>66</v>
      </c>
      <c r="B106" s="231">
        <v>65000</v>
      </c>
      <c r="C106" s="231"/>
      <c r="D106" s="231"/>
      <c r="E106" s="231"/>
      <c r="F106" s="231">
        <v>19000</v>
      </c>
      <c r="G106" s="231">
        <v>0</v>
      </c>
      <c r="H106" s="231"/>
      <c r="I106" s="231"/>
      <c r="J106" s="231"/>
      <c r="K106" s="231"/>
      <c r="L106" s="231"/>
      <c r="M106" s="231"/>
      <c r="N106" s="233">
        <v>84000</v>
      </c>
    </row>
    <row r="107" spans="1:14" ht="13.5" customHeight="1" thickBot="1" x14ac:dyDescent="0.25">
      <c r="A107" s="241"/>
      <c r="B107" s="232"/>
      <c r="C107" s="232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234"/>
    </row>
    <row r="108" spans="1:14" ht="13.5" customHeight="1" x14ac:dyDescent="0.2">
      <c r="A108" s="216" t="s">
        <v>32</v>
      </c>
      <c r="B108" s="231">
        <v>1251000</v>
      </c>
      <c r="C108" s="231">
        <v>8421840</v>
      </c>
      <c r="D108" s="231">
        <v>8631930</v>
      </c>
      <c r="E108" s="231">
        <v>3382000</v>
      </c>
      <c r="F108" s="231">
        <v>5074000</v>
      </c>
      <c r="G108" s="231">
        <v>2400000</v>
      </c>
      <c r="H108" s="231">
        <v>2597000</v>
      </c>
      <c r="I108" s="231">
        <v>3832000</v>
      </c>
      <c r="J108" s="231">
        <v>3942000</v>
      </c>
      <c r="K108" s="231">
        <v>2862000</v>
      </c>
      <c r="L108" s="231">
        <v>2067000</v>
      </c>
      <c r="M108" s="231">
        <v>1429000</v>
      </c>
      <c r="N108" s="233">
        <v>45889770</v>
      </c>
    </row>
    <row r="109" spans="1:14" ht="13.5" customHeight="1" thickBot="1" x14ac:dyDescent="0.25">
      <c r="A109" s="241"/>
      <c r="B109" s="232"/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4"/>
    </row>
    <row r="110" spans="1:14" ht="13.5" customHeight="1" x14ac:dyDescent="0.2">
      <c r="A110" s="216" t="s">
        <v>33</v>
      </c>
      <c r="B110" s="231">
        <v>3729000</v>
      </c>
      <c r="C110" s="231">
        <v>2746470</v>
      </c>
      <c r="D110" s="231">
        <v>3407230</v>
      </c>
      <c r="E110" s="231">
        <v>2973000</v>
      </c>
      <c r="F110" s="231">
        <v>1424000</v>
      </c>
      <c r="G110" s="231">
        <v>1270000</v>
      </c>
      <c r="H110" s="231">
        <v>1171000</v>
      </c>
      <c r="I110" s="231">
        <v>914000</v>
      </c>
      <c r="J110" s="231">
        <v>1682000</v>
      </c>
      <c r="K110" s="231">
        <v>2375000</v>
      </c>
      <c r="L110" s="231">
        <v>2281000</v>
      </c>
      <c r="M110" s="231">
        <v>2617000</v>
      </c>
      <c r="N110" s="233">
        <v>26589700</v>
      </c>
    </row>
    <row r="111" spans="1:14" ht="13.5" customHeight="1" thickBot="1" x14ac:dyDescent="0.25">
      <c r="A111" s="241"/>
      <c r="B111" s="232"/>
      <c r="C111" s="232"/>
      <c r="D111" s="232"/>
      <c r="E111" s="232"/>
      <c r="F111" s="232"/>
      <c r="G111" s="232"/>
      <c r="H111" s="232"/>
      <c r="I111" s="232"/>
      <c r="J111" s="232"/>
      <c r="K111" s="232"/>
      <c r="L111" s="232"/>
      <c r="M111" s="232"/>
      <c r="N111" s="234"/>
    </row>
    <row r="112" spans="1:14" ht="13.5" customHeight="1" x14ac:dyDescent="0.2">
      <c r="A112" s="216" t="s">
        <v>62</v>
      </c>
      <c r="B112" s="231">
        <v>868280</v>
      </c>
      <c r="C112" s="231">
        <v>1756190</v>
      </c>
      <c r="D112" s="231">
        <v>818410</v>
      </c>
      <c r="E112" s="231">
        <v>818000</v>
      </c>
      <c r="F112" s="231">
        <v>8995000</v>
      </c>
      <c r="G112" s="231">
        <v>1326000</v>
      </c>
      <c r="H112" s="231">
        <v>854000</v>
      </c>
      <c r="I112" s="231">
        <v>2130000</v>
      </c>
      <c r="J112" s="231">
        <v>2663000</v>
      </c>
      <c r="K112" s="231">
        <v>4216000</v>
      </c>
      <c r="L112" s="231">
        <v>3320000</v>
      </c>
      <c r="M112" s="231">
        <v>2554000</v>
      </c>
      <c r="N112" s="233">
        <v>30318880</v>
      </c>
    </row>
    <row r="113" spans="1:14" ht="13.5" customHeight="1" thickBot="1" x14ac:dyDescent="0.25">
      <c r="A113" s="241"/>
      <c r="B113" s="232"/>
      <c r="C113" s="232"/>
      <c r="D113" s="232"/>
      <c r="E113" s="232"/>
      <c r="F113" s="232"/>
      <c r="G113" s="232"/>
      <c r="H113" s="232"/>
      <c r="I113" s="232"/>
      <c r="J113" s="232"/>
      <c r="K113" s="232"/>
      <c r="L113" s="232"/>
      <c r="M113" s="232"/>
      <c r="N113" s="234"/>
    </row>
    <row r="114" spans="1:14" ht="13.5" customHeight="1" x14ac:dyDescent="0.2">
      <c r="A114" s="216" t="s">
        <v>93</v>
      </c>
      <c r="B114" s="231">
        <v>7039000</v>
      </c>
      <c r="C114" s="231">
        <v>7444250</v>
      </c>
      <c r="D114" s="231">
        <v>6073250</v>
      </c>
      <c r="E114" s="231">
        <v>6458000</v>
      </c>
      <c r="F114" s="231">
        <v>6882000</v>
      </c>
      <c r="G114" s="231">
        <v>6637000</v>
      </c>
      <c r="H114" s="231">
        <v>7485000</v>
      </c>
      <c r="I114" s="231">
        <v>7590000</v>
      </c>
      <c r="J114" s="231">
        <v>6961000</v>
      </c>
      <c r="K114" s="231">
        <v>6380000</v>
      </c>
      <c r="L114" s="231">
        <v>6511000</v>
      </c>
      <c r="M114" s="231">
        <v>5779000</v>
      </c>
      <c r="N114" s="233">
        <v>81239500</v>
      </c>
    </row>
    <row r="115" spans="1:14" ht="13.5" customHeight="1" thickBot="1" x14ac:dyDescent="0.25">
      <c r="A115" s="241"/>
      <c r="B115" s="232"/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4"/>
    </row>
    <row r="116" spans="1:14" ht="13.5" customHeight="1" x14ac:dyDescent="0.2">
      <c r="A116" s="216" t="s">
        <v>34</v>
      </c>
      <c r="B116" s="231">
        <v>49276000</v>
      </c>
      <c r="C116" s="231">
        <v>53107390</v>
      </c>
      <c r="D116" s="231">
        <v>55165870</v>
      </c>
      <c r="E116" s="231">
        <v>61662000</v>
      </c>
      <c r="F116" s="231">
        <v>70120000</v>
      </c>
      <c r="G116" s="231">
        <v>67309000</v>
      </c>
      <c r="H116" s="231">
        <v>59667000</v>
      </c>
      <c r="I116" s="231">
        <v>58020000</v>
      </c>
      <c r="J116" s="231">
        <v>64942000</v>
      </c>
      <c r="K116" s="231">
        <v>65621000</v>
      </c>
      <c r="L116" s="231">
        <v>68844000</v>
      </c>
      <c r="M116" s="231">
        <v>57869000</v>
      </c>
      <c r="N116" s="233">
        <v>731603260</v>
      </c>
    </row>
    <row r="117" spans="1:14" ht="13.5" customHeight="1" thickBot="1" x14ac:dyDescent="0.25">
      <c r="A117" s="241"/>
      <c r="B117" s="232"/>
      <c r="C117" s="232"/>
      <c r="D117" s="232"/>
      <c r="E117" s="232"/>
      <c r="F117" s="232"/>
      <c r="G117" s="232"/>
      <c r="H117" s="232"/>
      <c r="I117" s="232"/>
      <c r="J117" s="232"/>
      <c r="K117" s="232"/>
      <c r="L117" s="232"/>
      <c r="M117" s="232"/>
      <c r="N117" s="234"/>
    </row>
    <row r="118" spans="1:14" ht="13.5" customHeight="1" x14ac:dyDescent="0.2">
      <c r="A118" s="218" t="s">
        <v>98</v>
      </c>
      <c r="B118" s="231">
        <v>21056000</v>
      </c>
      <c r="C118" s="231">
        <v>21416050</v>
      </c>
      <c r="D118" s="231">
        <v>25667140</v>
      </c>
      <c r="E118" s="231">
        <v>28469000</v>
      </c>
      <c r="F118" s="231">
        <v>28394000</v>
      </c>
      <c r="G118" s="231">
        <v>27119000</v>
      </c>
      <c r="H118" s="231">
        <v>25030000</v>
      </c>
      <c r="I118" s="231">
        <v>22475000</v>
      </c>
      <c r="J118" s="231">
        <v>25708000</v>
      </c>
      <c r="K118" s="231">
        <v>19497000</v>
      </c>
      <c r="L118" s="231">
        <v>21080000</v>
      </c>
      <c r="M118" s="231">
        <v>25436000</v>
      </c>
      <c r="N118" s="233">
        <v>291347190</v>
      </c>
    </row>
    <row r="119" spans="1:14" ht="13.5" customHeight="1" thickBot="1" x14ac:dyDescent="0.25">
      <c r="A119" s="242"/>
      <c r="B119" s="232"/>
      <c r="C119" s="232"/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  <c r="N119" s="234"/>
    </row>
    <row r="120" spans="1:14" ht="13.5" customHeight="1" x14ac:dyDescent="0.2">
      <c r="A120" s="216" t="s">
        <v>35</v>
      </c>
      <c r="B120" s="231">
        <v>8645000</v>
      </c>
      <c r="C120" s="231">
        <v>11844620</v>
      </c>
      <c r="D120" s="231">
        <v>7797690</v>
      </c>
      <c r="E120" s="231">
        <v>11682000</v>
      </c>
      <c r="F120" s="231">
        <v>1497000</v>
      </c>
      <c r="G120" s="231">
        <v>11288000</v>
      </c>
      <c r="H120" s="231">
        <v>11427000</v>
      </c>
      <c r="I120" s="231">
        <v>13162000</v>
      </c>
      <c r="J120" s="231">
        <v>12366000</v>
      </c>
      <c r="K120" s="231">
        <v>10665000</v>
      </c>
      <c r="L120" s="231">
        <v>10813000</v>
      </c>
      <c r="M120" s="231">
        <v>13564000</v>
      </c>
      <c r="N120" s="233">
        <v>124751310</v>
      </c>
    </row>
    <row r="121" spans="1:14" ht="13.5" customHeight="1" thickBot="1" x14ac:dyDescent="0.25">
      <c r="A121" s="241"/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  <c r="L121" s="232"/>
      <c r="M121" s="232"/>
      <c r="N121" s="234"/>
    </row>
    <row r="122" spans="1:14" ht="13.5" customHeight="1" x14ac:dyDescent="0.2">
      <c r="A122" s="216" t="s">
        <v>74</v>
      </c>
      <c r="B122" s="231">
        <v>4472000</v>
      </c>
      <c r="C122" s="231">
        <v>4642020</v>
      </c>
      <c r="D122" s="231">
        <v>4736370</v>
      </c>
      <c r="E122" s="231">
        <v>3453000</v>
      </c>
      <c r="F122" s="231">
        <v>2925000</v>
      </c>
      <c r="G122" s="231">
        <v>1906000</v>
      </c>
      <c r="H122" s="231">
        <v>2000000</v>
      </c>
      <c r="I122" s="231">
        <v>3131000</v>
      </c>
      <c r="J122" s="231">
        <v>2076000</v>
      </c>
      <c r="K122" s="231">
        <v>2849000</v>
      </c>
      <c r="L122" s="231">
        <v>3566000</v>
      </c>
      <c r="M122" s="231">
        <v>3434000</v>
      </c>
      <c r="N122" s="233">
        <v>39190390</v>
      </c>
    </row>
    <row r="123" spans="1:14" ht="13.5" customHeight="1" thickBot="1" x14ac:dyDescent="0.25">
      <c r="A123" s="241"/>
      <c r="B123" s="232"/>
      <c r="C123" s="232"/>
      <c r="D123" s="232"/>
      <c r="E123" s="232"/>
      <c r="F123" s="232"/>
      <c r="G123" s="232"/>
      <c r="H123" s="232"/>
      <c r="I123" s="232"/>
      <c r="J123" s="232"/>
      <c r="K123" s="232"/>
      <c r="L123" s="232"/>
      <c r="M123" s="232"/>
      <c r="N123" s="234"/>
    </row>
    <row r="124" spans="1:14" ht="13.5" customHeight="1" x14ac:dyDescent="0.2">
      <c r="A124" s="216" t="s">
        <v>17</v>
      </c>
      <c r="B124" s="231">
        <v>3536000</v>
      </c>
      <c r="C124" s="231">
        <v>4058690</v>
      </c>
      <c r="D124" s="231">
        <v>4226710</v>
      </c>
      <c r="E124" s="231">
        <v>3874000</v>
      </c>
      <c r="F124" s="231">
        <v>4373000</v>
      </c>
      <c r="G124" s="231">
        <v>4082000</v>
      </c>
      <c r="H124" s="231">
        <v>4833000</v>
      </c>
      <c r="I124" s="231">
        <v>4657000</v>
      </c>
      <c r="J124" s="231">
        <v>4187000</v>
      </c>
      <c r="K124" s="231">
        <v>4709000</v>
      </c>
      <c r="L124" s="231">
        <v>5253000</v>
      </c>
      <c r="M124" s="231">
        <v>4008000</v>
      </c>
      <c r="N124" s="233">
        <v>51797400</v>
      </c>
    </row>
    <row r="125" spans="1:14" ht="13.5" customHeight="1" thickBot="1" x14ac:dyDescent="0.25">
      <c r="A125" s="241"/>
      <c r="B125" s="232"/>
      <c r="C125" s="232"/>
      <c r="D125" s="232"/>
      <c r="E125" s="232"/>
      <c r="F125" s="232"/>
      <c r="G125" s="232"/>
      <c r="H125" s="232"/>
      <c r="I125" s="232"/>
      <c r="J125" s="232"/>
      <c r="K125" s="232"/>
      <c r="L125" s="232"/>
      <c r="M125" s="232"/>
      <c r="N125" s="234"/>
    </row>
    <row r="126" spans="1:14" ht="13.5" customHeight="1" x14ac:dyDescent="0.2">
      <c r="A126" s="250" t="s">
        <v>13</v>
      </c>
      <c r="B126" s="246">
        <v>139480280</v>
      </c>
      <c r="C126" s="246">
        <v>152957750</v>
      </c>
      <c r="D126" s="246">
        <v>152416670</v>
      </c>
      <c r="E126" s="246">
        <v>159378000</v>
      </c>
      <c r="F126" s="246">
        <v>167890000</v>
      </c>
      <c r="G126" s="246">
        <v>161245000</v>
      </c>
      <c r="H126" s="246">
        <v>153417000</v>
      </c>
      <c r="I126" s="246">
        <v>157594000</v>
      </c>
      <c r="J126" s="246">
        <v>161897000</v>
      </c>
      <c r="K126" s="246">
        <v>159002000</v>
      </c>
      <c r="L126" s="246">
        <v>160884000</v>
      </c>
      <c r="M126" s="246">
        <v>150904000</v>
      </c>
      <c r="N126" s="246">
        <v>1877065700</v>
      </c>
    </row>
    <row r="127" spans="1:14" ht="13.5" customHeight="1" thickBot="1" x14ac:dyDescent="0.25">
      <c r="A127" s="251"/>
      <c r="B127" s="247"/>
      <c r="C127" s="247"/>
      <c r="D127" s="247"/>
      <c r="E127" s="247"/>
      <c r="F127" s="247"/>
      <c r="G127" s="247"/>
      <c r="H127" s="247"/>
      <c r="I127" s="247"/>
      <c r="J127" s="247"/>
      <c r="K127" s="247"/>
      <c r="L127" s="247"/>
      <c r="M127" s="247"/>
      <c r="N127" s="247"/>
    </row>
    <row r="131" spans="1:14" s="26" customFormat="1" ht="24.95" customHeight="1" x14ac:dyDescent="0.2">
      <c r="A131" s="222" t="s">
        <v>171</v>
      </c>
      <c r="B131" s="222"/>
      <c r="C131" s="222"/>
      <c r="D131" s="222"/>
      <c r="E131" s="222"/>
      <c r="F131" s="222"/>
      <c r="G131" s="222"/>
      <c r="H131" s="222"/>
      <c r="I131" s="222"/>
      <c r="J131" s="222"/>
      <c r="K131" s="222"/>
      <c r="L131" s="222"/>
      <c r="M131" s="222"/>
      <c r="N131" s="222"/>
    </row>
    <row r="132" spans="1:14" ht="13.5" thickBot="1" x14ac:dyDescent="0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</row>
    <row r="133" spans="1:14" ht="13.5" customHeight="1" x14ac:dyDescent="0.2">
      <c r="A133" s="248"/>
      <c r="B133" s="248" t="s">
        <v>1</v>
      </c>
      <c r="C133" s="248" t="s">
        <v>2</v>
      </c>
      <c r="D133" s="248" t="s">
        <v>3</v>
      </c>
      <c r="E133" s="248" t="s">
        <v>4</v>
      </c>
      <c r="F133" s="248" t="s">
        <v>5</v>
      </c>
      <c r="G133" s="248" t="s">
        <v>6</v>
      </c>
      <c r="H133" s="248" t="s">
        <v>7</v>
      </c>
      <c r="I133" s="248" t="s">
        <v>8</v>
      </c>
      <c r="J133" s="248" t="s">
        <v>9</v>
      </c>
      <c r="K133" s="248" t="s">
        <v>10</v>
      </c>
      <c r="L133" s="248" t="s">
        <v>11</v>
      </c>
      <c r="M133" s="248" t="s">
        <v>12</v>
      </c>
      <c r="N133" s="248" t="s">
        <v>13</v>
      </c>
    </row>
    <row r="134" spans="1:14" ht="13.5" customHeight="1" thickBot="1" x14ac:dyDescent="0.25">
      <c r="A134" s="249"/>
      <c r="B134" s="249"/>
      <c r="C134" s="249"/>
      <c r="D134" s="249"/>
      <c r="E134" s="249"/>
      <c r="F134" s="249"/>
      <c r="G134" s="249"/>
      <c r="H134" s="249"/>
      <c r="I134" s="249"/>
      <c r="J134" s="249"/>
      <c r="K134" s="249"/>
      <c r="L134" s="249"/>
      <c r="M134" s="249"/>
      <c r="N134" s="249"/>
    </row>
    <row r="135" spans="1:14" ht="13.5" customHeight="1" x14ac:dyDescent="0.2">
      <c r="A135" s="216" t="s">
        <v>36</v>
      </c>
      <c r="B135" s="231">
        <v>17948750</v>
      </c>
      <c r="C135" s="231">
        <v>17197417</v>
      </c>
      <c r="D135" s="231">
        <v>20219100</v>
      </c>
      <c r="E135" s="231">
        <v>20717184</v>
      </c>
      <c r="F135" s="231">
        <v>19288721</v>
      </c>
      <c r="G135" s="231">
        <v>15992044</v>
      </c>
      <c r="H135" s="231">
        <v>17570890</v>
      </c>
      <c r="I135" s="231">
        <v>15984346</v>
      </c>
      <c r="J135" s="231">
        <v>20405198</v>
      </c>
      <c r="K135" s="231">
        <v>20700696</v>
      </c>
      <c r="L135" s="231">
        <v>19914835</v>
      </c>
      <c r="M135" s="231">
        <v>15072399</v>
      </c>
      <c r="N135" s="233">
        <v>221011580</v>
      </c>
    </row>
    <row r="136" spans="1:14" ht="13.5" customHeight="1" thickBot="1" x14ac:dyDescent="0.25">
      <c r="A136" s="241"/>
      <c r="B136" s="232"/>
      <c r="C136" s="232"/>
      <c r="D136" s="232"/>
      <c r="E136" s="232"/>
      <c r="F136" s="232"/>
      <c r="G136" s="232"/>
      <c r="H136" s="232"/>
      <c r="I136" s="232"/>
      <c r="J136" s="232"/>
      <c r="K136" s="232"/>
      <c r="L136" s="232"/>
      <c r="M136" s="232"/>
      <c r="N136" s="234"/>
    </row>
    <row r="137" spans="1:14" ht="13.5" customHeight="1" x14ac:dyDescent="0.2">
      <c r="A137" s="218" t="s">
        <v>37</v>
      </c>
      <c r="B137" s="231">
        <v>22315741</v>
      </c>
      <c r="C137" s="231">
        <v>26410309</v>
      </c>
      <c r="D137" s="231">
        <v>23844688</v>
      </c>
      <c r="E137" s="231">
        <v>19494593</v>
      </c>
      <c r="F137" s="231">
        <v>18944059</v>
      </c>
      <c r="G137" s="231">
        <v>22260011</v>
      </c>
      <c r="H137" s="231">
        <v>24893339</v>
      </c>
      <c r="I137" s="231">
        <v>25893811</v>
      </c>
      <c r="J137" s="231">
        <v>26145310</v>
      </c>
      <c r="K137" s="231">
        <v>21012336</v>
      </c>
      <c r="L137" s="231">
        <v>17364135</v>
      </c>
      <c r="M137" s="231">
        <v>18951365</v>
      </c>
      <c r="N137" s="233">
        <v>267529697</v>
      </c>
    </row>
    <row r="138" spans="1:14" ht="13.5" customHeight="1" thickBot="1" x14ac:dyDescent="0.25">
      <c r="A138" s="242"/>
      <c r="B138" s="232"/>
      <c r="C138" s="232"/>
      <c r="D138" s="232"/>
      <c r="E138" s="232"/>
      <c r="F138" s="232"/>
      <c r="G138" s="232"/>
      <c r="H138" s="232"/>
      <c r="I138" s="232"/>
      <c r="J138" s="232"/>
      <c r="K138" s="232"/>
      <c r="L138" s="232"/>
      <c r="M138" s="232"/>
      <c r="N138" s="234"/>
    </row>
    <row r="139" spans="1:14" ht="13.5" customHeight="1" x14ac:dyDescent="0.2">
      <c r="A139" s="216" t="s">
        <v>38</v>
      </c>
      <c r="B139" s="231">
        <v>57497457</v>
      </c>
      <c r="C139" s="231">
        <v>50954372</v>
      </c>
      <c r="D139" s="231">
        <v>46299614</v>
      </c>
      <c r="E139" s="231">
        <v>66412926</v>
      </c>
      <c r="F139" s="231">
        <v>69057006</v>
      </c>
      <c r="G139" s="231">
        <v>51984811</v>
      </c>
      <c r="H139" s="231">
        <v>71804676</v>
      </c>
      <c r="I139" s="231">
        <v>59451537</v>
      </c>
      <c r="J139" s="231">
        <v>66276858</v>
      </c>
      <c r="K139" s="231">
        <v>62813323</v>
      </c>
      <c r="L139" s="231">
        <v>57244392</v>
      </c>
      <c r="M139" s="231">
        <v>42957807</v>
      </c>
      <c r="N139" s="233">
        <v>702754779</v>
      </c>
    </row>
    <row r="140" spans="1:14" ht="13.5" customHeight="1" thickBot="1" x14ac:dyDescent="0.25">
      <c r="A140" s="241"/>
      <c r="B140" s="232"/>
      <c r="C140" s="232"/>
      <c r="D140" s="232"/>
      <c r="E140" s="232"/>
      <c r="F140" s="232"/>
      <c r="G140" s="232"/>
      <c r="H140" s="232"/>
      <c r="I140" s="232"/>
      <c r="J140" s="232"/>
      <c r="K140" s="232"/>
      <c r="L140" s="232"/>
      <c r="M140" s="232"/>
      <c r="N140" s="234"/>
    </row>
    <row r="141" spans="1:14" ht="13.5" customHeight="1" x14ac:dyDescent="0.2">
      <c r="A141" s="218" t="s">
        <v>39</v>
      </c>
      <c r="B141" s="231"/>
      <c r="C141" s="231"/>
      <c r="D141" s="231"/>
      <c r="E141" s="231"/>
      <c r="F141" s="231"/>
      <c r="G141" s="231"/>
      <c r="H141" s="231"/>
      <c r="I141" s="231"/>
      <c r="J141" s="231"/>
      <c r="K141" s="231"/>
      <c r="L141" s="231"/>
      <c r="M141" s="231"/>
      <c r="N141" s="233">
        <v>0</v>
      </c>
    </row>
    <row r="142" spans="1:14" ht="13.5" customHeight="1" thickBot="1" x14ac:dyDescent="0.25">
      <c r="A142" s="242"/>
      <c r="B142" s="232"/>
      <c r="C142" s="232"/>
      <c r="D142" s="232"/>
      <c r="E142" s="232"/>
      <c r="F142" s="232"/>
      <c r="G142" s="232"/>
      <c r="H142" s="232"/>
      <c r="I142" s="232"/>
      <c r="J142" s="232"/>
      <c r="K142" s="232"/>
      <c r="L142" s="232"/>
      <c r="M142" s="232"/>
      <c r="N142" s="234"/>
    </row>
    <row r="143" spans="1:14" ht="13.5" customHeight="1" x14ac:dyDescent="0.2">
      <c r="A143" s="216" t="s">
        <v>40</v>
      </c>
      <c r="B143" s="231">
        <v>25364600</v>
      </c>
      <c r="C143" s="231">
        <v>19634447</v>
      </c>
      <c r="D143" s="231">
        <v>20757870</v>
      </c>
      <c r="E143" s="231">
        <v>19981352</v>
      </c>
      <c r="F143" s="231">
        <v>17815974</v>
      </c>
      <c r="G143" s="231">
        <v>15767184</v>
      </c>
      <c r="H143" s="231">
        <v>8642236</v>
      </c>
      <c r="I143" s="231">
        <v>11485776</v>
      </c>
      <c r="J143" s="231">
        <v>20557301</v>
      </c>
      <c r="K143" s="231">
        <v>16432861</v>
      </c>
      <c r="L143" s="231">
        <v>14471142</v>
      </c>
      <c r="M143" s="231">
        <v>14901001</v>
      </c>
      <c r="N143" s="233">
        <v>205811744</v>
      </c>
    </row>
    <row r="144" spans="1:14" ht="13.5" customHeight="1" thickBot="1" x14ac:dyDescent="0.25">
      <c r="A144" s="241"/>
      <c r="B144" s="232"/>
      <c r="C144" s="232"/>
      <c r="D144" s="232"/>
      <c r="E144" s="232"/>
      <c r="F144" s="232"/>
      <c r="G144" s="232"/>
      <c r="H144" s="232"/>
      <c r="I144" s="232"/>
      <c r="J144" s="232"/>
      <c r="K144" s="232"/>
      <c r="L144" s="232"/>
      <c r="M144" s="232"/>
      <c r="N144" s="234"/>
    </row>
    <row r="145" spans="1:14" ht="13.5" customHeight="1" x14ac:dyDescent="0.2">
      <c r="A145" s="216" t="s">
        <v>32</v>
      </c>
      <c r="B145" s="231">
        <v>3923459</v>
      </c>
      <c r="C145" s="231">
        <v>3306447</v>
      </c>
      <c r="D145" s="231">
        <v>3687370</v>
      </c>
      <c r="E145" s="231">
        <v>3057421</v>
      </c>
      <c r="F145" s="231">
        <v>3797292</v>
      </c>
      <c r="G145" s="231">
        <v>3695694</v>
      </c>
      <c r="H145" s="231">
        <v>3276677</v>
      </c>
      <c r="I145" s="231">
        <v>4061528</v>
      </c>
      <c r="J145" s="231">
        <v>5095346</v>
      </c>
      <c r="K145" s="231">
        <v>4380210</v>
      </c>
      <c r="L145" s="231">
        <v>4489497</v>
      </c>
      <c r="M145" s="231">
        <v>4359224</v>
      </c>
      <c r="N145" s="233">
        <v>47130165</v>
      </c>
    </row>
    <row r="146" spans="1:14" ht="13.5" customHeight="1" thickBot="1" x14ac:dyDescent="0.25">
      <c r="A146" s="241"/>
      <c r="B146" s="232"/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4"/>
    </row>
    <row r="147" spans="1:14" ht="13.5" customHeight="1" x14ac:dyDescent="0.2">
      <c r="A147" s="218" t="s">
        <v>67</v>
      </c>
      <c r="B147" s="231">
        <v>13297745</v>
      </c>
      <c r="C147" s="231">
        <v>16014980</v>
      </c>
      <c r="D147" s="231">
        <v>15949171</v>
      </c>
      <c r="E147" s="231">
        <v>16399670</v>
      </c>
      <c r="F147" s="231">
        <v>14678225</v>
      </c>
      <c r="G147" s="231">
        <v>18059308</v>
      </c>
      <c r="H147" s="231">
        <v>15602746</v>
      </c>
      <c r="I147" s="231">
        <v>18840812</v>
      </c>
      <c r="J147" s="231">
        <v>17390526</v>
      </c>
      <c r="K147" s="231">
        <v>18417084</v>
      </c>
      <c r="L147" s="231">
        <v>18676807</v>
      </c>
      <c r="M147" s="231">
        <v>19179838</v>
      </c>
      <c r="N147" s="233">
        <v>202506912</v>
      </c>
    </row>
    <row r="148" spans="1:14" ht="13.5" customHeight="1" thickBot="1" x14ac:dyDescent="0.25">
      <c r="A148" s="242"/>
      <c r="B148" s="232"/>
      <c r="C148" s="232"/>
      <c r="D148" s="232"/>
      <c r="E148" s="232"/>
      <c r="F148" s="232"/>
      <c r="G148" s="232"/>
      <c r="H148" s="232"/>
      <c r="I148" s="232"/>
      <c r="J148" s="232"/>
      <c r="K148" s="232"/>
      <c r="L148" s="232"/>
      <c r="M148" s="232"/>
      <c r="N148" s="234"/>
    </row>
    <row r="149" spans="1:14" ht="13.5" customHeight="1" x14ac:dyDescent="0.2">
      <c r="A149" s="216" t="s">
        <v>68</v>
      </c>
      <c r="B149" s="231">
        <v>37035505</v>
      </c>
      <c r="C149" s="231">
        <v>55268791</v>
      </c>
      <c r="D149" s="231">
        <v>59869522</v>
      </c>
      <c r="E149" s="231">
        <v>57566498</v>
      </c>
      <c r="F149" s="231">
        <v>57378378</v>
      </c>
      <c r="G149" s="231">
        <v>61715056</v>
      </c>
      <c r="H149" s="231">
        <v>83899677</v>
      </c>
      <c r="I149" s="231">
        <v>84631981</v>
      </c>
      <c r="J149" s="231">
        <v>103954768</v>
      </c>
      <c r="K149" s="231">
        <v>80752490</v>
      </c>
      <c r="L149" s="231">
        <v>81768350</v>
      </c>
      <c r="M149" s="231">
        <v>72454777</v>
      </c>
      <c r="N149" s="233">
        <v>836295793</v>
      </c>
    </row>
    <row r="150" spans="1:14" ht="13.5" customHeight="1" thickBot="1" x14ac:dyDescent="0.25">
      <c r="A150" s="241"/>
      <c r="B150" s="232"/>
      <c r="C150" s="232"/>
      <c r="D150" s="232"/>
      <c r="E150" s="232"/>
      <c r="F150" s="232"/>
      <c r="G150" s="232"/>
      <c r="H150" s="232"/>
      <c r="I150" s="232"/>
      <c r="J150" s="232"/>
      <c r="K150" s="232"/>
      <c r="L150" s="232"/>
      <c r="M150" s="232"/>
      <c r="N150" s="234"/>
    </row>
    <row r="151" spans="1:14" ht="13.5" customHeight="1" x14ac:dyDescent="0.2">
      <c r="A151" s="216" t="s">
        <v>69</v>
      </c>
      <c r="B151" s="231">
        <v>4370723</v>
      </c>
      <c r="C151" s="231">
        <v>1759845</v>
      </c>
      <c r="D151" s="231"/>
      <c r="E151" s="231">
        <v>375381</v>
      </c>
      <c r="F151" s="231">
        <v>2507489</v>
      </c>
      <c r="G151" s="231">
        <v>2537367</v>
      </c>
      <c r="H151" s="231">
        <v>395192</v>
      </c>
      <c r="I151" s="231"/>
      <c r="J151" s="231">
        <v>407962</v>
      </c>
      <c r="K151" s="231"/>
      <c r="L151" s="231">
        <v>34879</v>
      </c>
      <c r="M151" s="231">
        <v>1086649</v>
      </c>
      <c r="N151" s="233">
        <v>13475487</v>
      </c>
    </row>
    <row r="152" spans="1:14" ht="13.5" customHeight="1" thickBot="1" x14ac:dyDescent="0.25">
      <c r="A152" s="241"/>
      <c r="B152" s="232"/>
      <c r="C152" s="232"/>
      <c r="D152" s="232"/>
      <c r="E152" s="232"/>
      <c r="F152" s="232"/>
      <c r="G152" s="232"/>
      <c r="H152" s="232"/>
      <c r="I152" s="232"/>
      <c r="J152" s="232"/>
      <c r="K152" s="232"/>
      <c r="L152" s="232"/>
      <c r="M152" s="232"/>
      <c r="N152" s="234"/>
    </row>
    <row r="153" spans="1:14" ht="13.5" customHeight="1" x14ac:dyDescent="0.2">
      <c r="A153" s="216" t="s">
        <v>79</v>
      </c>
      <c r="B153" s="231">
        <v>1430379</v>
      </c>
      <c r="C153" s="231">
        <v>1191983</v>
      </c>
      <c r="D153" s="231">
        <v>2479324</v>
      </c>
      <c r="E153" s="231">
        <v>2050210</v>
      </c>
      <c r="F153" s="231">
        <v>2288606</v>
      </c>
      <c r="G153" s="231">
        <v>1335020</v>
      </c>
      <c r="H153" s="231">
        <v>2240927</v>
      </c>
      <c r="I153" s="231">
        <v>1621096</v>
      </c>
      <c r="J153" s="231">
        <v>1811813</v>
      </c>
      <c r="K153" s="231">
        <v>1668776</v>
      </c>
      <c r="L153" s="231">
        <v>953586</v>
      </c>
      <c r="M153" s="231">
        <v>619831</v>
      </c>
      <c r="N153" s="233">
        <v>19691551</v>
      </c>
    </row>
    <row r="154" spans="1:14" ht="13.5" customHeight="1" thickBot="1" x14ac:dyDescent="0.25">
      <c r="A154" s="241"/>
      <c r="B154" s="232"/>
      <c r="C154" s="232"/>
      <c r="D154" s="232"/>
      <c r="E154" s="232"/>
      <c r="F154" s="232"/>
      <c r="G154" s="232"/>
      <c r="H154" s="232"/>
      <c r="I154" s="232"/>
      <c r="J154" s="232"/>
      <c r="K154" s="232"/>
      <c r="L154" s="232"/>
      <c r="M154" s="232"/>
      <c r="N154" s="234"/>
    </row>
    <row r="155" spans="1:14" ht="13.5" customHeight="1" x14ac:dyDescent="0.2">
      <c r="A155" s="216" t="s">
        <v>77</v>
      </c>
      <c r="B155" s="231">
        <v>2150504</v>
      </c>
      <c r="C155" s="231">
        <v>2260537</v>
      </c>
      <c r="D155" s="231">
        <v>3079243</v>
      </c>
      <c r="E155" s="231">
        <v>3393973</v>
      </c>
      <c r="F155" s="231">
        <v>3209018</v>
      </c>
      <c r="G155" s="231">
        <v>3004239</v>
      </c>
      <c r="H155" s="231">
        <v>2998844</v>
      </c>
      <c r="I155" s="231">
        <v>3501676</v>
      </c>
      <c r="J155" s="231">
        <v>3858301</v>
      </c>
      <c r="K155" s="231">
        <v>2633716</v>
      </c>
      <c r="L155" s="231">
        <v>2381932</v>
      </c>
      <c r="M155" s="231">
        <v>2968188</v>
      </c>
      <c r="N155" s="233">
        <v>35440171</v>
      </c>
    </row>
    <row r="156" spans="1:14" ht="13.5" customHeight="1" thickBot="1" x14ac:dyDescent="0.25">
      <c r="A156" s="241"/>
      <c r="B156" s="232"/>
      <c r="C156" s="232"/>
      <c r="D156" s="232"/>
      <c r="E156" s="232"/>
      <c r="F156" s="232"/>
      <c r="G156" s="232"/>
      <c r="H156" s="232"/>
      <c r="I156" s="232"/>
      <c r="J156" s="232"/>
      <c r="K156" s="232"/>
      <c r="L156" s="232"/>
      <c r="M156" s="232"/>
      <c r="N156" s="234"/>
    </row>
    <row r="157" spans="1:14" ht="13.5" customHeight="1" x14ac:dyDescent="0.2">
      <c r="A157" s="216" t="s">
        <v>78</v>
      </c>
      <c r="B157" s="231">
        <v>1355329</v>
      </c>
      <c r="C157" s="231">
        <v>1630871</v>
      </c>
      <c r="D157" s="231">
        <v>2258234</v>
      </c>
      <c r="E157" s="231">
        <v>718048</v>
      </c>
      <c r="F157" s="231">
        <v>526457</v>
      </c>
      <c r="G157" s="231">
        <v>453599</v>
      </c>
      <c r="H157" s="231">
        <v>255054</v>
      </c>
      <c r="I157" s="231">
        <v>588606</v>
      </c>
      <c r="J157" s="231">
        <v>193764</v>
      </c>
      <c r="K157" s="231">
        <v>161470</v>
      </c>
      <c r="L157" s="231">
        <v>96882</v>
      </c>
      <c r="M157" s="231">
        <v>96882</v>
      </c>
      <c r="N157" s="233">
        <v>8335196</v>
      </c>
    </row>
    <row r="158" spans="1:14" ht="13.5" customHeight="1" thickBot="1" x14ac:dyDescent="0.25">
      <c r="A158" s="241"/>
      <c r="B158" s="232"/>
      <c r="C158" s="232"/>
      <c r="D158" s="232"/>
      <c r="E158" s="232"/>
      <c r="F158" s="232"/>
      <c r="G158" s="232"/>
      <c r="H158" s="232"/>
      <c r="I158" s="232"/>
      <c r="J158" s="232"/>
      <c r="K158" s="232"/>
      <c r="L158" s="232"/>
      <c r="M158" s="232"/>
      <c r="N158" s="234"/>
    </row>
    <row r="159" spans="1:14" ht="13.5" customHeight="1" x14ac:dyDescent="0.2">
      <c r="A159" s="216" t="s">
        <v>17</v>
      </c>
      <c r="B159" s="231">
        <v>0</v>
      </c>
      <c r="C159" s="231">
        <v>0</v>
      </c>
      <c r="D159" s="231">
        <v>0</v>
      </c>
      <c r="E159" s="231">
        <v>0</v>
      </c>
      <c r="F159" s="231">
        <v>0</v>
      </c>
      <c r="G159" s="231">
        <v>0</v>
      </c>
      <c r="H159" s="231">
        <v>7357</v>
      </c>
      <c r="I159" s="231">
        <v>25751</v>
      </c>
      <c r="J159" s="231">
        <v>3679</v>
      </c>
      <c r="K159" s="231">
        <v>7357</v>
      </c>
      <c r="L159" s="231">
        <v>0</v>
      </c>
      <c r="M159" s="231">
        <v>18393</v>
      </c>
      <c r="N159" s="233">
        <v>62537</v>
      </c>
    </row>
    <row r="160" spans="1:14" ht="13.5" customHeight="1" thickBot="1" x14ac:dyDescent="0.25">
      <c r="A160" s="241"/>
      <c r="B160" s="232"/>
      <c r="C160" s="232"/>
      <c r="D160" s="232"/>
      <c r="E160" s="232"/>
      <c r="F160" s="232"/>
      <c r="G160" s="232"/>
      <c r="H160" s="232"/>
      <c r="I160" s="232"/>
      <c r="J160" s="232"/>
      <c r="K160" s="232"/>
      <c r="L160" s="232"/>
      <c r="M160" s="232"/>
      <c r="N160" s="234"/>
    </row>
    <row r="161" spans="1:14" ht="13.5" customHeight="1" x14ac:dyDescent="0.2">
      <c r="A161" s="250" t="s">
        <v>13</v>
      </c>
      <c r="B161" s="246">
        <v>186690192</v>
      </c>
      <c r="C161" s="246">
        <v>195629999</v>
      </c>
      <c r="D161" s="246">
        <v>198444136</v>
      </c>
      <c r="E161" s="246">
        <v>210167256</v>
      </c>
      <c r="F161" s="246">
        <v>209491225</v>
      </c>
      <c r="G161" s="246">
        <v>196804333</v>
      </c>
      <c r="H161" s="246">
        <v>231587615</v>
      </c>
      <c r="I161" s="246">
        <v>226086920</v>
      </c>
      <c r="J161" s="246">
        <v>266100826</v>
      </c>
      <c r="K161" s="246">
        <v>228980319</v>
      </c>
      <c r="L161" s="246">
        <v>217396437</v>
      </c>
      <c r="M161" s="246">
        <v>192666354</v>
      </c>
      <c r="N161" s="246">
        <v>2560045612</v>
      </c>
    </row>
    <row r="162" spans="1:14" ht="13.5" customHeight="1" thickBot="1" x14ac:dyDescent="0.25">
      <c r="A162" s="251"/>
      <c r="B162" s="247"/>
      <c r="C162" s="247"/>
      <c r="D162" s="247"/>
      <c r="E162" s="247"/>
      <c r="F162" s="247"/>
      <c r="G162" s="247"/>
      <c r="H162" s="247"/>
      <c r="I162" s="247"/>
      <c r="J162" s="247"/>
      <c r="K162" s="247"/>
      <c r="L162" s="247"/>
      <c r="M162" s="247"/>
      <c r="N162" s="247"/>
    </row>
    <row r="166" spans="1:14" s="26" customFormat="1" ht="24.95" customHeight="1" x14ac:dyDescent="0.2">
      <c r="A166" s="222" t="s">
        <v>172</v>
      </c>
      <c r="B166" s="222"/>
      <c r="C166" s="222"/>
      <c r="D166" s="222"/>
      <c r="E166" s="222"/>
      <c r="F166" s="222"/>
      <c r="G166" s="222"/>
      <c r="H166" s="222"/>
      <c r="I166" s="222"/>
      <c r="J166" s="222"/>
      <c r="K166" s="222"/>
      <c r="L166" s="222"/>
      <c r="M166" s="222"/>
      <c r="N166" s="222"/>
    </row>
    <row r="167" spans="1:14" ht="13.5" thickBot="1" x14ac:dyDescent="0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</row>
    <row r="168" spans="1:14" ht="13.5" customHeight="1" x14ac:dyDescent="0.2">
      <c r="A168" s="248"/>
      <c r="B168" s="248" t="s">
        <v>1</v>
      </c>
      <c r="C168" s="248" t="s">
        <v>2</v>
      </c>
      <c r="D168" s="248" t="s">
        <v>3</v>
      </c>
      <c r="E168" s="248" t="s">
        <v>4</v>
      </c>
      <c r="F168" s="248" t="s">
        <v>5</v>
      </c>
      <c r="G168" s="248" t="s">
        <v>6</v>
      </c>
      <c r="H168" s="248" t="s">
        <v>7</v>
      </c>
      <c r="I168" s="248" t="s">
        <v>8</v>
      </c>
      <c r="J168" s="248" t="s">
        <v>9</v>
      </c>
      <c r="K168" s="248" t="s">
        <v>10</v>
      </c>
      <c r="L168" s="248" t="s">
        <v>11</v>
      </c>
      <c r="M168" s="248" t="s">
        <v>12</v>
      </c>
      <c r="N168" s="248" t="s">
        <v>13</v>
      </c>
    </row>
    <row r="169" spans="1:14" ht="13.5" customHeight="1" thickBot="1" x14ac:dyDescent="0.25">
      <c r="A169" s="249"/>
      <c r="B169" s="249"/>
      <c r="C169" s="249"/>
      <c r="D169" s="249"/>
      <c r="E169" s="249"/>
      <c r="F169" s="249"/>
      <c r="G169" s="249"/>
      <c r="H169" s="249"/>
      <c r="I169" s="249"/>
      <c r="J169" s="249"/>
      <c r="K169" s="249"/>
      <c r="L169" s="249"/>
      <c r="M169" s="249"/>
      <c r="N169" s="249"/>
    </row>
    <row r="170" spans="1:14" ht="13.5" customHeight="1" x14ac:dyDescent="0.2">
      <c r="A170" s="216" t="s">
        <v>42</v>
      </c>
      <c r="B170" s="231">
        <v>1840018</v>
      </c>
      <c r="C170" s="231">
        <v>2453984</v>
      </c>
      <c r="D170" s="231">
        <v>2845067</v>
      </c>
      <c r="E170" s="231">
        <v>4202592</v>
      </c>
      <c r="F170" s="231">
        <v>2908107</v>
      </c>
      <c r="G170" s="231">
        <v>5412737</v>
      </c>
      <c r="H170" s="231">
        <v>5640228</v>
      </c>
      <c r="I170" s="231">
        <v>4613510</v>
      </c>
      <c r="J170" s="231">
        <v>4587443</v>
      </c>
      <c r="K170" s="231">
        <v>1594759</v>
      </c>
      <c r="L170" s="231">
        <v>461869</v>
      </c>
      <c r="M170" s="231">
        <v>1410597</v>
      </c>
      <c r="N170" s="233">
        <v>37970911</v>
      </c>
    </row>
    <row r="171" spans="1:14" ht="13.5" customHeight="1" thickBot="1" x14ac:dyDescent="0.25">
      <c r="A171" s="241"/>
      <c r="B171" s="232"/>
      <c r="C171" s="232"/>
      <c r="D171" s="232"/>
      <c r="E171" s="232"/>
      <c r="F171" s="232"/>
      <c r="G171" s="232"/>
      <c r="H171" s="232"/>
      <c r="I171" s="232"/>
      <c r="J171" s="232"/>
      <c r="K171" s="232"/>
      <c r="L171" s="232"/>
      <c r="M171" s="232"/>
      <c r="N171" s="234"/>
    </row>
    <row r="172" spans="1:14" ht="13.5" customHeight="1" x14ac:dyDescent="0.2">
      <c r="A172" s="216" t="s">
        <v>41</v>
      </c>
      <c r="B172" s="231">
        <v>2486929</v>
      </c>
      <c r="C172" s="231">
        <v>3582154</v>
      </c>
      <c r="D172" s="231">
        <v>902508</v>
      </c>
      <c r="E172" s="231">
        <v>1446952</v>
      </c>
      <c r="F172" s="231">
        <v>3162409</v>
      </c>
      <c r="G172" s="231">
        <v>1612052</v>
      </c>
      <c r="H172" s="231">
        <v>1148639</v>
      </c>
      <c r="I172" s="231">
        <v>2046827</v>
      </c>
      <c r="J172" s="231">
        <v>1014333</v>
      </c>
      <c r="K172" s="231">
        <v>1170888</v>
      </c>
      <c r="L172" s="231">
        <v>1027049</v>
      </c>
      <c r="M172" s="231">
        <v>638576</v>
      </c>
      <c r="N172" s="233">
        <v>20239316</v>
      </c>
    </row>
    <row r="173" spans="1:14" ht="13.5" customHeight="1" thickBot="1" x14ac:dyDescent="0.25">
      <c r="A173" s="241"/>
      <c r="B173" s="232"/>
      <c r="C173" s="232"/>
      <c r="D173" s="232"/>
      <c r="E173" s="232"/>
      <c r="F173" s="232"/>
      <c r="G173" s="232"/>
      <c r="H173" s="232"/>
      <c r="I173" s="232"/>
      <c r="J173" s="232"/>
      <c r="K173" s="232"/>
      <c r="L173" s="232"/>
      <c r="M173" s="232"/>
      <c r="N173" s="234"/>
    </row>
    <row r="174" spans="1:14" ht="13.5" customHeight="1" x14ac:dyDescent="0.2">
      <c r="A174" s="216" t="s">
        <v>65</v>
      </c>
      <c r="B174" s="231">
        <v>5067545</v>
      </c>
      <c r="C174" s="231">
        <v>607025</v>
      </c>
      <c r="D174" s="231">
        <v>1013909</v>
      </c>
      <c r="E174" s="231">
        <v>243366</v>
      </c>
      <c r="F174" s="231">
        <v>1299177</v>
      </c>
      <c r="G174" s="231">
        <v>822862</v>
      </c>
      <c r="H174" s="231">
        <v>1470908</v>
      </c>
      <c r="I174" s="231">
        <v>2259024</v>
      </c>
      <c r="J174" s="231">
        <v>2647431</v>
      </c>
      <c r="K174" s="231">
        <v>1737339</v>
      </c>
      <c r="L174" s="231">
        <v>2167727</v>
      </c>
      <c r="M174" s="231">
        <v>274872</v>
      </c>
      <c r="N174" s="233">
        <v>19611185</v>
      </c>
    </row>
    <row r="175" spans="1:14" ht="13.5" customHeight="1" thickBot="1" x14ac:dyDescent="0.25">
      <c r="A175" s="241"/>
      <c r="B175" s="232"/>
      <c r="C175" s="232"/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4"/>
    </row>
    <row r="176" spans="1:14" ht="13.5" customHeight="1" x14ac:dyDescent="0.2">
      <c r="A176" s="216" t="s">
        <v>43</v>
      </c>
      <c r="B176" s="231">
        <v>3321450</v>
      </c>
      <c r="C176" s="231">
        <v>5322385</v>
      </c>
      <c r="D176" s="231">
        <v>5061401</v>
      </c>
      <c r="E176" s="231">
        <v>2687876</v>
      </c>
      <c r="F176" s="231"/>
      <c r="G176" s="231"/>
      <c r="H176" s="231"/>
      <c r="I176" s="231"/>
      <c r="J176" s="231">
        <v>1648806</v>
      </c>
      <c r="K176" s="231">
        <v>2514721</v>
      </c>
      <c r="L176" s="231">
        <v>58723</v>
      </c>
      <c r="M176" s="231"/>
      <c r="N176" s="233">
        <v>20615362</v>
      </c>
    </row>
    <row r="177" spans="1:14" ht="13.5" customHeight="1" thickBot="1" x14ac:dyDescent="0.25">
      <c r="A177" s="241"/>
      <c r="B177" s="232"/>
      <c r="C177" s="232"/>
      <c r="D177" s="232"/>
      <c r="E177" s="232"/>
      <c r="F177" s="232"/>
      <c r="G177" s="232"/>
      <c r="H177" s="232"/>
      <c r="I177" s="232"/>
      <c r="J177" s="232"/>
      <c r="K177" s="232"/>
      <c r="L177" s="232"/>
      <c r="M177" s="232"/>
      <c r="N177" s="234"/>
    </row>
    <row r="178" spans="1:14" ht="13.5" customHeight="1" x14ac:dyDescent="0.2">
      <c r="A178" s="216" t="s">
        <v>23</v>
      </c>
      <c r="B178" s="231">
        <v>4042614</v>
      </c>
      <c r="C178" s="231">
        <v>5717134</v>
      </c>
      <c r="D178" s="231">
        <v>6225887</v>
      </c>
      <c r="E178" s="231">
        <v>5276919</v>
      </c>
      <c r="F178" s="231">
        <v>6098405</v>
      </c>
      <c r="G178" s="231">
        <v>6793166</v>
      </c>
      <c r="H178" s="231">
        <v>5788151</v>
      </c>
      <c r="I178" s="231">
        <v>7774939</v>
      </c>
      <c r="J178" s="231">
        <v>6898971</v>
      </c>
      <c r="K178" s="231">
        <v>7452628</v>
      </c>
      <c r="L178" s="231">
        <v>7118881</v>
      </c>
      <c r="M178" s="231">
        <v>4457509</v>
      </c>
      <c r="N178" s="233">
        <v>73645204</v>
      </c>
    </row>
    <row r="179" spans="1:14" ht="13.5" customHeight="1" thickBot="1" x14ac:dyDescent="0.25">
      <c r="A179" s="241"/>
      <c r="B179" s="232"/>
      <c r="C179" s="232"/>
      <c r="D179" s="232"/>
      <c r="E179" s="232"/>
      <c r="F179" s="232"/>
      <c r="G179" s="232"/>
      <c r="H179" s="232"/>
      <c r="I179" s="232"/>
      <c r="J179" s="232"/>
      <c r="K179" s="232"/>
      <c r="L179" s="232"/>
      <c r="M179" s="232"/>
      <c r="N179" s="234"/>
    </row>
    <row r="180" spans="1:14" ht="13.5" customHeight="1" x14ac:dyDescent="0.2">
      <c r="A180" s="216" t="s">
        <v>40</v>
      </c>
      <c r="B180" s="231">
        <v>409850</v>
      </c>
      <c r="C180" s="231">
        <v>1250140</v>
      </c>
      <c r="D180" s="231">
        <v>1177278</v>
      </c>
      <c r="E180" s="231">
        <v>1517830</v>
      </c>
      <c r="F180" s="231">
        <v>1774035</v>
      </c>
      <c r="G180" s="231">
        <v>1514266</v>
      </c>
      <c r="H180" s="231">
        <v>1345178</v>
      </c>
      <c r="I180" s="231">
        <v>2103103</v>
      </c>
      <c r="J180" s="231">
        <v>1670286</v>
      </c>
      <c r="K180" s="231">
        <v>1420812</v>
      </c>
      <c r="L180" s="231">
        <v>559930</v>
      </c>
      <c r="M180" s="231">
        <v>297784</v>
      </c>
      <c r="N180" s="233">
        <v>15040492</v>
      </c>
    </row>
    <row r="181" spans="1:14" ht="13.5" customHeight="1" thickBot="1" x14ac:dyDescent="0.25">
      <c r="A181" s="241"/>
      <c r="B181" s="232"/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  <c r="M181" s="232"/>
      <c r="N181" s="234"/>
    </row>
    <row r="182" spans="1:14" ht="13.5" customHeight="1" x14ac:dyDescent="0.2">
      <c r="A182" s="216" t="s">
        <v>114</v>
      </c>
      <c r="B182" s="231"/>
      <c r="C182" s="231">
        <v>3934720</v>
      </c>
      <c r="D182" s="231">
        <v>4975914</v>
      </c>
      <c r="E182" s="231">
        <v>4879921</v>
      </c>
      <c r="F182" s="231">
        <v>5060561</v>
      </c>
      <c r="G182" s="231">
        <v>5608524</v>
      </c>
      <c r="H182" s="231">
        <v>5213877</v>
      </c>
      <c r="I182" s="231">
        <v>4198165</v>
      </c>
      <c r="J182" s="231">
        <v>1364765</v>
      </c>
      <c r="K182" s="231">
        <v>740107</v>
      </c>
      <c r="L182" s="231">
        <v>1185692</v>
      </c>
      <c r="M182" s="231">
        <v>5006626</v>
      </c>
      <c r="N182" s="233">
        <v>42168872</v>
      </c>
    </row>
    <row r="183" spans="1:14" ht="13.5" customHeight="1" thickBot="1" x14ac:dyDescent="0.25">
      <c r="A183" s="241"/>
      <c r="B183" s="232"/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  <c r="M183" s="232"/>
      <c r="N183" s="234"/>
    </row>
    <row r="184" spans="1:14" ht="13.5" customHeight="1" x14ac:dyDescent="0.2">
      <c r="A184" s="216" t="s">
        <v>32</v>
      </c>
      <c r="B184" s="231">
        <v>6815923</v>
      </c>
      <c r="C184" s="231">
        <v>7280959</v>
      </c>
      <c r="D184" s="231">
        <v>8491890</v>
      </c>
      <c r="E184" s="231">
        <v>7690953</v>
      </c>
      <c r="F184" s="231">
        <v>8076805</v>
      </c>
      <c r="G184" s="231">
        <v>6993917</v>
      </c>
      <c r="H184" s="231">
        <v>5179309</v>
      </c>
      <c r="I184" s="231">
        <v>8221094</v>
      </c>
      <c r="J184" s="231">
        <v>7257464</v>
      </c>
      <c r="K184" s="231">
        <v>4527664</v>
      </c>
      <c r="L184" s="231">
        <v>4936000</v>
      </c>
      <c r="M184" s="231">
        <v>3291665</v>
      </c>
      <c r="N184" s="233">
        <v>78763643</v>
      </c>
    </row>
    <row r="185" spans="1:14" ht="13.5" customHeight="1" thickBot="1" x14ac:dyDescent="0.25">
      <c r="A185" s="241"/>
      <c r="B185" s="232"/>
      <c r="C185" s="232"/>
      <c r="D185" s="232"/>
      <c r="E185" s="232"/>
      <c r="F185" s="232"/>
      <c r="G185" s="232"/>
      <c r="H185" s="232"/>
      <c r="I185" s="232"/>
      <c r="J185" s="232"/>
      <c r="K185" s="232"/>
      <c r="L185" s="232"/>
      <c r="M185" s="232"/>
      <c r="N185" s="234"/>
    </row>
    <row r="186" spans="1:14" ht="13.5" customHeight="1" x14ac:dyDescent="0.2">
      <c r="A186" s="216" t="s">
        <v>17</v>
      </c>
      <c r="B186" s="231">
        <v>711918</v>
      </c>
      <c r="C186" s="231"/>
      <c r="D186" s="231"/>
      <c r="E186" s="231">
        <v>36509</v>
      </c>
      <c r="F186" s="231"/>
      <c r="G186" s="231"/>
      <c r="H186" s="231">
        <v>52807</v>
      </c>
      <c r="I186" s="231">
        <v>52807</v>
      </c>
      <c r="J186" s="231"/>
      <c r="K186" s="231"/>
      <c r="L186" s="231"/>
      <c r="M186" s="231">
        <v>52807</v>
      </c>
      <c r="N186" s="233">
        <v>906848</v>
      </c>
    </row>
    <row r="187" spans="1:14" ht="13.5" customHeight="1" thickBot="1" x14ac:dyDescent="0.25">
      <c r="A187" s="241"/>
      <c r="B187" s="232"/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4"/>
    </row>
    <row r="188" spans="1:14" ht="13.5" customHeight="1" x14ac:dyDescent="0.2">
      <c r="A188" s="216" t="s">
        <v>69</v>
      </c>
      <c r="B188" s="231">
        <v>1130738</v>
      </c>
      <c r="C188" s="231">
        <v>1580524</v>
      </c>
      <c r="D188" s="231">
        <v>2706705</v>
      </c>
      <c r="E188" s="231">
        <v>3909984</v>
      </c>
      <c r="F188" s="231">
        <v>3756061</v>
      </c>
      <c r="G188" s="231">
        <v>3865887</v>
      </c>
      <c r="H188" s="231">
        <v>5239068</v>
      </c>
      <c r="I188" s="231">
        <v>4308332</v>
      </c>
      <c r="J188" s="231">
        <v>5584525</v>
      </c>
      <c r="K188" s="231">
        <v>5587230</v>
      </c>
      <c r="L188" s="231">
        <v>3459363</v>
      </c>
      <c r="M188" s="231">
        <v>2120200</v>
      </c>
      <c r="N188" s="233">
        <v>43248617</v>
      </c>
    </row>
    <row r="189" spans="1:14" ht="13.5" customHeight="1" thickBot="1" x14ac:dyDescent="0.25">
      <c r="A189" s="241"/>
      <c r="B189" s="232"/>
      <c r="C189" s="232"/>
      <c r="D189" s="232"/>
      <c r="E189" s="232"/>
      <c r="F189" s="232"/>
      <c r="G189" s="232"/>
      <c r="H189" s="232"/>
      <c r="I189" s="232"/>
      <c r="J189" s="232"/>
      <c r="K189" s="232"/>
      <c r="L189" s="232"/>
      <c r="M189" s="232"/>
      <c r="N189" s="234"/>
    </row>
    <row r="190" spans="1:14" ht="13.5" customHeight="1" x14ac:dyDescent="0.2">
      <c r="A190" s="216" t="s">
        <v>73</v>
      </c>
      <c r="B190" s="231">
        <v>7034721</v>
      </c>
      <c r="C190" s="231">
        <v>5279320</v>
      </c>
      <c r="D190" s="231">
        <v>5349812</v>
      </c>
      <c r="E190" s="231">
        <v>4616266</v>
      </c>
      <c r="F190" s="231">
        <v>7289754</v>
      </c>
      <c r="G190" s="231">
        <v>6620695</v>
      </c>
      <c r="H190" s="231">
        <v>6840261</v>
      </c>
      <c r="I190" s="231">
        <v>7087420</v>
      </c>
      <c r="J190" s="231">
        <v>5411381</v>
      </c>
      <c r="K190" s="231">
        <v>6857622</v>
      </c>
      <c r="L190" s="231">
        <v>4997437</v>
      </c>
      <c r="M190" s="231">
        <v>4097357</v>
      </c>
      <c r="N190" s="233">
        <v>71482046</v>
      </c>
    </row>
    <row r="191" spans="1:14" ht="13.5" customHeight="1" thickBot="1" x14ac:dyDescent="0.25">
      <c r="A191" s="241"/>
      <c r="B191" s="232"/>
      <c r="C191" s="232"/>
      <c r="D191" s="232"/>
      <c r="E191" s="232"/>
      <c r="F191" s="232"/>
      <c r="G191" s="232"/>
      <c r="H191" s="232"/>
      <c r="I191" s="232"/>
      <c r="J191" s="232"/>
      <c r="K191" s="232"/>
      <c r="L191" s="232"/>
      <c r="M191" s="232"/>
      <c r="N191" s="234" t="s">
        <v>70</v>
      </c>
    </row>
    <row r="192" spans="1:14" ht="13.5" customHeight="1" x14ac:dyDescent="0.2">
      <c r="A192" s="250" t="s">
        <v>13</v>
      </c>
      <c r="B192" s="246">
        <v>32861706</v>
      </c>
      <c r="C192" s="246">
        <v>37008345</v>
      </c>
      <c r="D192" s="246">
        <v>38750371</v>
      </c>
      <c r="E192" s="246">
        <v>36509168</v>
      </c>
      <c r="F192" s="246">
        <v>39425314</v>
      </c>
      <c r="G192" s="246">
        <v>39244106</v>
      </c>
      <c r="H192" s="246">
        <v>37918426</v>
      </c>
      <c r="I192" s="246">
        <v>42665221</v>
      </c>
      <c r="J192" s="246">
        <v>38085405</v>
      </c>
      <c r="K192" s="246">
        <v>33603770</v>
      </c>
      <c r="L192" s="246">
        <v>25972671</v>
      </c>
      <c r="M192" s="246">
        <v>21647993</v>
      </c>
      <c r="N192" s="246">
        <v>423692496</v>
      </c>
    </row>
    <row r="193" spans="1:14" ht="13.5" customHeight="1" thickBot="1" x14ac:dyDescent="0.25">
      <c r="A193" s="251"/>
      <c r="B193" s="247"/>
      <c r="C193" s="247"/>
      <c r="D193" s="247"/>
      <c r="E193" s="247"/>
      <c r="F193" s="247"/>
      <c r="G193" s="247"/>
      <c r="H193" s="247"/>
      <c r="I193" s="247"/>
      <c r="J193" s="247"/>
      <c r="K193" s="247"/>
      <c r="L193" s="247"/>
      <c r="M193" s="247"/>
      <c r="N193" s="247"/>
    </row>
    <row r="197" spans="1:14" s="26" customFormat="1" ht="24.95" customHeight="1" x14ac:dyDescent="0.2">
      <c r="A197" s="222" t="s">
        <v>169</v>
      </c>
      <c r="B197" s="222"/>
      <c r="C197" s="222"/>
      <c r="D197" s="222"/>
      <c r="E197" s="222"/>
      <c r="F197" s="222"/>
      <c r="G197" s="222"/>
      <c r="H197" s="222"/>
      <c r="I197" s="222"/>
      <c r="J197" s="222"/>
      <c r="K197" s="222"/>
      <c r="L197" s="222"/>
      <c r="M197" s="222"/>
      <c r="N197" s="222"/>
    </row>
    <row r="198" spans="1:14" ht="13.5" thickBot="1" x14ac:dyDescent="0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</row>
    <row r="199" spans="1:14" ht="13.5" customHeight="1" x14ac:dyDescent="0.2">
      <c r="A199" s="248"/>
      <c r="B199" s="248" t="s">
        <v>1</v>
      </c>
      <c r="C199" s="248" t="s">
        <v>2</v>
      </c>
      <c r="D199" s="248" t="s">
        <v>3</v>
      </c>
      <c r="E199" s="248" t="s">
        <v>4</v>
      </c>
      <c r="F199" s="248" t="s">
        <v>5</v>
      </c>
      <c r="G199" s="248" t="s">
        <v>6</v>
      </c>
      <c r="H199" s="248" t="s">
        <v>7</v>
      </c>
      <c r="I199" s="248" t="s">
        <v>8</v>
      </c>
      <c r="J199" s="248" t="s">
        <v>9</v>
      </c>
      <c r="K199" s="248" t="s">
        <v>10</v>
      </c>
      <c r="L199" s="248" t="s">
        <v>11</v>
      </c>
      <c r="M199" s="248" t="s">
        <v>12</v>
      </c>
      <c r="N199" s="248" t="s">
        <v>13</v>
      </c>
    </row>
    <row r="200" spans="1:14" ht="13.5" customHeight="1" thickBot="1" x14ac:dyDescent="0.25">
      <c r="A200" s="249"/>
      <c r="B200" s="249"/>
      <c r="C200" s="249"/>
      <c r="D200" s="249"/>
      <c r="E200" s="249"/>
      <c r="F200" s="249"/>
      <c r="G200" s="249"/>
      <c r="H200" s="249"/>
      <c r="I200" s="249"/>
      <c r="J200" s="249"/>
      <c r="K200" s="249"/>
      <c r="L200" s="249"/>
      <c r="M200" s="249"/>
      <c r="N200" s="249"/>
    </row>
    <row r="201" spans="1:14" ht="13.5" customHeight="1" x14ac:dyDescent="0.2">
      <c r="A201" s="216" t="s">
        <v>19</v>
      </c>
      <c r="B201" s="231">
        <v>19644409</v>
      </c>
      <c r="C201" s="231">
        <v>16506813</v>
      </c>
      <c r="D201" s="231">
        <v>22845211</v>
      </c>
      <c r="E201" s="231">
        <v>20338344</v>
      </c>
      <c r="F201" s="231">
        <v>23286117</v>
      </c>
      <c r="G201" s="231">
        <v>16329945</v>
      </c>
      <c r="H201" s="231">
        <v>19195397</v>
      </c>
      <c r="I201" s="231">
        <v>16574318</v>
      </c>
      <c r="J201" s="231">
        <v>23241576</v>
      </c>
      <c r="K201" s="231">
        <v>17389676</v>
      </c>
      <c r="L201" s="231">
        <v>15433158</v>
      </c>
      <c r="M201" s="231">
        <v>12926675</v>
      </c>
      <c r="N201" s="233">
        <v>223711639</v>
      </c>
    </row>
    <row r="202" spans="1:14" ht="13.5" customHeight="1" thickBot="1" x14ac:dyDescent="0.25">
      <c r="A202" s="241"/>
      <c r="B202" s="232"/>
      <c r="C202" s="232"/>
      <c r="D202" s="232"/>
      <c r="E202" s="232"/>
      <c r="F202" s="232"/>
      <c r="G202" s="232"/>
      <c r="H202" s="232"/>
      <c r="I202" s="232"/>
      <c r="J202" s="232"/>
      <c r="K202" s="232"/>
      <c r="L202" s="232"/>
      <c r="M202" s="232"/>
      <c r="N202" s="234"/>
    </row>
    <row r="203" spans="1:14" ht="13.5" customHeight="1" x14ac:dyDescent="0.2">
      <c r="A203" s="257" t="s">
        <v>45</v>
      </c>
      <c r="B203" s="255">
        <v>56849585</v>
      </c>
      <c r="C203" s="255">
        <v>37458016</v>
      </c>
      <c r="D203" s="255">
        <v>30503079</v>
      </c>
      <c r="E203" s="255">
        <v>39260322</v>
      </c>
      <c r="F203" s="255">
        <v>54257036</v>
      </c>
      <c r="G203" s="255">
        <v>61947017</v>
      </c>
      <c r="H203" s="255">
        <v>69805897</v>
      </c>
      <c r="I203" s="255">
        <v>56852399</v>
      </c>
      <c r="J203" s="255">
        <v>58095136</v>
      </c>
      <c r="K203" s="255">
        <v>55519611</v>
      </c>
      <c r="L203" s="255">
        <v>51658252</v>
      </c>
      <c r="M203" s="255">
        <v>44681271</v>
      </c>
      <c r="N203" s="233">
        <v>616887621</v>
      </c>
    </row>
    <row r="204" spans="1:14" ht="13.5" customHeight="1" thickBot="1" x14ac:dyDescent="0.25">
      <c r="A204" s="242"/>
      <c r="B204" s="232"/>
      <c r="C204" s="232"/>
      <c r="D204" s="232"/>
      <c r="E204" s="232"/>
      <c r="F204" s="232"/>
      <c r="G204" s="232"/>
      <c r="H204" s="232"/>
      <c r="I204" s="232"/>
      <c r="J204" s="232"/>
      <c r="K204" s="232"/>
      <c r="L204" s="232"/>
      <c r="M204" s="232"/>
      <c r="N204" s="234"/>
    </row>
    <row r="205" spans="1:14" ht="13.5" customHeight="1" x14ac:dyDescent="0.2">
      <c r="A205" s="257" t="s">
        <v>46</v>
      </c>
      <c r="B205" s="255">
        <v>2545004</v>
      </c>
      <c r="C205" s="255">
        <v>2115328</v>
      </c>
      <c r="D205" s="255">
        <v>3867084</v>
      </c>
      <c r="E205" s="255">
        <v>4726436</v>
      </c>
      <c r="F205" s="255">
        <v>5156112</v>
      </c>
      <c r="G205" s="255">
        <v>3834032</v>
      </c>
      <c r="H205" s="255">
        <v>4726436</v>
      </c>
      <c r="I205" s="255">
        <v>4263708</v>
      </c>
      <c r="J205" s="255">
        <v>7120284</v>
      </c>
      <c r="K205" s="255">
        <v>6709903</v>
      </c>
      <c r="L205" s="255">
        <v>6583327</v>
      </c>
      <c r="M205" s="255">
        <v>5763712</v>
      </c>
      <c r="N205" s="233">
        <v>57411366</v>
      </c>
    </row>
    <row r="206" spans="1:14" ht="13.5" customHeight="1" thickBot="1" x14ac:dyDescent="0.25">
      <c r="A206" s="242"/>
      <c r="B206" s="232"/>
      <c r="C206" s="232"/>
      <c r="D206" s="232"/>
      <c r="E206" s="232"/>
      <c r="F206" s="232"/>
      <c r="G206" s="232"/>
      <c r="H206" s="232"/>
      <c r="I206" s="232"/>
      <c r="J206" s="232"/>
      <c r="K206" s="232"/>
      <c r="L206" s="232"/>
      <c r="M206" s="232"/>
      <c r="N206" s="234"/>
    </row>
    <row r="207" spans="1:14" ht="13.5" customHeight="1" x14ac:dyDescent="0.2">
      <c r="A207" s="259" t="s">
        <v>72</v>
      </c>
      <c r="B207" s="255">
        <v>2260633</v>
      </c>
      <c r="C207" s="255">
        <v>1899915</v>
      </c>
      <c r="D207" s="255">
        <v>625278</v>
      </c>
      <c r="E207" s="255">
        <v>946268</v>
      </c>
      <c r="F207" s="255">
        <v>599286</v>
      </c>
      <c r="G207" s="255">
        <v>2417043</v>
      </c>
      <c r="H207" s="255">
        <v>5799737</v>
      </c>
      <c r="I207" s="255">
        <v>3782473</v>
      </c>
      <c r="J207" s="255">
        <v>2983261</v>
      </c>
      <c r="K207" s="255">
        <v>3575609</v>
      </c>
      <c r="L207" s="255">
        <v>2713047</v>
      </c>
      <c r="M207" s="255">
        <v>3104403</v>
      </c>
      <c r="N207" s="233">
        <v>30706953</v>
      </c>
    </row>
    <row r="208" spans="1:14" ht="13.5" customHeight="1" thickBot="1" x14ac:dyDescent="0.25">
      <c r="A208" s="241"/>
      <c r="B208" s="232"/>
      <c r="C208" s="232"/>
      <c r="D208" s="232"/>
      <c r="E208" s="232"/>
      <c r="F208" s="232"/>
      <c r="G208" s="232"/>
      <c r="H208" s="232"/>
      <c r="I208" s="232"/>
      <c r="J208" s="232"/>
      <c r="K208" s="232"/>
      <c r="L208" s="232"/>
      <c r="M208" s="232"/>
      <c r="N208" s="234"/>
    </row>
    <row r="209" spans="1:14" ht="13.5" customHeight="1" x14ac:dyDescent="0.2">
      <c r="A209" s="257" t="s">
        <v>50</v>
      </c>
      <c r="B209" s="255">
        <v>1084894</v>
      </c>
      <c r="C209" s="255">
        <v>604636</v>
      </c>
      <c r="D209" s="255">
        <v>31785</v>
      </c>
      <c r="E209" s="255"/>
      <c r="F209" s="255">
        <v>1718916</v>
      </c>
      <c r="G209" s="255">
        <v>2122901</v>
      </c>
      <c r="H209" s="255">
        <v>296415</v>
      </c>
      <c r="I209" s="255">
        <v>686126</v>
      </c>
      <c r="J209" s="255">
        <v>928727</v>
      </c>
      <c r="K209" s="255">
        <v>985320</v>
      </c>
      <c r="L209" s="255"/>
      <c r="M209" s="255">
        <v>764506</v>
      </c>
      <c r="N209" s="233">
        <v>9224226</v>
      </c>
    </row>
    <row r="210" spans="1:14" ht="13.5" customHeight="1" thickBot="1" x14ac:dyDescent="0.25">
      <c r="A210" s="258"/>
      <c r="B210" s="256"/>
      <c r="C210" s="256"/>
      <c r="D210" s="256"/>
      <c r="E210" s="256"/>
      <c r="F210" s="256"/>
      <c r="G210" s="256"/>
      <c r="H210" s="256"/>
      <c r="I210" s="256"/>
      <c r="J210" s="256"/>
      <c r="K210" s="256"/>
      <c r="L210" s="256"/>
      <c r="M210" s="256"/>
      <c r="N210" s="234"/>
    </row>
    <row r="211" spans="1:14" ht="13.5" customHeight="1" x14ac:dyDescent="0.2">
      <c r="A211" s="214" t="s">
        <v>13</v>
      </c>
      <c r="B211" s="253">
        <v>82384525</v>
      </c>
      <c r="C211" s="253">
        <v>58584708</v>
      </c>
      <c r="D211" s="253">
        <v>57872437</v>
      </c>
      <c r="E211" s="253">
        <v>65271370</v>
      </c>
      <c r="F211" s="253">
        <v>85017467</v>
      </c>
      <c r="G211" s="253">
        <v>86650938</v>
      </c>
      <c r="H211" s="253">
        <v>99823882</v>
      </c>
      <c r="I211" s="253">
        <v>82159024</v>
      </c>
      <c r="J211" s="253">
        <v>92368984</v>
      </c>
      <c r="K211" s="253">
        <v>84180119</v>
      </c>
      <c r="L211" s="253">
        <v>76387784</v>
      </c>
      <c r="M211" s="253">
        <v>67240567</v>
      </c>
      <c r="N211" s="243">
        <v>937941805</v>
      </c>
    </row>
    <row r="212" spans="1:14" ht="13.5" customHeight="1" thickBot="1" x14ac:dyDescent="0.25">
      <c r="A212" s="215"/>
      <c r="B212" s="254"/>
      <c r="C212" s="254"/>
      <c r="D212" s="254"/>
      <c r="E212" s="254"/>
      <c r="F212" s="254"/>
      <c r="G212" s="254"/>
      <c r="H212" s="254"/>
      <c r="I212" s="254"/>
      <c r="J212" s="254"/>
      <c r="K212" s="254"/>
      <c r="L212" s="254"/>
      <c r="M212" s="254"/>
      <c r="N212" s="244"/>
    </row>
  </sheetData>
  <mergeCells count="1231">
    <mergeCell ref="A2:N2"/>
    <mergeCell ref="A6:C6"/>
    <mergeCell ref="A5:C5"/>
    <mergeCell ref="A4:C4"/>
    <mergeCell ref="A12:N12"/>
    <mergeCell ref="A9:C9"/>
    <mergeCell ref="A8:C8"/>
    <mergeCell ref="A7:C7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A55:N55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A75:A76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A83:A84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A87:A88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A89:A90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A91:A92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M93:M94"/>
    <mergeCell ref="N93:N94"/>
    <mergeCell ref="A95:A96"/>
    <mergeCell ref="B95:B96"/>
    <mergeCell ref="C95:C96"/>
    <mergeCell ref="D95:D96"/>
    <mergeCell ref="E95:E96"/>
    <mergeCell ref="F95:F96"/>
    <mergeCell ref="G95:G96"/>
    <mergeCell ref="L95:L96"/>
    <mergeCell ref="M95:M96"/>
    <mergeCell ref="N95:N96"/>
    <mergeCell ref="A100:N100"/>
    <mergeCell ref="H95:H96"/>
    <mergeCell ref="I95:I96"/>
    <mergeCell ref="J95:J96"/>
    <mergeCell ref="K95:K96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N102:N103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N104:N105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L110:L111"/>
    <mergeCell ref="M110:M111"/>
    <mergeCell ref="N110:N111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L112:L113"/>
    <mergeCell ref="M112:M113"/>
    <mergeCell ref="N112:N113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M114:M115"/>
    <mergeCell ref="N114:N115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M116:M117"/>
    <mergeCell ref="N116:N117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M118:M119"/>
    <mergeCell ref="N118:N119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M120:M121"/>
    <mergeCell ref="N120:N121"/>
    <mergeCell ref="A122:A123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L122:L123"/>
    <mergeCell ref="M122:M123"/>
    <mergeCell ref="N122:N123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M124:M125"/>
    <mergeCell ref="N124:N125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L126:L127"/>
    <mergeCell ref="M126:M127"/>
    <mergeCell ref="N126:N127"/>
    <mergeCell ref="A131:N131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A143:A144"/>
    <mergeCell ref="B143:B144"/>
    <mergeCell ref="C143:C144"/>
    <mergeCell ref="D143:D144"/>
    <mergeCell ref="E143:E144"/>
    <mergeCell ref="F143:F144"/>
    <mergeCell ref="G143:G144"/>
    <mergeCell ref="H143:H144"/>
    <mergeCell ref="I143:I144"/>
    <mergeCell ref="J143:J144"/>
    <mergeCell ref="K143:K144"/>
    <mergeCell ref="L143:L144"/>
    <mergeCell ref="M143:M144"/>
    <mergeCell ref="N143:N144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A147:A148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A151:A152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M151:M152"/>
    <mergeCell ref="N151:N152"/>
    <mergeCell ref="A153:A154"/>
    <mergeCell ref="B153:B154"/>
    <mergeCell ref="C153:C154"/>
    <mergeCell ref="D153:D154"/>
    <mergeCell ref="E153:E154"/>
    <mergeCell ref="F153:F154"/>
    <mergeCell ref="G153:G154"/>
    <mergeCell ref="H153:H154"/>
    <mergeCell ref="I153:I154"/>
    <mergeCell ref="J153:J154"/>
    <mergeCell ref="K153:K154"/>
    <mergeCell ref="L153:L154"/>
    <mergeCell ref="M153:M154"/>
    <mergeCell ref="N153:N154"/>
    <mergeCell ref="A155:A156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N155:N156"/>
    <mergeCell ref="A157:A158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J157:J158"/>
    <mergeCell ref="K157:K158"/>
    <mergeCell ref="L157:L158"/>
    <mergeCell ref="M157:M158"/>
    <mergeCell ref="N157:N158"/>
    <mergeCell ref="A159:A160"/>
    <mergeCell ref="B159:B160"/>
    <mergeCell ref="C159:C160"/>
    <mergeCell ref="D159:D160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M159:M160"/>
    <mergeCell ref="N159:N160"/>
    <mergeCell ref="A161:A162"/>
    <mergeCell ref="B161:B162"/>
    <mergeCell ref="C161:C162"/>
    <mergeCell ref="D161:D162"/>
    <mergeCell ref="E161:E162"/>
    <mergeCell ref="F161:F162"/>
    <mergeCell ref="G161:G162"/>
    <mergeCell ref="L161:L162"/>
    <mergeCell ref="M161:M162"/>
    <mergeCell ref="N161:N162"/>
    <mergeCell ref="A166:N166"/>
    <mergeCell ref="H161:H162"/>
    <mergeCell ref="I161:I162"/>
    <mergeCell ref="J161:J162"/>
    <mergeCell ref="K161:K162"/>
    <mergeCell ref="A168:A169"/>
    <mergeCell ref="B168:B169"/>
    <mergeCell ref="C168:C169"/>
    <mergeCell ref="D168:D169"/>
    <mergeCell ref="E168:E169"/>
    <mergeCell ref="F168:F169"/>
    <mergeCell ref="G168:G169"/>
    <mergeCell ref="H168:H169"/>
    <mergeCell ref="I168:I169"/>
    <mergeCell ref="J168:J169"/>
    <mergeCell ref="K168:K169"/>
    <mergeCell ref="L168:L169"/>
    <mergeCell ref="M168:M169"/>
    <mergeCell ref="N168:N169"/>
    <mergeCell ref="A170:A171"/>
    <mergeCell ref="B170:B171"/>
    <mergeCell ref="C170:C171"/>
    <mergeCell ref="D170:D171"/>
    <mergeCell ref="E170:E171"/>
    <mergeCell ref="F170:F171"/>
    <mergeCell ref="G170:G171"/>
    <mergeCell ref="H170:H171"/>
    <mergeCell ref="I170:I171"/>
    <mergeCell ref="J170:J171"/>
    <mergeCell ref="K170:K171"/>
    <mergeCell ref="L170:L171"/>
    <mergeCell ref="M170:M171"/>
    <mergeCell ref="N170:N171"/>
    <mergeCell ref="A172:A173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L172:L173"/>
    <mergeCell ref="M172:M173"/>
    <mergeCell ref="N172:N173"/>
    <mergeCell ref="A174:A175"/>
    <mergeCell ref="B174:B175"/>
    <mergeCell ref="C174:C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L174:L175"/>
    <mergeCell ref="M174:M175"/>
    <mergeCell ref="N174:N175"/>
    <mergeCell ref="A176:A177"/>
    <mergeCell ref="B176:B177"/>
    <mergeCell ref="C176:C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L176:L177"/>
    <mergeCell ref="M176:M177"/>
    <mergeCell ref="N176:N177"/>
    <mergeCell ref="A178:A179"/>
    <mergeCell ref="B178:B179"/>
    <mergeCell ref="C178:C179"/>
    <mergeCell ref="D178:D179"/>
    <mergeCell ref="E178:E179"/>
    <mergeCell ref="F178:F179"/>
    <mergeCell ref="G178:G179"/>
    <mergeCell ref="H178:H179"/>
    <mergeCell ref="I178:I179"/>
    <mergeCell ref="J178:J179"/>
    <mergeCell ref="K178:K179"/>
    <mergeCell ref="L178:L179"/>
    <mergeCell ref="M178:M179"/>
    <mergeCell ref="N178:N179"/>
    <mergeCell ref="A180:A181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L180:L181"/>
    <mergeCell ref="M180:M181"/>
    <mergeCell ref="N180:N181"/>
    <mergeCell ref="A182:A183"/>
    <mergeCell ref="B182:B183"/>
    <mergeCell ref="C182:C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M182:M183"/>
    <mergeCell ref="N182:N183"/>
    <mergeCell ref="A184:A185"/>
    <mergeCell ref="B184:B185"/>
    <mergeCell ref="C184:C185"/>
    <mergeCell ref="D184:D185"/>
    <mergeCell ref="E184:E185"/>
    <mergeCell ref="F184:F185"/>
    <mergeCell ref="G184:G185"/>
    <mergeCell ref="H184:H185"/>
    <mergeCell ref="I184:I185"/>
    <mergeCell ref="J184:J185"/>
    <mergeCell ref="K184:K185"/>
    <mergeCell ref="L184:L185"/>
    <mergeCell ref="M184:M185"/>
    <mergeCell ref="N184:N185"/>
    <mergeCell ref="A186:A187"/>
    <mergeCell ref="B186:B187"/>
    <mergeCell ref="C186:C187"/>
    <mergeCell ref="D186:D187"/>
    <mergeCell ref="E186:E187"/>
    <mergeCell ref="F186:F187"/>
    <mergeCell ref="G186:G187"/>
    <mergeCell ref="H186:H187"/>
    <mergeCell ref="I186:I187"/>
    <mergeCell ref="J186:J187"/>
    <mergeCell ref="K186:K187"/>
    <mergeCell ref="L186:L187"/>
    <mergeCell ref="M186:M187"/>
    <mergeCell ref="N186:N187"/>
    <mergeCell ref="A188:A189"/>
    <mergeCell ref="B188:B189"/>
    <mergeCell ref="C188:C189"/>
    <mergeCell ref="D188:D189"/>
    <mergeCell ref="E188:E189"/>
    <mergeCell ref="F188:F189"/>
    <mergeCell ref="G188:G189"/>
    <mergeCell ref="H188:H189"/>
    <mergeCell ref="I188:I189"/>
    <mergeCell ref="J188:J189"/>
    <mergeCell ref="K188:K189"/>
    <mergeCell ref="L188:L189"/>
    <mergeCell ref="M188:M189"/>
    <mergeCell ref="N188:N189"/>
    <mergeCell ref="A190:A191"/>
    <mergeCell ref="B190:B191"/>
    <mergeCell ref="C190:C191"/>
    <mergeCell ref="D190:D191"/>
    <mergeCell ref="E190:E191"/>
    <mergeCell ref="F190:F191"/>
    <mergeCell ref="G190:G191"/>
    <mergeCell ref="H190:H191"/>
    <mergeCell ref="I190:I191"/>
    <mergeCell ref="J190:J191"/>
    <mergeCell ref="K190:K191"/>
    <mergeCell ref="L190:L191"/>
    <mergeCell ref="M190:M191"/>
    <mergeCell ref="N190:N191"/>
    <mergeCell ref="A192:A193"/>
    <mergeCell ref="B192:B193"/>
    <mergeCell ref="C192:C193"/>
    <mergeCell ref="D192:D193"/>
    <mergeCell ref="E192:E193"/>
    <mergeCell ref="F192:F193"/>
    <mergeCell ref="G192:G193"/>
    <mergeCell ref="H192:H193"/>
    <mergeCell ref="I192:I193"/>
    <mergeCell ref="J192:J193"/>
    <mergeCell ref="K192:K193"/>
    <mergeCell ref="L192:L193"/>
    <mergeCell ref="M192:M193"/>
    <mergeCell ref="N192:N193"/>
    <mergeCell ref="A197:N197"/>
    <mergeCell ref="A199:A200"/>
    <mergeCell ref="B199:B200"/>
    <mergeCell ref="C199:C200"/>
    <mergeCell ref="D199:D200"/>
    <mergeCell ref="E199:E200"/>
    <mergeCell ref="F199:F200"/>
    <mergeCell ref="G199:G200"/>
    <mergeCell ref="H199:H200"/>
    <mergeCell ref="I199:I200"/>
    <mergeCell ref="J199:J200"/>
    <mergeCell ref="K199:K200"/>
    <mergeCell ref="L199:L200"/>
    <mergeCell ref="M199:M200"/>
    <mergeCell ref="N199:N200"/>
    <mergeCell ref="A201:A202"/>
    <mergeCell ref="B201:B202"/>
    <mergeCell ref="C201:C202"/>
    <mergeCell ref="D201:D202"/>
    <mergeCell ref="E201:E202"/>
    <mergeCell ref="F201:F202"/>
    <mergeCell ref="G201:G202"/>
    <mergeCell ref="H201:H202"/>
    <mergeCell ref="I201:I202"/>
    <mergeCell ref="J201:J202"/>
    <mergeCell ref="K201:K202"/>
    <mergeCell ref="L201:L202"/>
    <mergeCell ref="M201:M202"/>
    <mergeCell ref="N201:N202"/>
    <mergeCell ref="A203:A204"/>
    <mergeCell ref="B203:B204"/>
    <mergeCell ref="C203:C204"/>
    <mergeCell ref="D203:D204"/>
    <mergeCell ref="E203:E204"/>
    <mergeCell ref="F203:F204"/>
    <mergeCell ref="G203:G204"/>
    <mergeCell ref="H203:H204"/>
    <mergeCell ref="I203:I204"/>
    <mergeCell ref="J203:J204"/>
    <mergeCell ref="K203:K204"/>
    <mergeCell ref="L203:L204"/>
    <mergeCell ref="M203:M204"/>
    <mergeCell ref="N203:N204"/>
    <mergeCell ref="A205:A206"/>
    <mergeCell ref="B205:B206"/>
    <mergeCell ref="C205:C206"/>
    <mergeCell ref="D205:D206"/>
    <mergeCell ref="E205:E206"/>
    <mergeCell ref="F205:F206"/>
    <mergeCell ref="G205:G206"/>
    <mergeCell ref="H205:H206"/>
    <mergeCell ref="I205:I206"/>
    <mergeCell ref="J205:J206"/>
    <mergeCell ref="K205:K206"/>
    <mergeCell ref="L205:L206"/>
    <mergeCell ref="M205:M206"/>
    <mergeCell ref="N205:N206"/>
    <mergeCell ref="A207:A208"/>
    <mergeCell ref="B207:B208"/>
    <mergeCell ref="C207:C208"/>
    <mergeCell ref="D207:D208"/>
    <mergeCell ref="E207:E208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A209:A210"/>
    <mergeCell ref="B209:B210"/>
    <mergeCell ref="C209:C210"/>
    <mergeCell ref="D209:D210"/>
    <mergeCell ref="E209:E210"/>
    <mergeCell ref="F209:F210"/>
    <mergeCell ref="G209:G210"/>
    <mergeCell ref="H209:H210"/>
    <mergeCell ref="I209:I210"/>
    <mergeCell ref="J209:J210"/>
    <mergeCell ref="K209:K210"/>
    <mergeCell ref="L209:L210"/>
    <mergeCell ref="M209:M210"/>
    <mergeCell ref="N209:N210"/>
    <mergeCell ref="A211:A212"/>
    <mergeCell ref="B211:B212"/>
    <mergeCell ref="C211:C212"/>
    <mergeCell ref="D211:D212"/>
    <mergeCell ref="E211:E212"/>
    <mergeCell ref="F211:F212"/>
    <mergeCell ref="G211:G212"/>
    <mergeCell ref="L211:L212"/>
    <mergeCell ref="M211:M212"/>
    <mergeCell ref="N211:N212"/>
    <mergeCell ref="H211:H212"/>
    <mergeCell ref="I211:I212"/>
    <mergeCell ref="J211:J212"/>
    <mergeCell ref="K211:K212"/>
  </mergeCells>
  <phoneticPr fontId="4" type="noConversion"/>
  <hyperlinks>
    <hyperlink ref="A4" location="'Tn Km 2013'!A34" display="1 - FERROEXPRESO PAMPEANO S.A."/>
    <hyperlink ref="A5" location="'Tn Km 2013'!A60" display="2 - NUEVO CENTRAL ARGENTINO S.A."/>
    <hyperlink ref="A6" location="'Tn Km 2013'!A79" display="3 - FERROSUR ROCA S.A."/>
    <hyperlink ref="A7" location="'Tn Km 2013'!A100" display="4 - BELGRANO CARGAS Y LOGÍSTICA S.A. - Línea San Martín "/>
    <hyperlink ref="A8" location="'Tn Km 2013'!A119" display="5 - BELGRANO CARGAS Y LOGÍSTICA S.A. - Línea Urquiza"/>
    <hyperlink ref="A9" location="'Tn Km 2013'!A137" display="6 - BELGRANO CARGAS Y LOGÍSTICA S.A. - Línea Belgrano"/>
    <hyperlink ref="A4:C4" location="'2009'!A40" display="1 - FERROEXPRESO PAMPEANO S.A."/>
    <hyperlink ref="A5:C5" location="'2009'!A84" display="2 - NUEVO CENTRAL ARGENTINO S.A."/>
    <hyperlink ref="A6:C6" location="'2009'!A128" display="3 - FERROSUR ROCA S.A."/>
    <hyperlink ref="A7:C7" location="'2009'!A160" display="4 - AMERICA LATINA LOGISTICA CENTRAL S.A. "/>
    <hyperlink ref="A8:C8" location="'2009'!A194" display="5 - AMERICA LATINA LOGISTICA MESOPOTAMICA S.A."/>
    <hyperlink ref="A9:C9" location="'2009'!A213" display="6 - BELGRANO CARGAS S.A."/>
  </hyperlinks>
  <pageMargins left="0.75" right="0.75" top="1" bottom="1" header="0" footer="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2"/>
  <sheetViews>
    <sheetView topLeftCell="G1" workbookViewId="0">
      <selection activeCell="N16" sqref="N16:N17"/>
    </sheetView>
  </sheetViews>
  <sheetFormatPr baseColWidth="10" defaultRowHeight="12.75" x14ac:dyDescent="0.2"/>
  <cols>
    <col min="1" max="1" width="18.7109375" customWidth="1"/>
    <col min="2" max="14" width="15.7109375" customWidth="1"/>
  </cols>
  <sheetData>
    <row r="2" spans="1:14" s="26" customFormat="1" ht="24.95" customHeight="1" x14ac:dyDescent="0.2">
      <c r="A2" s="227" t="s">
        <v>173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</row>
    <row r="3" spans="1:14" ht="13.5" thickBot="1" x14ac:dyDescent="0.25"/>
    <row r="4" spans="1:14" s="26" customFormat="1" ht="24.95" customHeight="1" thickTop="1" thickBot="1" x14ac:dyDescent="0.25">
      <c r="A4" s="228" t="s">
        <v>0</v>
      </c>
      <c r="B4" s="229"/>
      <c r="C4" s="230"/>
      <c r="D4" s="38"/>
    </row>
    <row r="5" spans="1:14" s="26" customFormat="1" ht="24.95" customHeight="1" thickTop="1" thickBot="1" x14ac:dyDescent="0.25">
      <c r="A5" s="228" t="s">
        <v>18</v>
      </c>
      <c r="B5" s="229"/>
      <c r="C5" s="230"/>
      <c r="D5" s="38"/>
    </row>
    <row r="6" spans="1:14" s="26" customFormat="1" ht="24.95" customHeight="1" thickTop="1" thickBot="1" x14ac:dyDescent="0.25">
      <c r="A6" s="228" t="s">
        <v>29</v>
      </c>
      <c r="B6" s="229"/>
      <c r="C6" s="230"/>
      <c r="D6" s="38"/>
    </row>
    <row r="7" spans="1:14" s="26" customFormat="1" ht="24.95" customHeight="1" thickTop="1" thickBot="1" x14ac:dyDescent="0.25">
      <c r="A7" s="228" t="s">
        <v>202</v>
      </c>
      <c r="B7" s="229"/>
      <c r="C7" s="230"/>
      <c r="D7" s="38"/>
    </row>
    <row r="8" spans="1:14" s="26" customFormat="1" ht="24.95" customHeight="1" thickTop="1" thickBot="1" x14ac:dyDescent="0.25">
      <c r="A8" s="228" t="s">
        <v>113</v>
      </c>
      <c r="B8" s="229"/>
      <c r="C8" s="230"/>
      <c r="D8" s="38"/>
    </row>
    <row r="9" spans="1:14" s="26" customFormat="1" ht="24.95" customHeight="1" thickTop="1" thickBot="1" x14ac:dyDescent="0.25">
      <c r="A9" s="228" t="s">
        <v>76</v>
      </c>
      <c r="B9" s="229"/>
      <c r="C9" s="230"/>
      <c r="D9" s="38"/>
    </row>
    <row r="10" spans="1:14" ht="13.5" thickTop="1" x14ac:dyDescent="0.2">
      <c r="A10" s="10"/>
      <c r="B10" s="10"/>
      <c r="C10" s="10"/>
      <c r="D10" s="10"/>
    </row>
    <row r="12" spans="1:14" s="26" customFormat="1" ht="24.95" customHeight="1" x14ac:dyDescent="0.2">
      <c r="A12" s="222" t="s">
        <v>163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</row>
    <row r="13" spans="1:14" ht="13.5" thickBot="1" x14ac:dyDescent="0.25"/>
    <row r="14" spans="1:14" ht="13.5" customHeight="1" x14ac:dyDescent="0.2">
      <c r="A14" s="216"/>
      <c r="B14" s="225" t="s">
        <v>1</v>
      </c>
      <c r="C14" s="216" t="s">
        <v>2</v>
      </c>
      <c r="D14" s="225" t="s">
        <v>3</v>
      </c>
      <c r="E14" s="216" t="s">
        <v>4</v>
      </c>
      <c r="F14" s="225" t="s">
        <v>5</v>
      </c>
      <c r="G14" s="216" t="s">
        <v>6</v>
      </c>
      <c r="H14" s="225" t="s">
        <v>7</v>
      </c>
      <c r="I14" s="216" t="s">
        <v>8</v>
      </c>
      <c r="J14" s="225" t="s">
        <v>9</v>
      </c>
      <c r="K14" s="216" t="s">
        <v>10</v>
      </c>
      <c r="L14" s="225" t="s">
        <v>11</v>
      </c>
      <c r="M14" s="216" t="s">
        <v>12</v>
      </c>
      <c r="N14" s="223" t="s">
        <v>13</v>
      </c>
    </row>
    <row r="15" spans="1:14" ht="13.5" customHeight="1" thickBot="1" x14ac:dyDescent="0.25">
      <c r="A15" s="217"/>
      <c r="B15" s="226"/>
      <c r="C15" s="217"/>
      <c r="D15" s="226"/>
      <c r="E15" s="217"/>
      <c r="F15" s="226"/>
      <c r="G15" s="217"/>
      <c r="H15" s="226"/>
      <c r="I15" s="217"/>
      <c r="J15" s="226"/>
      <c r="K15" s="217"/>
      <c r="L15" s="226"/>
      <c r="M15" s="217"/>
      <c r="N15" s="224"/>
    </row>
    <row r="16" spans="1:14" ht="13.5" customHeight="1" x14ac:dyDescent="0.2">
      <c r="A16" s="216" t="s">
        <v>80</v>
      </c>
      <c r="B16" s="231">
        <v>1294720</v>
      </c>
      <c r="C16" s="231">
        <v>3274020</v>
      </c>
      <c r="D16" s="231">
        <v>7542450</v>
      </c>
      <c r="E16" s="231">
        <v>0</v>
      </c>
      <c r="F16" s="231">
        <v>0</v>
      </c>
      <c r="G16" s="231">
        <v>0</v>
      </c>
      <c r="H16" s="231">
        <v>666400</v>
      </c>
      <c r="I16" s="231">
        <v>669800</v>
      </c>
      <c r="J16" s="231">
        <v>6848660</v>
      </c>
      <c r="K16" s="231">
        <v>4855340</v>
      </c>
      <c r="L16" s="210">
        <v>13351280</v>
      </c>
      <c r="M16" s="231">
        <v>8187200</v>
      </c>
      <c r="N16" s="233">
        <v>46689870</v>
      </c>
    </row>
    <row r="17" spans="1:15" ht="13.5" customHeight="1" thickBot="1" x14ac:dyDescent="0.25">
      <c r="A17" s="241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52"/>
      <c r="M17" s="232"/>
      <c r="N17" s="234"/>
    </row>
    <row r="18" spans="1:15" ht="13.5" customHeight="1" x14ac:dyDescent="0.2">
      <c r="A18" s="216" t="s">
        <v>81</v>
      </c>
      <c r="B18" s="231">
        <v>18767140</v>
      </c>
      <c r="C18" s="231">
        <v>5848650</v>
      </c>
      <c r="D18" s="231">
        <v>86844730</v>
      </c>
      <c r="E18" s="231">
        <v>77913050</v>
      </c>
      <c r="F18" s="231">
        <v>83867520</v>
      </c>
      <c r="G18" s="231">
        <v>80501500</v>
      </c>
      <c r="H18" s="231">
        <v>63040320</v>
      </c>
      <c r="I18" s="231">
        <v>21476610</v>
      </c>
      <c r="J18" s="231">
        <v>18692960</v>
      </c>
      <c r="K18" s="231">
        <v>19420280</v>
      </c>
      <c r="L18" s="210">
        <v>25124760</v>
      </c>
      <c r="M18" s="231">
        <v>9318160</v>
      </c>
      <c r="N18" s="233">
        <v>510815680</v>
      </c>
    </row>
    <row r="19" spans="1:15" ht="13.5" customHeight="1" thickBot="1" x14ac:dyDescent="0.25">
      <c r="A19" s="241"/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52"/>
      <c r="M19" s="232"/>
      <c r="N19" s="234"/>
    </row>
    <row r="20" spans="1:15" ht="13.5" customHeight="1" x14ac:dyDescent="0.2">
      <c r="A20" s="216" t="s">
        <v>82</v>
      </c>
      <c r="B20" s="231">
        <v>15672100</v>
      </c>
      <c r="C20" s="231">
        <v>24781840</v>
      </c>
      <c r="D20" s="231">
        <v>9531200</v>
      </c>
      <c r="E20" s="231">
        <v>0</v>
      </c>
      <c r="F20" s="231">
        <v>1169970</v>
      </c>
      <c r="G20" s="231">
        <v>2607290</v>
      </c>
      <c r="H20" s="231">
        <v>2050300</v>
      </c>
      <c r="I20" s="231">
        <v>96390</v>
      </c>
      <c r="J20" s="231">
        <v>185270</v>
      </c>
      <c r="K20" s="231">
        <v>183330</v>
      </c>
      <c r="L20" s="210">
        <v>0</v>
      </c>
      <c r="M20" s="231">
        <v>21726040</v>
      </c>
      <c r="N20" s="233">
        <v>78003730</v>
      </c>
    </row>
    <row r="21" spans="1:15" ht="13.5" customHeight="1" thickBot="1" x14ac:dyDescent="0.25">
      <c r="A21" s="241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52"/>
      <c r="M21" s="232"/>
      <c r="N21" s="234"/>
    </row>
    <row r="22" spans="1:15" ht="13.5" customHeight="1" x14ac:dyDescent="0.2">
      <c r="A22" s="216" t="s">
        <v>99</v>
      </c>
      <c r="B22" s="231">
        <v>0</v>
      </c>
      <c r="C22" s="231">
        <v>0</v>
      </c>
      <c r="D22" s="231">
        <v>0</v>
      </c>
      <c r="E22" s="231">
        <v>0</v>
      </c>
      <c r="F22" s="231">
        <v>0</v>
      </c>
      <c r="G22" s="231">
        <v>0</v>
      </c>
      <c r="H22" s="231">
        <v>570</v>
      </c>
      <c r="I22" s="231">
        <v>0</v>
      </c>
      <c r="J22" s="231">
        <v>0</v>
      </c>
      <c r="K22" s="231">
        <v>0</v>
      </c>
      <c r="L22" s="210">
        <v>798000</v>
      </c>
      <c r="M22" s="231">
        <v>0</v>
      </c>
      <c r="N22" s="233">
        <v>798570</v>
      </c>
    </row>
    <row r="23" spans="1:15" ht="13.5" customHeight="1" thickBot="1" x14ac:dyDescent="0.25">
      <c r="A23" s="241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52"/>
      <c r="M23" s="232"/>
      <c r="N23" s="234"/>
    </row>
    <row r="24" spans="1:15" ht="13.5" customHeight="1" x14ac:dyDescent="0.2">
      <c r="A24" s="216" t="s">
        <v>83</v>
      </c>
      <c r="B24" s="231">
        <v>5209920</v>
      </c>
      <c r="C24" s="231">
        <v>7662900</v>
      </c>
      <c r="D24" s="231">
        <v>6255360</v>
      </c>
      <c r="E24" s="231">
        <v>6647180</v>
      </c>
      <c r="F24" s="231">
        <v>1690240</v>
      </c>
      <c r="G24" s="231">
        <v>1497300</v>
      </c>
      <c r="H24" s="231">
        <v>9967860</v>
      </c>
      <c r="I24" s="231">
        <v>13401600</v>
      </c>
      <c r="J24" s="231">
        <v>10537880</v>
      </c>
      <c r="K24" s="231">
        <v>2048840</v>
      </c>
      <c r="L24" s="210">
        <v>9035480</v>
      </c>
      <c r="M24" s="231">
        <v>3601620</v>
      </c>
      <c r="N24" s="233">
        <v>77556180</v>
      </c>
    </row>
    <row r="25" spans="1:15" ht="13.5" customHeight="1" thickBot="1" x14ac:dyDescent="0.25">
      <c r="A25" s="241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52"/>
      <c r="M25" s="232"/>
      <c r="N25" s="234"/>
    </row>
    <row r="26" spans="1:15" ht="13.5" customHeight="1" x14ac:dyDescent="0.2">
      <c r="A26" s="216" t="s">
        <v>84</v>
      </c>
      <c r="B26" s="231">
        <v>25696800</v>
      </c>
      <c r="C26" s="231">
        <v>2708900</v>
      </c>
      <c r="D26" s="231">
        <v>6543600</v>
      </c>
      <c r="E26" s="231">
        <v>72393700</v>
      </c>
      <c r="F26" s="231">
        <v>81680830</v>
      </c>
      <c r="G26" s="231">
        <v>61711020</v>
      </c>
      <c r="H26" s="231">
        <v>81473600</v>
      </c>
      <c r="I26" s="231">
        <v>115437000</v>
      </c>
      <c r="J26" s="231">
        <v>85669870</v>
      </c>
      <c r="K26" s="231">
        <v>35395700</v>
      </c>
      <c r="L26" s="210">
        <v>52593580</v>
      </c>
      <c r="M26" s="231">
        <v>58399880</v>
      </c>
      <c r="N26" s="233">
        <v>679704480</v>
      </c>
    </row>
    <row r="27" spans="1:15" ht="13.5" customHeight="1" thickBot="1" x14ac:dyDescent="0.25">
      <c r="A27" s="241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52"/>
      <c r="M27" s="232"/>
      <c r="N27" s="234"/>
    </row>
    <row r="28" spans="1:15" ht="13.5" customHeight="1" x14ac:dyDescent="0.2">
      <c r="A28" s="216" t="s">
        <v>85</v>
      </c>
      <c r="B28" s="231">
        <v>0</v>
      </c>
      <c r="C28" s="231">
        <v>4037250</v>
      </c>
      <c r="D28" s="231">
        <v>10215520</v>
      </c>
      <c r="E28" s="231">
        <v>5515800</v>
      </c>
      <c r="F28" s="231">
        <v>5065060</v>
      </c>
      <c r="G28" s="231">
        <v>2325120</v>
      </c>
      <c r="H28" s="231">
        <v>2435400</v>
      </c>
      <c r="I28" s="231">
        <v>0</v>
      </c>
      <c r="J28" s="231">
        <v>54160</v>
      </c>
      <c r="K28" s="231">
        <v>0</v>
      </c>
      <c r="L28" s="210">
        <v>0</v>
      </c>
      <c r="M28" s="231">
        <v>4779500</v>
      </c>
      <c r="N28" s="233">
        <v>34427810</v>
      </c>
    </row>
    <row r="29" spans="1:15" ht="13.5" customHeight="1" thickBot="1" x14ac:dyDescent="0.25">
      <c r="A29" s="241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52"/>
      <c r="M29" s="232"/>
      <c r="N29" s="234"/>
    </row>
    <row r="30" spans="1:15" ht="13.5" customHeight="1" x14ac:dyDescent="0.2">
      <c r="A30" s="216" t="s">
        <v>86</v>
      </c>
      <c r="B30" s="231">
        <v>0</v>
      </c>
      <c r="C30" s="231">
        <v>813450</v>
      </c>
      <c r="D30" s="231">
        <v>459940</v>
      </c>
      <c r="E30" s="231">
        <v>3671460</v>
      </c>
      <c r="F30" s="231">
        <v>1014690</v>
      </c>
      <c r="G30" s="231">
        <v>5636840</v>
      </c>
      <c r="H30" s="231">
        <v>1972080</v>
      </c>
      <c r="I30" s="231">
        <v>4340900</v>
      </c>
      <c r="J30" s="231">
        <v>5084820</v>
      </c>
      <c r="K30" s="231">
        <v>4281750</v>
      </c>
      <c r="L30" s="210">
        <v>2040000</v>
      </c>
      <c r="M30" s="231">
        <v>4362540</v>
      </c>
      <c r="N30" s="233">
        <v>33678470</v>
      </c>
    </row>
    <row r="31" spans="1:15" ht="13.5" customHeight="1" thickBot="1" x14ac:dyDescent="0.25">
      <c r="A31" s="241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52"/>
      <c r="M31" s="232"/>
      <c r="N31" s="234"/>
      <c r="O31" t="s">
        <v>70</v>
      </c>
    </row>
    <row r="32" spans="1:15" ht="13.5" customHeight="1" x14ac:dyDescent="0.2">
      <c r="A32" s="216" t="s">
        <v>97</v>
      </c>
      <c r="B32" s="231">
        <v>0</v>
      </c>
      <c r="C32" s="231">
        <v>0</v>
      </c>
      <c r="D32" s="231">
        <v>0</v>
      </c>
      <c r="E32" s="231">
        <v>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31">
        <v>0</v>
      </c>
      <c r="L32" s="210">
        <v>0</v>
      </c>
      <c r="M32" s="231">
        <v>0</v>
      </c>
      <c r="N32" s="233">
        <v>0</v>
      </c>
    </row>
    <row r="33" spans="1:14" ht="13.5" customHeight="1" thickBot="1" x14ac:dyDescent="0.25">
      <c r="A33" s="241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52"/>
      <c r="M33" s="232"/>
      <c r="N33" s="234"/>
    </row>
    <row r="34" spans="1:14" ht="13.5" customHeight="1" x14ac:dyDescent="0.2">
      <c r="A34" s="216" t="s">
        <v>87</v>
      </c>
      <c r="B34" s="231">
        <v>0</v>
      </c>
      <c r="C34" s="231">
        <v>9201220</v>
      </c>
      <c r="D34" s="231">
        <v>0</v>
      </c>
      <c r="E34" s="231">
        <v>12976920</v>
      </c>
      <c r="F34" s="231">
        <v>13206600</v>
      </c>
      <c r="G34" s="231">
        <v>11234400</v>
      </c>
      <c r="H34" s="231">
        <v>8665500</v>
      </c>
      <c r="I34" s="231">
        <v>12669030</v>
      </c>
      <c r="J34" s="231">
        <v>28744870</v>
      </c>
      <c r="K34" s="231">
        <v>16468720</v>
      </c>
      <c r="L34" s="210">
        <v>8595000</v>
      </c>
      <c r="M34" s="231">
        <v>15697000</v>
      </c>
      <c r="N34" s="233">
        <v>137459260</v>
      </c>
    </row>
    <row r="35" spans="1:14" ht="13.5" customHeight="1" thickBot="1" x14ac:dyDescent="0.25">
      <c r="A35" s="241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52"/>
      <c r="M35" s="232"/>
      <c r="N35" s="234"/>
    </row>
    <row r="36" spans="1:14" ht="13.5" customHeight="1" x14ac:dyDescent="0.2">
      <c r="A36" s="216" t="s">
        <v>94</v>
      </c>
      <c r="B36" s="231">
        <v>215760</v>
      </c>
      <c r="C36" s="231">
        <v>0</v>
      </c>
      <c r="D36" s="231">
        <v>0</v>
      </c>
      <c r="E36" s="231">
        <v>0</v>
      </c>
      <c r="F36" s="231">
        <v>2568000</v>
      </c>
      <c r="G36" s="231">
        <v>2075700</v>
      </c>
      <c r="H36" s="231">
        <v>799000</v>
      </c>
      <c r="I36" s="231">
        <v>212160</v>
      </c>
      <c r="J36" s="231">
        <v>29340</v>
      </c>
      <c r="K36" s="231">
        <v>260000</v>
      </c>
      <c r="L36" s="210">
        <v>0</v>
      </c>
      <c r="M36" s="231">
        <v>29340</v>
      </c>
      <c r="N36" s="233">
        <v>6189300</v>
      </c>
    </row>
    <row r="37" spans="1:14" ht="13.5" customHeight="1" thickBot="1" x14ac:dyDescent="0.25">
      <c r="A37" s="241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52"/>
      <c r="M37" s="232"/>
      <c r="N37" s="234"/>
    </row>
    <row r="38" spans="1:14" ht="13.5" customHeight="1" x14ac:dyDescent="0.2">
      <c r="A38" s="216" t="s">
        <v>88</v>
      </c>
      <c r="B38" s="231">
        <v>1466720</v>
      </c>
      <c r="C38" s="231">
        <v>959420</v>
      </c>
      <c r="D38" s="231">
        <v>1970460</v>
      </c>
      <c r="E38" s="231">
        <v>2766120</v>
      </c>
      <c r="F38" s="231">
        <v>1662520</v>
      </c>
      <c r="G38" s="231">
        <v>3325040</v>
      </c>
      <c r="H38" s="231">
        <v>2746540</v>
      </c>
      <c r="I38" s="231">
        <v>1760420</v>
      </c>
      <c r="J38" s="231">
        <v>258100</v>
      </c>
      <c r="K38" s="231">
        <v>509080</v>
      </c>
      <c r="L38" s="210">
        <v>1244220</v>
      </c>
      <c r="M38" s="231">
        <v>2735860</v>
      </c>
      <c r="N38" s="233">
        <v>21404500</v>
      </c>
    </row>
    <row r="39" spans="1:14" ht="13.5" customHeight="1" thickBot="1" x14ac:dyDescent="0.25">
      <c r="A39" s="241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52"/>
      <c r="M39" s="232"/>
      <c r="N39" s="234"/>
    </row>
    <row r="40" spans="1:14" ht="13.5" customHeight="1" x14ac:dyDescent="0.2">
      <c r="A40" s="216" t="s">
        <v>89</v>
      </c>
      <c r="B40" s="231">
        <v>0</v>
      </c>
      <c r="C40" s="231">
        <v>0</v>
      </c>
      <c r="D40" s="231">
        <v>0</v>
      </c>
      <c r="E40" s="231">
        <v>0</v>
      </c>
      <c r="F40" s="231">
        <v>0</v>
      </c>
      <c r="G40" s="231">
        <v>0</v>
      </c>
      <c r="H40" s="231">
        <v>0</v>
      </c>
      <c r="I40" s="231">
        <v>5283880</v>
      </c>
      <c r="J40" s="231">
        <v>0</v>
      </c>
      <c r="K40" s="231">
        <v>0</v>
      </c>
      <c r="L40" s="210">
        <v>7990000</v>
      </c>
      <c r="M40" s="231">
        <v>239560</v>
      </c>
      <c r="N40" s="233">
        <v>13513440</v>
      </c>
    </row>
    <row r="41" spans="1:14" ht="13.5" customHeight="1" thickBot="1" x14ac:dyDescent="0.25">
      <c r="A41" s="241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52"/>
      <c r="M41" s="232"/>
      <c r="N41" s="234"/>
    </row>
    <row r="42" spans="1:14" ht="13.5" customHeight="1" x14ac:dyDescent="0.2">
      <c r="A42" s="216" t="s">
        <v>95</v>
      </c>
      <c r="B42" s="231">
        <v>26015580</v>
      </c>
      <c r="C42" s="231">
        <v>9942030</v>
      </c>
      <c r="D42" s="231">
        <v>15042720</v>
      </c>
      <c r="E42" s="231">
        <v>15301540</v>
      </c>
      <c r="F42" s="231">
        <v>99540</v>
      </c>
      <c r="G42" s="231">
        <v>16475360</v>
      </c>
      <c r="H42" s="231">
        <v>4403160</v>
      </c>
      <c r="I42" s="231">
        <v>74880</v>
      </c>
      <c r="J42" s="231">
        <v>10236740</v>
      </c>
      <c r="K42" s="231">
        <v>4643100</v>
      </c>
      <c r="L42" s="210">
        <v>16991990</v>
      </c>
      <c r="M42" s="231">
        <v>17887600</v>
      </c>
      <c r="N42" s="233">
        <v>137114240</v>
      </c>
    </row>
    <row r="43" spans="1:14" ht="13.5" customHeight="1" thickBot="1" x14ac:dyDescent="0.25">
      <c r="A43" s="241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52"/>
      <c r="M43" s="232"/>
      <c r="N43" s="234"/>
    </row>
    <row r="44" spans="1:14" ht="13.5" customHeight="1" x14ac:dyDescent="0.2">
      <c r="A44" s="216" t="s">
        <v>96</v>
      </c>
      <c r="B44" s="231">
        <v>0</v>
      </c>
      <c r="C44" s="231">
        <v>0</v>
      </c>
      <c r="D44" s="231">
        <v>413220</v>
      </c>
      <c r="E44" s="231">
        <v>0</v>
      </c>
      <c r="F44" s="231">
        <v>0</v>
      </c>
      <c r="G44" s="231">
        <v>0</v>
      </c>
      <c r="H44" s="231">
        <v>0</v>
      </c>
      <c r="I44" s="231">
        <v>744220</v>
      </c>
      <c r="J44" s="231">
        <v>194880</v>
      </c>
      <c r="K44" s="231">
        <v>0</v>
      </c>
      <c r="L44" s="210">
        <v>0</v>
      </c>
      <c r="M44" s="231">
        <v>0</v>
      </c>
      <c r="N44" s="233">
        <v>1352320</v>
      </c>
    </row>
    <row r="45" spans="1:14" ht="13.5" customHeight="1" thickBot="1" x14ac:dyDescent="0.25">
      <c r="A45" s="241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52"/>
      <c r="M45" s="232"/>
      <c r="N45" s="234"/>
    </row>
    <row r="46" spans="1:14" ht="13.5" customHeight="1" x14ac:dyDescent="0.2">
      <c r="A46" s="216" t="s">
        <v>90</v>
      </c>
      <c r="B46" s="231">
        <v>0</v>
      </c>
      <c r="C46" s="231">
        <v>0</v>
      </c>
      <c r="D46" s="231">
        <v>0</v>
      </c>
      <c r="E46" s="231">
        <v>0</v>
      </c>
      <c r="F46" s="231">
        <v>0</v>
      </c>
      <c r="G46" s="231">
        <v>0</v>
      </c>
      <c r="H46" s="231">
        <v>0</v>
      </c>
      <c r="I46" s="231">
        <v>0</v>
      </c>
      <c r="J46" s="231">
        <v>0</v>
      </c>
      <c r="K46" s="231">
        <v>0</v>
      </c>
      <c r="L46" s="210">
        <v>0</v>
      </c>
      <c r="M46" s="231">
        <v>0</v>
      </c>
      <c r="N46" s="233">
        <v>0</v>
      </c>
    </row>
    <row r="47" spans="1:14" ht="13.5" customHeight="1" thickBot="1" x14ac:dyDescent="0.25">
      <c r="A47" s="241"/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52"/>
      <c r="M47" s="232"/>
      <c r="N47" s="234"/>
    </row>
    <row r="48" spans="1:14" ht="13.5" customHeight="1" x14ac:dyDescent="0.2">
      <c r="A48" s="216" t="s">
        <v>91</v>
      </c>
      <c r="B48" s="231">
        <v>0</v>
      </c>
      <c r="C48" s="231">
        <v>37440</v>
      </c>
      <c r="D48" s="231">
        <v>0</v>
      </c>
      <c r="E48" s="231">
        <v>556500</v>
      </c>
      <c r="F48" s="231">
        <v>0</v>
      </c>
      <c r="G48" s="231">
        <v>0</v>
      </c>
      <c r="H48" s="231">
        <v>0</v>
      </c>
      <c r="I48" s="231">
        <v>0</v>
      </c>
      <c r="J48" s="231">
        <v>0</v>
      </c>
      <c r="K48" s="231">
        <v>0</v>
      </c>
      <c r="L48" s="210">
        <v>0</v>
      </c>
      <c r="M48" s="231">
        <v>0</v>
      </c>
      <c r="N48" s="233">
        <v>593940</v>
      </c>
    </row>
    <row r="49" spans="1:14" ht="13.5" customHeight="1" thickBot="1" x14ac:dyDescent="0.25">
      <c r="A49" s="241"/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52"/>
      <c r="M49" s="232"/>
      <c r="N49" s="234"/>
    </row>
    <row r="50" spans="1:14" ht="13.5" customHeight="1" x14ac:dyDescent="0.2">
      <c r="A50" s="214" t="s">
        <v>13</v>
      </c>
      <c r="B50" s="262">
        <v>94338740</v>
      </c>
      <c r="C50" s="243">
        <v>69267120</v>
      </c>
      <c r="D50" s="262">
        <v>144819200</v>
      </c>
      <c r="E50" s="243">
        <v>197742270</v>
      </c>
      <c r="F50" s="262">
        <v>192024970</v>
      </c>
      <c r="G50" s="243">
        <v>187389570</v>
      </c>
      <c r="H50" s="262">
        <v>178220730</v>
      </c>
      <c r="I50" s="243">
        <v>176166890</v>
      </c>
      <c r="J50" s="262">
        <v>166537550</v>
      </c>
      <c r="K50" s="243">
        <v>88066140</v>
      </c>
      <c r="L50" s="262">
        <v>137764310</v>
      </c>
      <c r="M50" s="243">
        <v>146964300</v>
      </c>
      <c r="N50" s="260">
        <v>1779301790</v>
      </c>
    </row>
    <row r="51" spans="1:14" ht="13.5" customHeight="1" thickBot="1" x14ac:dyDescent="0.25">
      <c r="A51" s="215"/>
      <c r="B51" s="263"/>
      <c r="C51" s="244"/>
      <c r="D51" s="263"/>
      <c r="E51" s="244"/>
      <c r="F51" s="263"/>
      <c r="G51" s="244"/>
      <c r="H51" s="263"/>
      <c r="I51" s="244"/>
      <c r="J51" s="263"/>
      <c r="K51" s="244"/>
      <c r="L51" s="263"/>
      <c r="M51" s="244"/>
      <c r="N51" s="261"/>
    </row>
    <row r="55" spans="1:14" s="26" customFormat="1" ht="24.95" customHeight="1" x14ac:dyDescent="0.2">
      <c r="A55" s="222" t="s">
        <v>167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</row>
    <row r="56" spans="1:14" ht="13.5" thickBot="1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1:14" ht="13.5" customHeight="1" x14ac:dyDescent="0.2">
      <c r="A57" s="248"/>
      <c r="B57" s="248" t="s">
        <v>1</v>
      </c>
      <c r="C57" s="248" t="s">
        <v>2</v>
      </c>
      <c r="D57" s="248" t="s">
        <v>3</v>
      </c>
      <c r="E57" s="248" t="s">
        <v>4</v>
      </c>
      <c r="F57" s="248" t="s">
        <v>5</v>
      </c>
      <c r="G57" s="248" t="s">
        <v>6</v>
      </c>
      <c r="H57" s="248" t="s">
        <v>7</v>
      </c>
      <c r="I57" s="248" t="s">
        <v>8</v>
      </c>
      <c r="J57" s="248" t="s">
        <v>9</v>
      </c>
      <c r="K57" s="248" t="s">
        <v>10</v>
      </c>
      <c r="L57" s="248" t="s">
        <v>11</v>
      </c>
      <c r="M57" s="248" t="s">
        <v>12</v>
      </c>
      <c r="N57" s="248" t="s">
        <v>13</v>
      </c>
    </row>
    <row r="58" spans="1:14" ht="13.5" customHeight="1" thickBot="1" x14ac:dyDescent="0.25">
      <c r="A58" s="249"/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</row>
    <row r="59" spans="1:14" ht="13.5" customHeight="1" x14ac:dyDescent="0.2">
      <c r="A59" s="216" t="s">
        <v>14</v>
      </c>
      <c r="B59" s="231">
        <v>3538325</v>
      </c>
      <c r="C59" s="231">
        <v>5058368</v>
      </c>
      <c r="D59" s="231">
        <v>8326386</v>
      </c>
      <c r="E59" s="231">
        <v>12230335</v>
      </c>
      <c r="F59" s="231">
        <v>11675903</v>
      </c>
      <c r="G59" s="231">
        <v>7284315</v>
      </c>
      <c r="H59" s="231">
        <v>14444110</v>
      </c>
      <c r="I59" s="231">
        <v>12795941</v>
      </c>
      <c r="J59" s="231">
        <v>10465421</v>
      </c>
      <c r="K59" s="231">
        <v>10306835</v>
      </c>
      <c r="L59" s="231">
        <v>2275208</v>
      </c>
      <c r="M59" s="231">
        <v>4691975</v>
      </c>
      <c r="N59" s="233">
        <v>103093122</v>
      </c>
    </row>
    <row r="60" spans="1:14" ht="13.5" customHeight="1" thickBot="1" x14ac:dyDescent="0.25">
      <c r="A60" s="241"/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4"/>
    </row>
    <row r="61" spans="1:14" ht="13.5" customHeight="1" x14ac:dyDescent="0.2">
      <c r="A61" s="216" t="s">
        <v>19</v>
      </c>
      <c r="B61" s="231">
        <v>11801075</v>
      </c>
      <c r="C61" s="231">
        <v>9222216</v>
      </c>
      <c r="D61" s="231">
        <v>10785578</v>
      </c>
      <c r="E61" s="231">
        <v>4284884</v>
      </c>
      <c r="F61" s="231">
        <v>5287918</v>
      </c>
      <c r="G61" s="231">
        <v>13643008</v>
      </c>
      <c r="H61" s="231">
        <v>21066184</v>
      </c>
      <c r="I61" s="231">
        <v>18862278</v>
      </c>
      <c r="J61" s="231">
        <v>17034846</v>
      </c>
      <c r="K61" s="231">
        <v>9193361</v>
      </c>
      <c r="L61" s="231">
        <v>9288397</v>
      </c>
      <c r="M61" s="231">
        <v>7115085</v>
      </c>
      <c r="N61" s="233">
        <v>137584830</v>
      </c>
    </row>
    <row r="62" spans="1:14" ht="13.5" customHeight="1" thickBot="1" x14ac:dyDescent="0.25">
      <c r="A62" s="241"/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4"/>
    </row>
    <row r="63" spans="1:14" ht="13.5" customHeight="1" x14ac:dyDescent="0.2">
      <c r="A63" s="216" t="s">
        <v>20</v>
      </c>
      <c r="B63" s="231">
        <v>3650489</v>
      </c>
      <c r="C63" s="231">
        <v>0</v>
      </c>
      <c r="D63" s="231">
        <v>4793342</v>
      </c>
      <c r="E63" s="231">
        <v>5964449</v>
      </c>
      <c r="F63" s="231">
        <v>5243927</v>
      </c>
      <c r="G63" s="231">
        <v>6118065</v>
      </c>
      <c r="H63" s="231">
        <v>6761453</v>
      </c>
      <c r="I63" s="231">
        <v>6681143</v>
      </c>
      <c r="J63" s="231">
        <v>6120999</v>
      </c>
      <c r="K63" s="231">
        <v>4136132</v>
      </c>
      <c r="L63" s="231">
        <v>7327670</v>
      </c>
      <c r="M63" s="231">
        <v>6308269</v>
      </c>
      <c r="N63" s="233">
        <v>63105938</v>
      </c>
    </row>
    <row r="64" spans="1:14" ht="13.5" customHeight="1" thickBot="1" x14ac:dyDescent="0.25">
      <c r="A64" s="241"/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4"/>
    </row>
    <row r="65" spans="1:14" ht="13.5" customHeight="1" x14ac:dyDescent="0.2">
      <c r="A65" s="216" t="s">
        <v>15</v>
      </c>
      <c r="B65" s="231">
        <v>293783</v>
      </c>
      <c r="C65" s="231">
        <v>278987</v>
      </c>
      <c r="D65" s="231">
        <v>385086</v>
      </c>
      <c r="E65" s="231">
        <v>451771</v>
      </c>
      <c r="F65" s="231">
        <v>316634</v>
      </c>
      <c r="G65" s="231">
        <v>603911</v>
      </c>
      <c r="H65" s="231">
        <v>499118</v>
      </c>
      <c r="I65" s="231">
        <v>294605</v>
      </c>
      <c r="J65" s="231">
        <v>554028</v>
      </c>
      <c r="K65" s="231">
        <v>442236</v>
      </c>
      <c r="L65" s="231">
        <v>416261</v>
      </c>
      <c r="M65" s="231">
        <v>326170</v>
      </c>
      <c r="N65" s="233">
        <v>4862590</v>
      </c>
    </row>
    <row r="66" spans="1:14" ht="13.5" customHeight="1" thickBot="1" x14ac:dyDescent="0.25">
      <c r="A66" s="241"/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4"/>
    </row>
    <row r="67" spans="1:14" ht="13.5" customHeight="1" x14ac:dyDescent="0.2">
      <c r="A67" s="216" t="s">
        <v>75</v>
      </c>
      <c r="B67" s="231">
        <v>2554614</v>
      </c>
      <c r="C67" s="231">
        <v>1011644</v>
      </c>
      <c r="D67" s="231">
        <v>1543178</v>
      </c>
      <c r="E67" s="231">
        <v>2366332</v>
      </c>
      <c r="F67" s="231">
        <v>2498886</v>
      </c>
      <c r="G67" s="231">
        <v>2822151</v>
      </c>
      <c r="H67" s="231">
        <v>2865942</v>
      </c>
      <c r="I67" s="231">
        <v>4566936</v>
      </c>
      <c r="J67" s="231">
        <v>2753376</v>
      </c>
      <c r="K67" s="231">
        <v>3302954</v>
      </c>
      <c r="L67" s="231">
        <v>3895630</v>
      </c>
      <c r="M67" s="231">
        <v>4550572</v>
      </c>
      <c r="N67" s="233">
        <v>34732215</v>
      </c>
    </row>
    <row r="68" spans="1:14" ht="13.5" customHeight="1" thickBot="1" x14ac:dyDescent="0.25">
      <c r="A68" s="241"/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4"/>
    </row>
    <row r="69" spans="1:14" ht="13.5" customHeight="1" x14ac:dyDescent="0.2">
      <c r="A69" s="218" t="s">
        <v>21</v>
      </c>
      <c r="B69" s="231">
        <v>19794569</v>
      </c>
      <c r="C69" s="231">
        <v>22809725</v>
      </c>
      <c r="D69" s="231">
        <v>22303389</v>
      </c>
      <c r="E69" s="231">
        <v>18747076</v>
      </c>
      <c r="F69" s="231">
        <v>17728764</v>
      </c>
      <c r="G69" s="231">
        <v>27816822</v>
      </c>
      <c r="H69" s="231">
        <v>38656658</v>
      </c>
      <c r="I69" s="231">
        <v>40350189</v>
      </c>
      <c r="J69" s="231">
        <v>36589251</v>
      </c>
      <c r="K69" s="231">
        <v>30016148</v>
      </c>
      <c r="L69" s="231">
        <v>27540142</v>
      </c>
      <c r="M69" s="231">
        <v>26827278</v>
      </c>
      <c r="N69" s="233">
        <v>329180011</v>
      </c>
    </row>
    <row r="70" spans="1:14" ht="13.5" customHeight="1" thickBot="1" x14ac:dyDescent="0.25">
      <c r="A70" s="242"/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4"/>
    </row>
    <row r="71" spans="1:14" ht="13.5" customHeight="1" x14ac:dyDescent="0.2">
      <c r="A71" s="216" t="s">
        <v>22</v>
      </c>
      <c r="B71" s="231">
        <v>2804720</v>
      </c>
      <c r="C71" s="231">
        <v>3500991</v>
      </c>
      <c r="D71" s="231">
        <v>16361717</v>
      </c>
      <c r="E71" s="231">
        <v>3060051</v>
      </c>
      <c r="F71" s="231">
        <v>2910851</v>
      </c>
      <c r="G71" s="231">
        <v>4309112</v>
      </c>
      <c r="H71" s="231">
        <v>5367678</v>
      </c>
      <c r="I71" s="231">
        <v>5762259</v>
      </c>
      <c r="J71" s="231">
        <v>4773887</v>
      </c>
      <c r="K71" s="231">
        <v>4419254</v>
      </c>
      <c r="L71" s="231">
        <v>3482558</v>
      </c>
      <c r="M71" s="231">
        <v>2885399</v>
      </c>
      <c r="N71" s="233">
        <v>59638477</v>
      </c>
    </row>
    <row r="72" spans="1:14" ht="13.5" customHeight="1" thickBot="1" x14ac:dyDescent="0.25">
      <c r="A72" s="241"/>
      <c r="B72" s="232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4"/>
    </row>
    <row r="73" spans="1:14" ht="13.5" customHeight="1" x14ac:dyDescent="0.2">
      <c r="A73" s="216" t="s">
        <v>62</v>
      </c>
      <c r="B73" s="231">
        <v>11916314</v>
      </c>
      <c r="C73" s="231">
        <v>11644399</v>
      </c>
      <c r="D73" s="231">
        <v>15266380</v>
      </c>
      <c r="E73" s="231">
        <v>20454537</v>
      </c>
      <c r="F73" s="231">
        <v>22618192</v>
      </c>
      <c r="G73" s="231">
        <v>23664400</v>
      </c>
      <c r="H73" s="231">
        <v>25362138</v>
      </c>
      <c r="I73" s="231">
        <v>24145279</v>
      </c>
      <c r="J73" s="231">
        <v>23827053</v>
      </c>
      <c r="K73" s="231">
        <v>18848410</v>
      </c>
      <c r="L73" s="231">
        <v>13601638</v>
      </c>
      <c r="M73" s="231">
        <v>21141247</v>
      </c>
      <c r="N73" s="233">
        <v>232489987</v>
      </c>
    </row>
    <row r="74" spans="1:14" ht="13.5" customHeight="1" thickBot="1" x14ac:dyDescent="0.25">
      <c r="A74" s="241"/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4"/>
    </row>
    <row r="75" spans="1:14" ht="13.5" customHeight="1" x14ac:dyDescent="0.2">
      <c r="A75" s="216" t="s">
        <v>16</v>
      </c>
      <c r="B75" s="231">
        <v>0</v>
      </c>
      <c r="C75" s="231">
        <v>0</v>
      </c>
      <c r="D75" s="231">
        <v>0</v>
      </c>
      <c r="E75" s="231">
        <v>0</v>
      </c>
      <c r="F75" s="231">
        <v>0</v>
      </c>
      <c r="G75" s="231">
        <v>0</v>
      </c>
      <c r="H75" s="231">
        <v>0</v>
      </c>
      <c r="I75" s="231">
        <v>0</v>
      </c>
      <c r="J75" s="231">
        <v>0</v>
      </c>
      <c r="K75" s="231">
        <v>0</v>
      </c>
      <c r="L75" s="231">
        <v>1375660</v>
      </c>
      <c r="M75" s="231">
        <v>1384096</v>
      </c>
      <c r="N75" s="233">
        <v>2759756</v>
      </c>
    </row>
    <row r="76" spans="1:14" ht="13.5" customHeight="1" thickBot="1" x14ac:dyDescent="0.25">
      <c r="A76" s="241"/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4"/>
    </row>
    <row r="77" spans="1:14" ht="13.5" customHeight="1" x14ac:dyDescent="0.2">
      <c r="A77" s="216" t="s">
        <v>24</v>
      </c>
      <c r="B77" s="231">
        <v>0</v>
      </c>
      <c r="C77" s="231">
        <v>0</v>
      </c>
      <c r="D77" s="231">
        <v>0</v>
      </c>
      <c r="E77" s="231">
        <v>5468220</v>
      </c>
      <c r="F77" s="231">
        <v>11467695</v>
      </c>
      <c r="G77" s="231">
        <v>13974555</v>
      </c>
      <c r="H77" s="231">
        <v>20163440</v>
      </c>
      <c r="I77" s="231">
        <v>16011946</v>
      </c>
      <c r="J77" s="231">
        <v>1611050</v>
      </c>
      <c r="K77" s="231">
        <v>0</v>
      </c>
      <c r="L77" s="231">
        <v>0</v>
      </c>
      <c r="M77" s="231">
        <v>0</v>
      </c>
      <c r="N77" s="233">
        <v>68696906</v>
      </c>
    </row>
    <row r="78" spans="1:14" ht="13.5" customHeight="1" thickBot="1" x14ac:dyDescent="0.25">
      <c r="A78" s="241"/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4"/>
    </row>
    <row r="79" spans="1:14" ht="13.5" customHeight="1" x14ac:dyDescent="0.2">
      <c r="A79" s="216" t="s">
        <v>31</v>
      </c>
      <c r="B79" s="231">
        <v>0</v>
      </c>
      <c r="C79" s="231">
        <v>0</v>
      </c>
      <c r="D79" s="231">
        <v>0</v>
      </c>
      <c r="E79" s="231">
        <v>0</v>
      </c>
      <c r="F79" s="231">
        <v>0</v>
      </c>
      <c r="G79" s="231">
        <v>0</v>
      </c>
      <c r="H79" s="231">
        <v>0</v>
      </c>
      <c r="I79" s="231">
        <v>0</v>
      </c>
      <c r="J79" s="231">
        <v>0</v>
      </c>
      <c r="K79" s="231">
        <v>0</v>
      </c>
      <c r="L79" s="231">
        <v>0</v>
      </c>
      <c r="M79" s="231">
        <v>0</v>
      </c>
      <c r="N79" s="233">
        <v>0</v>
      </c>
    </row>
    <row r="80" spans="1:14" ht="13.5" customHeight="1" thickBot="1" x14ac:dyDescent="0.25">
      <c r="A80" s="241"/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4"/>
    </row>
    <row r="81" spans="1:14" ht="13.5" customHeight="1" x14ac:dyDescent="0.2">
      <c r="A81" s="216" t="s">
        <v>25</v>
      </c>
      <c r="B81" s="231">
        <v>96559721</v>
      </c>
      <c r="C81" s="231">
        <v>56746634</v>
      </c>
      <c r="D81" s="231">
        <v>81858351</v>
      </c>
      <c r="E81" s="231">
        <v>119260331</v>
      </c>
      <c r="F81" s="231">
        <v>197062444</v>
      </c>
      <c r="G81" s="231">
        <v>204847180</v>
      </c>
      <c r="H81" s="231">
        <v>177892492</v>
      </c>
      <c r="I81" s="231">
        <v>162537679</v>
      </c>
      <c r="J81" s="231">
        <v>163427443</v>
      </c>
      <c r="K81" s="231">
        <v>183016804</v>
      </c>
      <c r="L81" s="231">
        <v>226877948</v>
      </c>
      <c r="M81" s="231">
        <v>159588610</v>
      </c>
      <c r="N81" s="233">
        <v>1829675637</v>
      </c>
    </row>
    <row r="82" spans="1:14" ht="13.5" customHeight="1" thickBot="1" x14ac:dyDescent="0.25">
      <c r="A82" s="241"/>
      <c r="B82" s="232"/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4"/>
    </row>
    <row r="83" spans="1:14" ht="13.5" customHeight="1" x14ac:dyDescent="0.2">
      <c r="A83" s="216" t="s">
        <v>23</v>
      </c>
      <c r="B83" s="231">
        <v>48980688</v>
      </c>
      <c r="C83" s="231">
        <v>35293318</v>
      </c>
      <c r="D83" s="231">
        <v>42104893</v>
      </c>
      <c r="E83" s="231">
        <v>60660804</v>
      </c>
      <c r="F83" s="231">
        <v>45313120</v>
      </c>
      <c r="G83" s="231">
        <v>36639679</v>
      </c>
      <c r="H83" s="231">
        <v>31884260</v>
      </c>
      <c r="I83" s="231">
        <v>38984625</v>
      </c>
      <c r="J83" s="231">
        <v>39209336</v>
      </c>
      <c r="K83" s="231">
        <v>38318581</v>
      </c>
      <c r="L83" s="231">
        <v>33522872</v>
      </c>
      <c r="M83" s="231">
        <v>49811851</v>
      </c>
      <c r="N83" s="233">
        <v>500724027</v>
      </c>
    </row>
    <row r="84" spans="1:14" ht="13.5" customHeight="1" thickBot="1" x14ac:dyDescent="0.25">
      <c r="A84" s="241"/>
      <c r="B84" s="232"/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4"/>
    </row>
    <row r="85" spans="1:14" ht="13.5" customHeight="1" x14ac:dyDescent="0.2">
      <c r="A85" s="216" t="s">
        <v>26</v>
      </c>
      <c r="B85" s="231">
        <v>15207156</v>
      </c>
      <c r="C85" s="231">
        <v>29570773</v>
      </c>
      <c r="D85" s="231">
        <v>36498174</v>
      </c>
      <c r="E85" s="231">
        <v>51745972</v>
      </c>
      <c r="F85" s="231">
        <v>53475567</v>
      </c>
      <c r="G85" s="231">
        <v>48393341</v>
      </c>
      <c r="H85" s="231">
        <v>61549107</v>
      </c>
      <c r="I85" s="231">
        <v>55247820</v>
      </c>
      <c r="J85" s="231">
        <v>53215848</v>
      </c>
      <c r="K85" s="231">
        <v>47064988</v>
      </c>
      <c r="L85" s="231">
        <v>22476918</v>
      </c>
      <c r="M85" s="231">
        <v>24057491</v>
      </c>
      <c r="N85" s="233">
        <v>498503155</v>
      </c>
    </row>
    <row r="86" spans="1:14" ht="13.5" customHeight="1" thickBot="1" x14ac:dyDescent="0.25">
      <c r="A86" s="241"/>
      <c r="B86" s="232"/>
      <c r="C86" s="232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4"/>
    </row>
    <row r="87" spans="1:14" ht="13.5" customHeight="1" x14ac:dyDescent="0.2">
      <c r="A87" s="216" t="s">
        <v>27</v>
      </c>
      <c r="B87" s="231">
        <v>9324167</v>
      </c>
      <c r="C87" s="231">
        <v>9948158</v>
      </c>
      <c r="D87" s="231">
        <v>10136845</v>
      </c>
      <c r="E87" s="231">
        <v>10365112</v>
      </c>
      <c r="F87" s="231">
        <v>11290623</v>
      </c>
      <c r="G87" s="231">
        <v>11533334</v>
      </c>
      <c r="H87" s="231">
        <v>11305757</v>
      </c>
      <c r="I87" s="231">
        <v>10611601</v>
      </c>
      <c r="J87" s="231">
        <v>8767469</v>
      </c>
      <c r="K87" s="231">
        <v>9978749</v>
      </c>
      <c r="L87" s="231">
        <v>13890080</v>
      </c>
      <c r="M87" s="231">
        <v>10934675</v>
      </c>
      <c r="N87" s="233">
        <v>128086570</v>
      </c>
    </row>
    <row r="88" spans="1:14" ht="13.5" customHeight="1" thickBot="1" x14ac:dyDescent="0.25">
      <c r="A88" s="241"/>
      <c r="B88" s="232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4"/>
    </row>
    <row r="89" spans="1:14" ht="13.5" customHeight="1" x14ac:dyDescent="0.2">
      <c r="A89" s="216" t="s">
        <v>63</v>
      </c>
      <c r="B89" s="231">
        <v>0</v>
      </c>
      <c r="C89" s="231">
        <v>0</v>
      </c>
      <c r="D89" s="231">
        <v>0</v>
      </c>
      <c r="E89" s="231">
        <v>0</v>
      </c>
      <c r="F89" s="231">
        <v>0</v>
      </c>
      <c r="G89" s="231">
        <v>0</v>
      </c>
      <c r="H89" s="231">
        <v>0</v>
      </c>
      <c r="I89" s="231">
        <v>0</v>
      </c>
      <c r="J89" s="231">
        <v>0</v>
      </c>
      <c r="K89" s="231">
        <v>0</v>
      </c>
      <c r="L89" s="231">
        <v>0</v>
      </c>
      <c r="M89" s="231">
        <v>0</v>
      </c>
      <c r="N89" s="233">
        <v>0</v>
      </c>
    </row>
    <row r="90" spans="1:14" ht="13.5" customHeight="1" thickBot="1" x14ac:dyDescent="0.25">
      <c r="A90" s="241"/>
      <c r="B90" s="232"/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4"/>
    </row>
    <row r="91" spans="1:14" ht="13.5" customHeight="1" x14ac:dyDescent="0.2">
      <c r="A91" s="216" t="s">
        <v>64</v>
      </c>
      <c r="B91" s="231">
        <v>4241947</v>
      </c>
      <c r="C91" s="231">
        <v>4125113</v>
      </c>
      <c r="D91" s="231">
        <v>4891806</v>
      </c>
      <c r="E91" s="231">
        <v>6485322</v>
      </c>
      <c r="F91" s="231">
        <v>6429709</v>
      </c>
      <c r="G91" s="231">
        <v>4974028</v>
      </c>
      <c r="H91" s="231">
        <v>5721236</v>
      </c>
      <c r="I91" s="231">
        <v>5743487</v>
      </c>
      <c r="J91" s="231">
        <v>5828386</v>
      </c>
      <c r="K91" s="231">
        <v>5619966</v>
      </c>
      <c r="L91" s="231">
        <v>6390852</v>
      </c>
      <c r="M91" s="231">
        <v>4816144</v>
      </c>
      <c r="N91" s="233">
        <v>65267996</v>
      </c>
    </row>
    <row r="92" spans="1:14" ht="13.5" customHeight="1" thickBot="1" x14ac:dyDescent="0.25">
      <c r="A92" s="241"/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4"/>
    </row>
    <row r="93" spans="1:14" ht="13.5" customHeight="1" x14ac:dyDescent="0.2">
      <c r="A93" s="216" t="s">
        <v>28</v>
      </c>
      <c r="B93" s="231">
        <v>92236</v>
      </c>
      <c r="C93" s="231">
        <v>157989</v>
      </c>
      <c r="D93" s="231">
        <v>88282</v>
      </c>
      <c r="E93" s="231">
        <v>105814</v>
      </c>
      <c r="F93" s="231">
        <v>151043</v>
      </c>
      <c r="G93" s="231">
        <v>144125</v>
      </c>
      <c r="H93" s="231">
        <v>110543</v>
      </c>
      <c r="I93" s="231">
        <v>120996</v>
      </c>
      <c r="J93" s="231">
        <v>164931</v>
      </c>
      <c r="K93" s="231">
        <v>112813</v>
      </c>
      <c r="L93" s="231">
        <v>68056</v>
      </c>
      <c r="M93" s="231">
        <v>57083</v>
      </c>
      <c r="N93" s="233">
        <v>1373911</v>
      </c>
    </row>
    <row r="94" spans="1:14" ht="13.5" customHeight="1" thickBot="1" x14ac:dyDescent="0.25">
      <c r="A94" s="241"/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4"/>
    </row>
    <row r="95" spans="1:14" ht="13.5" customHeight="1" x14ac:dyDescent="0.2">
      <c r="A95" s="250" t="s">
        <v>13</v>
      </c>
      <c r="B95" s="246">
        <v>230759804</v>
      </c>
      <c r="C95" s="246">
        <v>189368315</v>
      </c>
      <c r="D95" s="246">
        <v>255343407</v>
      </c>
      <c r="E95" s="246">
        <v>321651010</v>
      </c>
      <c r="F95" s="246">
        <v>393471276</v>
      </c>
      <c r="G95" s="246">
        <v>406768026</v>
      </c>
      <c r="H95" s="246">
        <v>423650116</v>
      </c>
      <c r="I95" s="246">
        <v>402716784</v>
      </c>
      <c r="J95" s="246">
        <v>374343324</v>
      </c>
      <c r="K95" s="246">
        <v>364777231</v>
      </c>
      <c r="L95" s="246">
        <v>372429890</v>
      </c>
      <c r="M95" s="246">
        <v>324495945</v>
      </c>
      <c r="N95" s="246">
        <v>4059775128</v>
      </c>
    </row>
    <row r="96" spans="1:14" ht="13.5" customHeight="1" thickBot="1" x14ac:dyDescent="0.25">
      <c r="A96" s="251"/>
      <c r="B96" s="247"/>
      <c r="C96" s="247"/>
      <c r="D96" s="247"/>
      <c r="E96" s="247"/>
      <c r="F96" s="247"/>
      <c r="G96" s="247"/>
      <c r="H96" s="247"/>
      <c r="I96" s="247"/>
      <c r="J96" s="247"/>
      <c r="K96" s="247"/>
      <c r="L96" s="247"/>
      <c r="M96" s="247"/>
      <c r="N96" s="247"/>
    </row>
    <row r="100" spans="1:14" s="26" customFormat="1" ht="24.95" customHeight="1" x14ac:dyDescent="0.2">
      <c r="A100" s="222" t="s">
        <v>165</v>
      </c>
      <c r="B100" s="222"/>
      <c r="C100" s="222"/>
      <c r="D100" s="222"/>
      <c r="E100" s="222"/>
      <c r="F100" s="222"/>
      <c r="G100" s="222"/>
      <c r="H100" s="222"/>
      <c r="I100" s="222"/>
      <c r="J100" s="222"/>
      <c r="K100" s="222"/>
      <c r="L100" s="222"/>
      <c r="M100" s="222"/>
      <c r="N100" s="222"/>
    </row>
    <row r="101" spans="1:14" ht="13.5" thickBot="1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</row>
    <row r="102" spans="1:14" ht="13.5" customHeight="1" x14ac:dyDescent="0.2">
      <c r="A102" s="248"/>
      <c r="B102" s="248" t="s">
        <v>1</v>
      </c>
      <c r="C102" s="248" t="s">
        <v>2</v>
      </c>
      <c r="D102" s="248" t="s">
        <v>3</v>
      </c>
      <c r="E102" s="248" t="s">
        <v>4</v>
      </c>
      <c r="F102" s="248" t="s">
        <v>5</v>
      </c>
      <c r="G102" s="248" t="s">
        <v>6</v>
      </c>
      <c r="H102" s="248" t="s">
        <v>7</v>
      </c>
      <c r="I102" s="248" t="s">
        <v>8</v>
      </c>
      <c r="J102" s="248" t="s">
        <v>9</v>
      </c>
      <c r="K102" s="248" t="s">
        <v>10</v>
      </c>
      <c r="L102" s="248" t="s">
        <v>11</v>
      </c>
      <c r="M102" s="248" t="s">
        <v>12</v>
      </c>
      <c r="N102" s="248" t="s">
        <v>13</v>
      </c>
    </row>
    <row r="103" spans="1:14" ht="13.5" customHeight="1" thickBot="1" x14ac:dyDescent="0.25">
      <c r="A103" s="249"/>
      <c r="B103" s="249"/>
      <c r="C103" s="249"/>
      <c r="D103" s="249"/>
      <c r="E103" s="249"/>
      <c r="F103" s="249"/>
      <c r="G103" s="249"/>
      <c r="H103" s="249"/>
      <c r="I103" s="249"/>
      <c r="J103" s="249"/>
      <c r="K103" s="249"/>
      <c r="L103" s="249"/>
      <c r="M103" s="249"/>
      <c r="N103" s="249"/>
    </row>
    <row r="104" spans="1:14" ht="13.5" customHeight="1" x14ac:dyDescent="0.2">
      <c r="A104" s="216" t="s">
        <v>30</v>
      </c>
      <c r="B104" s="231">
        <v>31684000</v>
      </c>
      <c r="C104" s="231">
        <v>34055000</v>
      </c>
      <c r="D104" s="231">
        <v>39199000</v>
      </c>
      <c r="E104" s="231">
        <v>40180000</v>
      </c>
      <c r="F104" s="231">
        <v>36949000</v>
      </c>
      <c r="G104" s="231">
        <v>40178000</v>
      </c>
      <c r="H104" s="231">
        <v>42771000</v>
      </c>
      <c r="I104" s="231">
        <v>43060000</v>
      </c>
      <c r="J104" s="231">
        <v>42872000</v>
      </c>
      <c r="K104" s="231">
        <v>44413000</v>
      </c>
      <c r="L104" s="231">
        <v>44986000</v>
      </c>
      <c r="M104" s="231">
        <v>38211000</v>
      </c>
      <c r="N104" s="233">
        <v>478558000</v>
      </c>
    </row>
    <row r="105" spans="1:14" ht="13.5" customHeight="1" thickBot="1" x14ac:dyDescent="0.25">
      <c r="A105" s="241"/>
      <c r="B105" s="232"/>
      <c r="C105" s="232"/>
      <c r="D105" s="232"/>
      <c r="E105" s="232"/>
      <c r="F105" s="232"/>
      <c r="G105" s="232"/>
      <c r="H105" s="232"/>
      <c r="I105" s="232"/>
      <c r="J105" s="232"/>
      <c r="K105" s="232"/>
      <c r="L105" s="232"/>
      <c r="M105" s="232"/>
      <c r="N105" s="234"/>
    </row>
    <row r="106" spans="1:14" ht="13.5" customHeight="1" x14ac:dyDescent="0.2">
      <c r="A106" s="216" t="s">
        <v>66</v>
      </c>
      <c r="B106" s="231">
        <v>0</v>
      </c>
      <c r="C106" s="231">
        <v>0</v>
      </c>
      <c r="D106" s="231">
        <v>0</v>
      </c>
      <c r="E106" s="231">
        <v>0</v>
      </c>
      <c r="F106" s="231">
        <v>0</v>
      </c>
      <c r="G106" s="231">
        <v>0</v>
      </c>
      <c r="H106" s="231">
        <v>0</v>
      </c>
      <c r="I106" s="231">
        <v>0</v>
      </c>
      <c r="J106" s="231">
        <v>0</v>
      </c>
      <c r="K106" s="231">
        <v>0</v>
      </c>
      <c r="L106" s="231">
        <v>0</v>
      </c>
      <c r="M106" s="231">
        <v>0</v>
      </c>
      <c r="N106" s="233">
        <v>0</v>
      </c>
    </row>
    <row r="107" spans="1:14" ht="13.5" customHeight="1" thickBot="1" x14ac:dyDescent="0.25">
      <c r="A107" s="241"/>
      <c r="B107" s="232"/>
      <c r="C107" s="232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234"/>
    </row>
    <row r="108" spans="1:14" ht="13.5" customHeight="1" x14ac:dyDescent="0.2">
      <c r="A108" s="216" t="s">
        <v>32</v>
      </c>
      <c r="B108" s="231">
        <v>4618000</v>
      </c>
      <c r="C108" s="231">
        <v>5485000</v>
      </c>
      <c r="D108" s="231">
        <v>6267000</v>
      </c>
      <c r="E108" s="231">
        <v>7114000</v>
      </c>
      <c r="F108" s="231">
        <v>7700000</v>
      </c>
      <c r="G108" s="231">
        <v>6505000</v>
      </c>
      <c r="H108" s="231">
        <v>4904000</v>
      </c>
      <c r="I108" s="231">
        <v>4152000</v>
      </c>
      <c r="J108" s="231">
        <v>5420000</v>
      </c>
      <c r="K108" s="231">
        <v>4792000</v>
      </c>
      <c r="L108" s="231">
        <v>5480000</v>
      </c>
      <c r="M108" s="231">
        <v>4780000</v>
      </c>
      <c r="N108" s="233">
        <v>67217000</v>
      </c>
    </row>
    <row r="109" spans="1:14" ht="13.5" customHeight="1" thickBot="1" x14ac:dyDescent="0.25">
      <c r="A109" s="241"/>
      <c r="B109" s="232"/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4"/>
    </row>
    <row r="110" spans="1:14" ht="13.5" customHeight="1" x14ac:dyDescent="0.2">
      <c r="A110" s="216" t="s">
        <v>33</v>
      </c>
      <c r="B110" s="231">
        <v>2583000</v>
      </c>
      <c r="C110" s="231">
        <v>1685000</v>
      </c>
      <c r="D110" s="231">
        <v>2049000</v>
      </c>
      <c r="E110" s="231">
        <v>2511000</v>
      </c>
      <c r="F110" s="231">
        <v>2286000</v>
      </c>
      <c r="G110" s="231">
        <v>2231000</v>
      </c>
      <c r="H110" s="231">
        <v>1420000</v>
      </c>
      <c r="I110" s="231">
        <v>1851000</v>
      </c>
      <c r="J110" s="231">
        <v>1763000</v>
      </c>
      <c r="K110" s="231">
        <v>1773000</v>
      </c>
      <c r="L110" s="231">
        <v>2060000</v>
      </c>
      <c r="M110" s="231">
        <v>1699000</v>
      </c>
      <c r="N110" s="233">
        <v>23911000</v>
      </c>
    </row>
    <row r="111" spans="1:14" ht="13.5" customHeight="1" thickBot="1" x14ac:dyDescent="0.25">
      <c r="A111" s="241"/>
      <c r="B111" s="232"/>
      <c r="C111" s="232"/>
      <c r="D111" s="232"/>
      <c r="E111" s="232"/>
      <c r="F111" s="232"/>
      <c r="G111" s="232"/>
      <c r="H111" s="232"/>
      <c r="I111" s="232"/>
      <c r="J111" s="232"/>
      <c r="K111" s="232"/>
      <c r="L111" s="232"/>
      <c r="M111" s="232"/>
      <c r="N111" s="234"/>
    </row>
    <row r="112" spans="1:14" ht="13.5" customHeight="1" x14ac:dyDescent="0.2">
      <c r="A112" s="216" t="s">
        <v>62</v>
      </c>
      <c r="B112" s="231">
        <v>5743000</v>
      </c>
      <c r="C112" s="231">
        <v>3735000</v>
      </c>
      <c r="D112" s="231">
        <v>4051000</v>
      </c>
      <c r="E112" s="231">
        <v>5038000</v>
      </c>
      <c r="F112" s="231">
        <v>4578000</v>
      </c>
      <c r="G112" s="231">
        <v>2860000</v>
      </c>
      <c r="H112" s="231">
        <v>3218000</v>
      </c>
      <c r="I112" s="231">
        <v>2178000</v>
      </c>
      <c r="J112" s="231">
        <v>3290000</v>
      </c>
      <c r="K112" s="231">
        <v>2197000</v>
      </c>
      <c r="L112" s="231">
        <v>4411000</v>
      </c>
      <c r="M112" s="231">
        <v>2868000</v>
      </c>
      <c r="N112" s="233">
        <v>44167000</v>
      </c>
    </row>
    <row r="113" spans="1:14" ht="13.5" customHeight="1" thickBot="1" x14ac:dyDescent="0.25">
      <c r="A113" s="241"/>
      <c r="B113" s="232"/>
      <c r="C113" s="232"/>
      <c r="D113" s="232"/>
      <c r="E113" s="232"/>
      <c r="F113" s="232"/>
      <c r="G113" s="232"/>
      <c r="H113" s="232"/>
      <c r="I113" s="232"/>
      <c r="J113" s="232"/>
      <c r="K113" s="232"/>
      <c r="L113" s="232"/>
      <c r="M113" s="232"/>
      <c r="N113" s="234"/>
    </row>
    <row r="114" spans="1:14" ht="13.5" customHeight="1" x14ac:dyDescent="0.2">
      <c r="A114" s="216" t="s">
        <v>93</v>
      </c>
      <c r="B114" s="231">
        <v>5916000</v>
      </c>
      <c r="C114" s="231">
        <v>5735000</v>
      </c>
      <c r="D114" s="231">
        <v>6279000</v>
      </c>
      <c r="E114" s="231">
        <v>6343000</v>
      </c>
      <c r="F114" s="231">
        <v>5989000</v>
      </c>
      <c r="G114" s="231">
        <v>6382000</v>
      </c>
      <c r="H114" s="231">
        <v>6584000</v>
      </c>
      <c r="I114" s="231">
        <v>6635000</v>
      </c>
      <c r="J114" s="231">
        <v>5635000</v>
      </c>
      <c r="K114" s="231">
        <v>5757000</v>
      </c>
      <c r="L114" s="231">
        <v>5233000</v>
      </c>
      <c r="M114" s="231">
        <v>5011000</v>
      </c>
      <c r="N114" s="233">
        <v>71499000</v>
      </c>
    </row>
    <row r="115" spans="1:14" ht="13.5" customHeight="1" thickBot="1" x14ac:dyDescent="0.25">
      <c r="A115" s="241"/>
      <c r="B115" s="232"/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4"/>
    </row>
    <row r="116" spans="1:14" ht="13.5" customHeight="1" x14ac:dyDescent="0.2">
      <c r="A116" s="216" t="s">
        <v>34</v>
      </c>
      <c r="B116" s="231">
        <v>48921000</v>
      </c>
      <c r="C116" s="231">
        <v>50467000</v>
      </c>
      <c r="D116" s="231">
        <v>66511000</v>
      </c>
      <c r="E116" s="231">
        <v>63331000</v>
      </c>
      <c r="F116" s="231">
        <v>63901000</v>
      </c>
      <c r="G116" s="231">
        <v>69999000</v>
      </c>
      <c r="H116" s="231">
        <v>70608000</v>
      </c>
      <c r="I116" s="231">
        <v>68324000</v>
      </c>
      <c r="J116" s="231">
        <v>65587000</v>
      </c>
      <c r="K116" s="231">
        <v>69738000</v>
      </c>
      <c r="L116" s="231">
        <v>64578000</v>
      </c>
      <c r="M116" s="231">
        <v>45014000</v>
      </c>
      <c r="N116" s="233">
        <v>746979000</v>
      </c>
    </row>
    <row r="117" spans="1:14" ht="13.5" customHeight="1" thickBot="1" x14ac:dyDescent="0.25">
      <c r="A117" s="241"/>
      <c r="B117" s="232"/>
      <c r="C117" s="232"/>
      <c r="D117" s="232"/>
      <c r="E117" s="232"/>
      <c r="F117" s="232"/>
      <c r="G117" s="232"/>
      <c r="H117" s="232"/>
      <c r="I117" s="232"/>
      <c r="J117" s="232"/>
      <c r="K117" s="232"/>
      <c r="L117" s="232"/>
      <c r="M117" s="232"/>
      <c r="N117" s="234"/>
    </row>
    <row r="118" spans="1:14" ht="13.5" customHeight="1" x14ac:dyDescent="0.2">
      <c r="A118" s="218" t="s">
        <v>98</v>
      </c>
      <c r="B118" s="231">
        <v>27562000</v>
      </c>
      <c r="C118" s="231">
        <v>24871000</v>
      </c>
      <c r="D118" s="231">
        <v>32541000</v>
      </c>
      <c r="E118" s="231">
        <v>18285000</v>
      </c>
      <c r="F118" s="231">
        <v>20842000</v>
      </c>
      <c r="G118" s="231">
        <v>24300000</v>
      </c>
      <c r="H118" s="231">
        <v>18096000</v>
      </c>
      <c r="I118" s="231">
        <v>24457000</v>
      </c>
      <c r="J118" s="231">
        <v>22165000</v>
      </c>
      <c r="K118" s="231">
        <v>23992000</v>
      </c>
      <c r="L118" s="231">
        <v>22335000</v>
      </c>
      <c r="M118" s="231">
        <v>26615000</v>
      </c>
      <c r="N118" s="233">
        <v>286061000</v>
      </c>
    </row>
    <row r="119" spans="1:14" ht="13.5" customHeight="1" thickBot="1" x14ac:dyDescent="0.25">
      <c r="A119" s="242"/>
      <c r="B119" s="232"/>
      <c r="C119" s="232"/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  <c r="N119" s="234"/>
    </row>
    <row r="120" spans="1:14" ht="13.5" customHeight="1" x14ac:dyDescent="0.2">
      <c r="A120" s="216" t="s">
        <v>35</v>
      </c>
      <c r="B120" s="231">
        <v>12571000</v>
      </c>
      <c r="C120" s="231">
        <v>10130000</v>
      </c>
      <c r="D120" s="231">
        <v>13500000</v>
      </c>
      <c r="E120" s="231">
        <v>13257000</v>
      </c>
      <c r="F120" s="231">
        <v>12198000</v>
      </c>
      <c r="G120" s="231">
        <v>11261000</v>
      </c>
      <c r="H120" s="231">
        <v>12649000</v>
      </c>
      <c r="I120" s="231">
        <v>17058000</v>
      </c>
      <c r="J120" s="231">
        <v>12940000</v>
      </c>
      <c r="K120" s="231">
        <v>9380000</v>
      </c>
      <c r="L120" s="231">
        <v>9516000</v>
      </c>
      <c r="M120" s="231">
        <v>10632000</v>
      </c>
      <c r="N120" s="233">
        <v>145092000</v>
      </c>
    </row>
    <row r="121" spans="1:14" ht="13.5" customHeight="1" thickBot="1" x14ac:dyDescent="0.25">
      <c r="A121" s="241"/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  <c r="L121" s="232"/>
      <c r="M121" s="232"/>
      <c r="N121" s="234"/>
    </row>
    <row r="122" spans="1:14" ht="13.5" customHeight="1" x14ac:dyDescent="0.2">
      <c r="A122" s="216" t="s">
        <v>74</v>
      </c>
      <c r="B122" s="231">
        <v>2887000</v>
      </c>
      <c r="C122" s="231">
        <v>2887000</v>
      </c>
      <c r="D122" s="231">
        <v>3038000</v>
      </c>
      <c r="E122" s="231">
        <v>2793000</v>
      </c>
      <c r="F122" s="231">
        <v>2510000</v>
      </c>
      <c r="G122" s="231">
        <v>2717000</v>
      </c>
      <c r="H122" s="231">
        <v>1981000</v>
      </c>
      <c r="I122" s="231">
        <v>2208000</v>
      </c>
      <c r="J122" s="231">
        <v>3548000</v>
      </c>
      <c r="K122" s="231">
        <v>2680000</v>
      </c>
      <c r="L122" s="231">
        <v>3510000</v>
      </c>
      <c r="M122" s="231">
        <v>4453000</v>
      </c>
      <c r="N122" s="233">
        <v>35212000</v>
      </c>
    </row>
    <row r="123" spans="1:14" ht="13.5" customHeight="1" thickBot="1" x14ac:dyDescent="0.25">
      <c r="A123" s="241"/>
      <c r="B123" s="232"/>
      <c r="C123" s="232"/>
      <c r="D123" s="232"/>
      <c r="E123" s="232"/>
      <c r="F123" s="232"/>
      <c r="G123" s="232"/>
      <c r="H123" s="232"/>
      <c r="I123" s="232"/>
      <c r="J123" s="232"/>
      <c r="K123" s="232"/>
      <c r="L123" s="232"/>
      <c r="M123" s="232"/>
      <c r="N123" s="234"/>
    </row>
    <row r="124" spans="1:14" ht="13.5" customHeight="1" x14ac:dyDescent="0.2">
      <c r="A124" s="216" t="s">
        <v>17</v>
      </c>
      <c r="B124" s="231">
        <v>5328000</v>
      </c>
      <c r="C124" s="231">
        <v>4281000</v>
      </c>
      <c r="D124" s="231">
        <v>5483000</v>
      </c>
      <c r="E124" s="231">
        <v>4977000</v>
      </c>
      <c r="F124" s="231">
        <v>4789000</v>
      </c>
      <c r="G124" s="231">
        <v>4402000</v>
      </c>
      <c r="H124" s="231">
        <v>5554000</v>
      </c>
      <c r="I124" s="231">
        <v>5255000</v>
      </c>
      <c r="J124" s="231">
        <v>3552000</v>
      </c>
      <c r="K124" s="231">
        <v>3587000</v>
      </c>
      <c r="L124" s="231">
        <v>4028000</v>
      </c>
      <c r="M124" s="231">
        <v>3653000</v>
      </c>
      <c r="N124" s="233">
        <v>54889000</v>
      </c>
    </row>
    <row r="125" spans="1:14" ht="13.5" customHeight="1" thickBot="1" x14ac:dyDescent="0.25">
      <c r="A125" s="241"/>
      <c r="B125" s="232"/>
      <c r="C125" s="232"/>
      <c r="D125" s="232"/>
      <c r="E125" s="232"/>
      <c r="F125" s="232"/>
      <c r="G125" s="232"/>
      <c r="H125" s="232"/>
      <c r="I125" s="232"/>
      <c r="J125" s="232"/>
      <c r="K125" s="232"/>
      <c r="L125" s="232"/>
      <c r="M125" s="232"/>
      <c r="N125" s="234"/>
    </row>
    <row r="126" spans="1:14" ht="13.5" customHeight="1" x14ac:dyDescent="0.2">
      <c r="A126" s="250" t="s">
        <v>13</v>
      </c>
      <c r="B126" s="246">
        <v>147813000</v>
      </c>
      <c r="C126" s="246">
        <v>143331000</v>
      </c>
      <c r="D126" s="246">
        <v>178918000</v>
      </c>
      <c r="E126" s="246">
        <v>163829000</v>
      </c>
      <c r="F126" s="246">
        <v>161742000</v>
      </c>
      <c r="G126" s="246">
        <v>170835000</v>
      </c>
      <c r="H126" s="246">
        <v>167785000</v>
      </c>
      <c r="I126" s="246">
        <v>175178000</v>
      </c>
      <c r="J126" s="246">
        <v>166772000</v>
      </c>
      <c r="K126" s="246">
        <v>168309000</v>
      </c>
      <c r="L126" s="246">
        <v>166137000</v>
      </c>
      <c r="M126" s="246">
        <v>142936000</v>
      </c>
      <c r="N126" s="246">
        <v>1953585000</v>
      </c>
    </row>
    <row r="127" spans="1:14" ht="13.5" customHeight="1" thickBot="1" x14ac:dyDescent="0.25">
      <c r="A127" s="251"/>
      <c r="B127" s="247"/>
      <c r="C127" s="247"/>
      <c r="D127" s="247"/>
      <c r="E127" s="247"/>
      <c r="F127" s="247"/>
      <c r="G127" s="247"/>
      <c r="H127" s="247"/>
      <c r="I127" s="247"/>
      <c r="J127" s="247"/>
      <c r="K127" s="247"/>
      <c r="L127" s="247"/>
      <c r="M127" s="247"/>
      <c r="N127" s="247"/>
    </row>
    <row r="131" spans="1:14" s="26" customFormat="1" ht="24.95" customHeight="1" x14ac:dyDescent="0.2">
      <c r="A131" s="222" t="s">
        <v>171</v>
      </c>
      <c r="B131" s="222"/>
      <c r="C131" s="222"/>
      <c r="D131" s="222"/>
      <c r="E131" s="222"/>
      <c r="F131" s="222"/>
      <c r="G131" s="222"/>
      <c r="H131" s="222"/>
      <c r="I131" s="222"/>
      <c r="J131" s="222"/>
      <c r="K131" s="222"/>
      <c r="L131" s="222"/>
      <c r="M131" s="222"/>
      <c r="N131" s="222"/>
    </row>
    <row r="132" spans="1:14" ht="13.5" thickBot="1" x14ac:dyDescent="0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</row>
    <row r="133" spans="1:14" ht="13.5" customHeight="1" x14ac:dyDescent="0.2">
      <c r="A133" s="248"/>
      <c r="B133" s="248" t="s">
        <v>1</v>
      </c>
      <c r="C133" s="248" t="s">
        <v>2</v>
      </c>
      <c r="D133" s="248" t="s">
        <v>3</v>
      </c>
      <c r="E133" s="248" t="s">
        <v>4</v>
      </c>
      <c r="F133" s="248" t="s">
        <v>5</v>
      </c>
      <c r="G133" s="248" t="s">
        <v>6</v>
      </c>
      <c r="H133" s="248" t="s">
        <v>7</v>
      </c>
      <c r="I133" s="248" t="s">
        <v>8</v>
      </c>
      <c r="J133" s="248" t="s">
        <v>9</v>
      </c>
      <c r="K133" s="248" t="s">
        <v>10</v>
      </c>
      <c r="L133" s="248" t="s">
        <v>11</v>
      </c>
      <c r="M133" s="248" t="s">
        <v>12</v>
      </c>
      <c r="N133" s="248" t="s">
        <v>13</v>
      </c>
    </row>
    <row r="134" spans="1:14" ht="13.5" customHeight="1" thickBot="1" x14ac:dyDescent="0.25">
      <c r="A134" s="249"/>
      <c r="B134" s="249"/>
      <c r="C134" s="249"/>
      <c r="D134" s="249"/>
      <c r="E134" s="249"/>
      <c r="F134" s="249"/>
      <c r="G134" s="249"/>
      <c r="H134" s="249"/>
      <c r="I134" s="249"/>
      <c r="J134" s="249"/>
      <c r="K134" s="249"/>
      <c r="L134" s="249"/>
      <c r="M134" s="249"/>
      <c r="N134" s="249"/>
    </row>
    <row r="135" spans="1:14" ht="13.5" customHeight="1" x14ac:dyDescent="0.2">
      <c r="A135" s="216" t="s">
        <v>36</v>
      </c>
      <c r="B135" s="231">
        <v>8826715</v>
      </c>
      <c r="C135" s="231">
        <v>12638044</v>
      </c>
      <c r="D135" s="231">
        <v>12408994</v>
      </c>
      <c r="E135" s="231">
        <v>14760813</v>
      </c>
      <c r="F135" s="231">
        <v>10001887</v>
      </c>
      <c r="G135" s="231">
        <v>12077523</v>
      </c>
      <c r="H135" s="231">
        <v>13952307</v>
      </c>
      <c r="I135" s="231">
        <v>15459730</v>
      </c>
      <c r="J135" s="231">
        <v>14842892</v>
      </c>
      <c r="K135" s="231">
        <v>16263239</v>
      </c>
      <c r="L135" s="231">
        <v>15981496</v>
      </c>
      <c r="M135" s="231">
        <v>17607863</v>
      </c>
      <c r="N135" s="233">
        <v>164821503</v>
      </c>
    </row>
    <row r="136" spans="1:14" ht="13.5" customHeight="1" thickBot="1" x14ac:dyDescent="0.25">
      <c r="A136" s="241"/>
      <c r="B136" s="232"/>
      <c r="C136" s="232"/>
      <c r="D136" s="232"/>
      <c r="E136" s="232"/>
      <c r="F136" s="232"/>
      <c r="G136" s="232"/>
      <c r="H136" s="232"/>
      <c r="I136" s="232"/>
      <c r="J136" s="232"/>
      <c r="K136" s="232"/>
      <c r="L136" s="232"/>
      <c r="M136" s="232"/>
      <c r="N136" s="234"/>
    </row>
    <row r="137" spans="1:14" ht="13.5" customHeight="1" x14ac:dyDescent="0.2">
      <c r="A137" s="218" t="s">
        <v>37</v>
      </c>
      <c r="B137" s="231">
        <v>12285567</v>
      </c>
      <c r="C137" s="231">
        <v>17282624</v>
      </c>
      <c r="D137" s="231">
        <v>25149381</v>
      </c>
      <c r="E137" s="231">
        <v>17164783</v>
      </c>
      <c r="F137" s="231">
        <v>10345540</v>
      </c>
      <c r="G137" s="231">
        <v>17275575</v>
      </c>
      <c r="H137" s="231">
        <v>18838067</v>
      </c>
      <c r="I137" s="231">
        <v>17332020</v>
      </c>
      <c r="J137" s="231">
        <v>24489495</v>
      </c>
      <c r="K137" s="231">
        <v>12782970</v>
      </c>
      <c r="L137" s="231">
        <v>18219662</v>
      </c>
      <c r="M137" s="231">
        <v>20135372</v>
      </c>
      <c r="N137" s="233">
        <v>211301056</v>
      </c>
    </row>
    <row r="138" spans="1:14" ht="13.5" customHeight="1" thickBot="1" x14ac:dyDescent="0.25">
      <c r="A138" s="242"/>
      <c r="B138" s="232"/>
      <c r="C138" s="232"/>
      <c r="D138" s="232"/>
      <c r="E138" s="232"/>
      <c r="F138" s="232"/>
      <c r="G138" s="232"/>
      <c r="H138" s="232"/>
      <c r="I138" s="232"/>
      <c r="J138" s="232"/>
      <c r="K138" s="232"/>
      <c r="L138" s="232"/>
      <c r="M138" s="232"/>
      <c r="N138" s="234"/>
    </row>
    <row r="139" spans="1:14" ht="13.5" customHeight="1" x14ac:dyDescent="0.2">
      <c r="A139" s="216" t="s">
        <v>38</v>
      </c>
      <c r="B139" s="231">
        <v>37568948</v>
      </c>
      <c r="C139" s="231">
        <v>31385970</v>
      </c>
      <c r="D139" s="231">
        <v>55101155</v>
      </c>
      <c r="E139" s="231">
        <v>79099653</v>
      </c>
      <c r="F139" s="231">
        <v>79282561</v>
      </c>
      <c r="G139" s="231">
        <v>79377452</v>
      </c>
      <c r="H139" s="231">
        <v>84639529</v>
      </c>
      <c r="I139" s="231">
        <v>81599104</v>
      </c>
      <c r="J139" s="231">
        <v>70812461</v>
      </c>
      <c r="K139" s="231">
        <v>64559187</v>
      </c>
      <c r="L139" s="231">
        <v>80068788</v>
      </c>
      <c r="M139" s="231">
        <v>67395418</v>
      </c>
      <c r="N139" s="233">
        <v>810890226</v>
      </c>
    </row>
    <row r="140" spans="1:14" ht="13.5" customHeight="1" thickBot="1" x14ac:dyDescent="0.25">
      <c r="A140" s="241"/>
      <c r="B140" s="232"/>
      <c r="C140" s="232"/>
      <c r="D140" s="232"/>
      <c r="E140" s="232"/>
      <c r="F140" s="232"/>
      <c r="G140" s="232"/>
      <c r="H140" s="232"/>
      <c r="I140" s="232"/>
      <c r="J140" s="232"/>
      <c r="K140" s="232"/>
      <c r="L140" s="232"/>
      <c r="M140" s="232"/>
      <c r="N140" s="234"/>
    </row>
    <row r="141" spans="1:14" ht="13.5" customHeight="1" x14ac:dyDescent="0.2">
      <c r="A141" s="218" t="s">
        <v>39</v>
      </c>
      <c r="B141" s="231">
        <v>0</v>
      </c>
      <c r="C141" s="231">
        <v>0</v>
      </c>
      <c r="D141" s="231">
        <v>0</v>
      </c>
      <c r="E141" s="231">
        <v>0</v>
      </c>
      <c r="F141" s="231">
        <v>0</v>
      </c>
      <c r="G141" s="231">
        <v>0</v>
      </c>
      <c r="H141" s="231">
        <v>0</v>
      </c>
      <c r="I141" s="231">
        <v>0</v>
      </c>
      <c r="J141" s="231">
        <v>0</v>
      </c>
      <c r="K141" s="231">
        <v>0</v>
      </c>
      <c r="L141" s="231">
        <v>0</v>
      </c>
      <c r="M141" s="231">
        <v>0</v>
      </c>
      <c r="N141" s="233">
        <v>0</v>
      </c>
    </row>
    <row r="142" spans="1:14" ht="13.5" customHeight="1" thickBot="1" x14ac:dyDescent="0.25">
      <c r="A142" s="242"/>
      <c r="B142" s="232"/>
      <c r="C142" s="232"/>
      <c r="D142" s="232"/>
      <c r="E142" s="232"/>
      <c r="F142" s="232"/>
      <c r="G142" s="232"/>
      <c r="H142" s="232"/>
      <c r="I142" s="232"/>
      <c r="J142" s="232"/>
      <c r="K142" s="232"/>
      <c r="L142" s="232"/>
      <c r="M142" s="232"/>
      <c r="N142" s="234"/>
    </row>
    <row r="143" spans="1:14" ht="13.5" customHeight="1" x14ac:dyDescent="0.2">
      <c r="A143" s="216" t="s">
        <v>40</v>
      </c>
      <c r="B143" s="231">
        <v>16531222</v>
      </c>
      <c r="C143" s="231">
        <v>12585950</v>
      </c>
      <c r="D143" s="231">
        <v>21582546</v>
      </c>
      <c r="E143" s="231">
        <v>27656116</v>
      </c>
      <c r="F143" s="231">
        <v>25702922</v>
      </c>
      <c r="G143" s="231">
        <v>23433309</v>
      </c>
      <c r="H143" s="231">
        <v>23873907</v>
      </c>
      <c r="I143" s="231">
        <v>23465216</v>
      </c>
      <c r="J143" s="231">
        <v>23111324</v>
      </c>
      <c r="K143" s="231">
        <v>21302043</v>
      </c>
      <c r="L143" s="231">
        <v>25033987</v>
      </c>
      <c r="M143" s="231">
        <v>27765685</v>
      </c>
      <c r="N143" s="233">
        <v>272044227</v>
      </c>
    </row>
    <row r="144" spans="1:14" ht="13.5" customHeight="1" thickBot="1" x14ac:dyDescent="0.25">
      <c r="A144" s="241"/>
      <c r="B144" s="232"/>
      <c r="C144" s="232"/>
      <c r="D144" s="232"/>
      <c r="E144" s="232"/>
      <c r="F144" s="232"/>
      <c r="G144" s="232"/>
      <c r="H144" s="232"/>
      <c r="I144" s="232"/>
      <c r="J144" s="232"/>
      <c r="K144" s="232"/>
      <c r="L144" s="232"/>
      <c r="M144" s="232"/>
      <c r="N144" s="234"/>
    </row>
    <row r="145" spans="1:14" ht="13.5" customHeight="1" x14ac:dyDescent="0.2">
      <c r="A145" s="216" t="s">
        <v>32</v>
      </c>
      <c r="B145" s="231">
        <v>4788470</v>
      </c>
      <c r="C145" s="231">
        <v>3699096</v>
      </c>
      <c r="D145" s="231">
        <v>7259875</v>
      </c>
      <c r="E145" s="231">
        <v>8683461</v>
      </c>
      <c r="F145" s="231">
        <v>6495614</v>
      </c>
      <c r="G145" s="231">
        <v>5997450</v>
      </c>
      <c r="H145" s="231">
        <v>4528210</v>
      </c>
      <c r="I145" s="231">
        <v>4076032</v>
      </c>
      <c r="J145" s="231">
        <v>4076759</v>
      </c>
      <c r="K145" s="231">
        <v>4275339</v>
      </c>
      <c r="L145" s="231">
        <v>4017312</v>
      </c>
      <c r="M145" s="231">
        <v>2786299</v>
      </c>
      <c r="N145" s="233">
        <v>60683917</v>
      </c>
    </row>
    <row r="146" spans="1:14" ht="13.5" customHeight="1" thickBot="1" x14ac:dyDescent="0.25">
      <c r="A146" s="241"/>
      <c r="B146" s="232"/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4"/>
    </row>
    <row r="147" spans="1:14" ht="13.5" customHeight="1" x14ac:dyDescent="0.2">
      <c r="A147" s="218" t="s">
        <v>67</v>
      </c>
      <c r="B147" s="231">
        <v>18997563</v>
      </c>
      <c r="C147" s="231">
        <v>21668031</v>
      </c>
      <c r="D147" s="231">
        <v>34621926</v>
      </c>
      <c r="E147" s="231">
        <v>23742021</v>
      </c>
      <c r="F147" s="231">
        <v>32236246</v>
      </c>
      <c r="G147" s="231">
        <v>35458435</v>
      </c>
      <c r="H147" s="231">
        <v>22727314</v>
      </c>
      <c r="I147" s="231">
        <v>26573318</v>
      </c>
      <c r="J147" s="231">
        <v>34036990</v>
      </c>
      <c r="K147" s="231">
        <v>35801721</v>
      </c>
      <c r="L147" s="231">
        <v>20422299</v>
      </c>
      <c r="M147" s="231">
        <v>17654491</v>
      </c>
      <c r="N147" s="233">
        <v>323940355</v>
      </c>
    </row>
    <row r="148" spans="1:14" ht="13.5" customHeight="1" thickBot="1" x14ac:dyDescent="0.25">
      <c r="A148" s="242"/>
      <c r="B148" s="232"/>
      <c r="C148" s="232"/>
      <c r="D148" s="232"/>
      <c r="E148" s="232"/>
      <c r="F148" s="232"/>
      <c r="G148" s="232"/>
      <c r="H148" s="232"/>
      <c r="I148" s="232"/>
      <c r="J148" s="232"/>
      <c r="K148" s="232"/>
      <c r="L148" s="232"/>
      <c r="M148" s="232"/>
      <c r="N148" s="234"/>
    </row>
    <row r="149" spans="1:14" ht="13.5" customHeight="1" x14ac:dyDescent="0.2">
      <c r="A149" s="216" t="s">
        <v>68</v>
      </c>
      <c r="B149" s="231">
        <v>68138149</v>
      </c>
      <c r="C149" s="231">
        <v>81087441</v>
      </c>
      <c r="D149" s="231">
        <v>77136396</v>
      </c>
      <c r="E149" s="231">
        <v>88932874</v>
      </c>
      <c r="F149" s="231">
        <v>90058259</v>
      </c>
      <c r="G149" s="231">
        <v>80542032</v>
      </c>
      <c r="H149" s="231">
        <v>89739265</v>
      </c>
      <c r="I149" s="231">
        <v>80871992</v>
      </c>
      <c r="J149" s="231">
        <v>80277435</v>
      </c>
      <c r="K149" s="231">
        <v>86633002</v>
      </c>
      <c r="L149" s="231">
        <v>92759781</v>
      </c>
      <c r="M149" s="231">
        <v>82725421</v>
      </c>
      <c r="N149" s="233">
        <v>998902047</v>
      </c>
    </row>
    <row r="150" spans="1:14" ht="13.5" customHeight="1" thickBot="1" x14ac:dyDescent="0.25">
      <c r="A150" s="241"/>
      <c r="B150" s="232"/>
      <c r="C150" s="232"/>
      <c r="D150" s="232"/>
      <c r="E150" s="232"/>
      <c r="F150" s="232"/>
      <c r="G150" s="232"/>
      <c r="H150" s="232"/>
      <c r="I150" s="232"/>
      <c r="J150" s="232"/>
      <c r="K150" s="232"/>
      <c r="L150" s="232"/>
      <c r="M150" s="232"/>
      <c r="N150" s="234"/>
    </row>
    <row r="151" spans="1:14" ht="13.5" customHeight="1" x14ac:dyDescent="0.2">
      <c r="A151" s="216" t="s">
        <v>69</v>
      </c>
      <c r="B151" s="231">
        <v>1017787</v>
      </c>
      <c r="C151" s="231">
        <v>2547297</v>
      </c>
      <c r="D151" s="231">
        <v>2382132</v>
      </c>
      <c r="E151" s="231">
        <v>2684437</v>
      </c>
      <c r="F151" s="231">
        <v>1913393</v>
      </c>
      <c r="G151" s="231">
        <v>2083652</v>
      </c>
      <c r="H151" s="231">
        <v>1182407</v>
      </c>
      <c r="I151" s="231">
        <v>1605473</v>
      </c>
      <c r="J151" s="231">
        <v>1320227</v>
      </c>
      <c r="K151" s="231">
        <v>1929300</v>
      </c>
      <c r="L151" s="231">
        <v>1475107</v>
      </c>
      <c r="M151" s="231">
        <v>1740628</v>
      </c>
      <c r="N151" s="233">
        <v>21881840</v>
      </c>
    </row>
    <row r="152" spans="1:14" ht="13.5" customHeight="1" thickBot="1" x14ac:dyDescent="0.25">
      <c r="A152" s="241"/>
      <c r="B152" s="232"/>
      <c r="C152" s="232"/>
      <c r="D152" s="232"/>
      <c r="E152" s="232"/>
      <c r="F152" s="232"/>
      <c r="G152" s="232"/>
      <c r="H152" s="232"/>
      <c r="I152" s="232"/>
      <c r="J152" s="232"/>
      <c r="K152" s="232"/>
      <c r="L152" s="232"/>
      <c r="M152" s="232"/>
      <c r="N152" s="234"/>
    </row>
    <row r="153" spans="1:14" ht="13.5" customHeight="1" x14ac:dyDescent="0.2">
      <c r="A153" s="216" t="s">
        <v>79</v>
      </c>
      <c r="B153" s="231">
        <v>953586</v>
      </c>
      <c r="C153" s="231">
        <v>1001265</v>
      </c>
      <c r="D153" s="231">
        <v>1335020</v>
      </c>
      <c r="E153" s="231">
        <v>2050210</v>
      </c>
      <c r="F153" s="231">
        <v>1287341</v>
      </c>
      <c r="G153" s="231">
        <v>1287341</v>
      </c>
      <c r="H153" s="231">
        <v>1001265</v>
      </c>
      <c r="I153" s="231">
        <v>953586</v>
      </c>
      <c r="J153" s="231">
        <v>2956117</v>
      </c>
      <c r="K153" s="231">
        <v>1001265</v>
      </c>
      <c r="L153" s="231">
        <v>1191983</v>
      </c>
      <c r="M153" s="231">
        <v>858227</v>
      </c>
      <c r="N153" s="233">
        <v>15877206</v>
      </c>
    </row>
    <row r="154" spans="1:14" ht="13.5" customHeight="1" thickBot="1" x14ac:dyDescent="0.25">
      <c r="A154" s="241"/>
      <c r="B154" s="232"/>
      <c r="C154" s="232"/>
      <c r="D154" s="232"/>
      <c r="E154" s="232"/>
      <c r="F154" s="232"/>
      <c r="G154" s="232"/>
      <c r="H154" s="232"/>
      <c r="I154" s="232"/>
      <c r="J154" s="232"/>
      <c r="K154" s="232"/>
      <c r="L154" s="232"/>
      <c r="M154" s="232"/>
      <c r="N154" s="234"/>
    </row>
    <row r="155" spans="1:14" ht="13.5" customHeight="1" x14ac:dyDescent="0.2">
      <c r="A155" s="216" t="s">
        <v>77</v>
      </c>
      <c r="B155" s="231">
        <v>2929440</v>
      </c>
      <c r="C155" s="231">
        <v>4092714</v>
      </c>
      <c r="D155" s="231">
        <v>3076627</v>
      </c>
      <c r="E155" s="231">
        <v>3961406</v>
      </c>
      <c r="F155" s="231">
        <v>3036734</v>
      </c>
      <c r="G155" s="231">
        <v>3454670</v>
      </c>
      <c r="H155" s="231">
        <v>3684587</v>
      </c>
      <c r="I155" s="231">
        <v>3479399</v>
      </c>
      <c r="J155" s="231">
        <v>3673632</v>
      </c>
      <c r="K155" s="231">
        <v>2865472</v>
      </c>
      <c r="L155" s="231">
        <v>3538053</v>
      </c>
      <c r="M155" s="231">
        <v>3543776</v>
      </c>
      <c r="N155" s="233">
        <v>41336510</v>
      </c>
    </row>
    <row r="156" spans="1:14" ht="13.5" customHeight="1" thickBot="1" x14ac:dyDescent="0.25">
      <c r="A156" s="241"/>
      <c r="B156" s="232"/>
      <c r="C156" s="232"/>
      <c r="D156" s="232"/>
      <c r="E156" s="232"/>
      <c r="F156" s="232"/>
      <c r="G156" s="232"/>
      <c r="H156" s="232"/>
      <c r="I156" s="232"/>
      <c r="J156" s="232"/>
      <c r="K156" s="232"/>
      <c r="L156" s="232"/>
      <c r="M156" s="232"/>
      <c r="N156" s="234"/>
    </row>
    <row r="157" spans="1:14" ht="13.5" customHeight="1" x14ac:dyDescent="0.2">
      <c r="A157" s="216" t="s">
        <v>78</v>
      </c>
      <c r="B157" s="231">
        <v>922942</v>
      </c>
      <c r="C157" s="231">
        <v>2349242</v>
      </c>
      <c r="D157" s="231">
        <v>2536658</v>
      </c>
      <c r="E157" s="231">
        <v>310667</v>
      </c>
      <c r="F157" s="231">
        <v>145323</v>
      </c>
      <c r="G157" s="231">
        <v>258351</v>
      </c>
      <c r="H157" s="231">
        <v>64588</v>
      </c>
      <c r="I157" s="231">
        <v>23909</v>
      </c>
      <c r="J157" s="231">
        <v>217051</v>
      </c>
      <c r="K157" s="231">
        <v>257729</v>
      </c>
      <c r="L157" s="231">
        <v>209910</v>
      </c>
      <c r="M157" s="231">
        <v>225435</v>
      </c>
      <c r="N157" s="233">
        <v>7521805</v>
      </c>
    </row>
    <row r="158" spans="1:14" ht="13.5" customHeight="1" thickBot="1" x14ac:dyDescent="0.25">
      <c r="A158" s="241"/>
      <c r="B158" s="232"/>
      <c r="C158" s="232"/>
      <c r="D158" s="232"/>
      <c r="E158" s="232"/>
      <c r="F158" s="232"/>
      <c r="G158" s="232"/>
      <c r="H158" s="232"/>
      <c r="I158" s="232"/>
      <c r="J158" s="232"/>
      <c r="K158" s="232"/>
      <c r="L158" s="232"/>
      <c r="M158" s="232"/>
      <c r="N158" s="234"/>
    </row>
    <row r="159" spans="1:14" ht="13.5" customHeight="1" x14ac:dyDescent="0.2">
      <c r="A159" s="216" t="s">
        <v>92</v>
      </c>
      <c r="B159" s="231">
        <v>11036</v>
      </c>
      <c r="C159" s="231">
        <v>91967</v>
      </c>
      <c r="D159" s="231">
        <v>121396</v>
      </c>
      <c r="E159" s="231">
        <v>69895</v>
      </c>
      <c r="F159" s="231">
        <v>91967</v>
      </c>
      <c r="G159" s="231">
        <v>216862</v>
      </c>
      <c r="H159" s="231">
        <v>187181</v>
      </c>
      <c r="I159" s="231">
        <v>2024487</v>
      </c>
      <c r="J159" s="231">
        <v>474956</v>
      </c>
      <c r="K159" s="231">
        <v>44144</v>
      </c>
      <c r="L159" s="231">
        <v>152007</v>
      </c>
      <c r="M159" s="231">
        <v>132432</v>
      </c>
      <c r="N159" s="233">
        <v>3618330</v>
      </c>
    </row>
    <row r="160" spans="1:14" ht="13.5" customHeight="1" thickBot="1" x14ac:dyDescent="0.25">
      <c r="A160" s="241"/>
      <c r="B160" s="232"/>
      <c r="C160" s="232"/>
      <c r="D160" s="232"/>
      <c r="E160" s="232"/>
      <c r="F160" s="232"/>
      <c r="G160" s="232"/>
      <c r="H160" s="232"/>
      <c r="I160" s="232"/>
      <c r="J160" s="232"/>
      <c r="K160" s="232"/>
      <c r="L160" s="232"/>
      <c r="M160" s="232"/>
      <c r="N160" s="234"/>
    </row>
    <row r="161" spans="1:14" ht="13.5" customHeight="1" x14ac:dyDescent="0.2">
      <c r="A161" s="250" t="s">
        <v>13</v>
      </c>
      <c r="B161" s="246">
        <v>172971425</v>
      </c>
      <c r="C161" s="246">
        <v>190429641</v>
      </c>
      <c r="D161" s="246">
        <v>242712106</v>
      </c>
      <c r="E161" s="246">
        <v>269116336</v>
      </c>
      <c r="F161" s="246">
        <v>260597787</v>
      </c>
      <c r="G161" s="246">
        <v>261462652</v>
      </c>
      <c r="H161" s="246">
        <v>264418627</v>
      </c>
      <c r="I161" s="246">
        <v>257464266</v>
      </c>
      <c r="J161" s="246">
        <v>260289339</v>
      </c>
      <c r="K161" s="246">
        <v>247715411</v>
      </c>
      <c r="L161" s="246">
        <v>263070385</v>
      </c>
      <c r="M161" s="246">
        <v>242571047</v>
      </c>
      <c r="N161" s="246">
        <v>2932819022</v>
      </c>
    </row>
    <row r="162" spans="1:14" ht="13.5" customHeight="1" thickBot="1" x14ac:dyDescent="0.25">
      <c r="A162" s="251"/>
      <c r="B162" s="247"/>
      <c r="C162" s="247"/>
      <c r="D162" s="247"/>
      <c r="E162" s="247"/>
      <c r="F162" s="247"/>
      <c r="G162" s="247"/>
      <c r="H162" s="247"/>
      <c r="I162" s="247"/>
      <c r="J162" s="247"/>
      <c r="K162" s="247"/>
      <c r="L162" s="247"/>
      <c r="M162" s="247"/>
      <c r="N162" s="247"/>
    </row>
    <row r="166" spans="1:14" s="26" customFormat="1" ht="24.95" customHeight="1" x14ac:dyDescent="0.2">
      <c r="A166" s="222" t="s">
        <v>172</v>
      </c>
      <c r="B166" s="222"/>
      <c r="C166" s="222"/>
      <c r="D166" s="222"/>
      <c r="E166" s="222"/>
      <c r="F166" s="222"/>
      <c r="G166" s="222"/>
      <c r="H166" s="222"/>
      <c r="I166" s="222"/>
      <c r="J166" s="222"/>
      <c r="K166" s="222"/>
      <c r="L166" s="222"/>
      <c r="M166" s="222"/>
      <c r="N166" s="222"/>
    </row>
    <row r="167" spans="1:14" ht="13.5" thickBot="1" x14ac:dyDescent="0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</row>
    <row r="168" spans="1:14" ht="13.5" customHeight="1" x14ac:dyDescent="0.2">
      <c r="A168" s="248"/>
      <c r="B168" s="248" t="s">
        <v>1</v>
      </c>
      <c r="C168" s="248" t="s">
        <v>2</v>
      </c>
      <c r="D168" s="248" t="s">
        <v>3</v>
      </c>
      <c r="E168" s="248" t="s">
        <v>4</v>
      </c>
      <c r="F168" s="248" t="s">
        <v>5</v>
      </c>
      <c r="G168" s="248" t="s">
        <v>6</v>
      </c>
      <c r="H168" s="248" t="s">
        <v>7</v>
      </c>
      <c r="I168" s="248" t="s">
        <v>8</v>
      </c>
      <c r="J168" s="248" t="s">
        <v>9</v>
      </c>
      <c r="K168" s="248" t="s">
        <v>10</v>
      </c>
      <c r="L168" s="248" t="s">
        <v>11</v>
      </c>
      <c r="M168" s="248" t="s">
        <v>12</v>
      </c>
      <c r="N168" s="248" t="s">
        <v>13</v>
      </c>
    </row>
    <row r="169" spans="1:14" ht="13.5" customHeight="1" thickBot="1" x14ac:dyDescent="0.25">
      <c r="A169" s="249"/>
      <c r="B169" s="249"/>
      <c r="C169" s="249"/>
      <c r="D169" s="249"/>
      <c r="E169" s="249"/>
      <c r="F169" s="249"/>
      <c r="G169" s="249"/>
      <c r="H169" s="249"/>
      <c r="I169" s="249"/>
      <c r="J169" s="249"/>
      <c r="K169" s="249"/>
      <c r="L169" s="249"/>
      <c r="M169" s="249"/>
      <c r="N169" s="249"/>
    </row>
    <row r="170" spans="1:14" ht="13.5" customHeight="1" x14ac:dyDescent="0.2">
      <c r="A170" s="216" t="s">
        <v>42</v>
      </c>
      <c r="B170" s="231">
        <v>3046649</v>
      </c>
      <c r="C170" s="231">
        <v>4536240</v>
      </c>
      <c r="D170" s="231">
        <v>6887481</v>
      </c>
      <c r="E170" s="231">
        <v>6982248</v>
      </c>
      <c r="F170" s="231">
        <v>7384903</v>
      </c>
      <c r="G170" s="231">
        <v>7960591</v>
      </c>
      <c r="H170" s="231">
        <v>9145092</v>
      </c>
      <c r="I170" s="231">
        <v>8022933</v>
      </c>
      <c r="J170" s="231">
        <v>6280826</v>
      </c>
      <c r="K170" s="231">
        <v>3266249</v>
      </c>
      <c r="L170" s="231">
        <v>4343113</v>
      </c>
      <c r="M170" s="231">
        <v>1842214</v>
      </c>
      <c r="N170" s="233">
        <v>69698539</v>
      </c>
    </row>
    <row r="171" spans="1:14" ht="13.5" customHeight="1" thickBot="1" x14ac:dyDescent="0.25">
      <c r="A171" s="241"/>
      <c r="B171" s="232"/>
      <c r="C171" s="232"/>
      <c r="D171" s="232"/>
      <c r="E171" s="232"/>
      <c r="F171" s="232"/>
      <c r="G171" s="232"/>
      <c r="H171" s="232"/>
      <c r="I171" s="232"/>
      <c r="J171" s="232"/>
      <c r="K171" s="232"/>
      <c r="L171" s="232"/>
      <c r="M171" s="232"/>
      <c r="N171" s="234"/>
    </row>
    <row r="172" spans="1:14" ht="13.5" customHeight="1" x14ac:dyDescent="0.2">
      <c r="A172" s="216" t="s">
        <v>41</v>
      </c>
      <c r="B172" s="231">
        <v>1029244</v>
      </c>
      <c r="C172" s="231">
        <v>1180124</v>
      </c>
      <c r="D172" s="231">
        <v>1088705</v>
      </c>
      <c r="E172" s="231">
        <v>762297</v>
      </c>
      <c r="F172" s="231">
        <v>659048</v>
      </c>
      <c r="G172" s="231">
        <v>964819</v>
      </c>
      <c r="H172" s="231">
        <v>657283</v>
      </c>
      <c r="I172" s="231">
        <v>767835</v>
      </c>
      <c r="J172" s="231">
        <v>900498</v>
      </c>
      <c r="K172" s="231">
        <v>1562789</v>
      </c>
      <c r="L172" s="231">
        <v>1299616</v>
      </c>
      <c r="M172" s="231">
        <v>945047</v>
      </c>
      <c r="N172" s="233">
        <v>11817305</v>
      </c>
    </row>
    <row r="173" spans="1:14" ht="13.5" customHeight="1" thickBot="1" x14ac:dyDescent="0.25">
      <c r="A173" s="241"/>
      <c r="B173" s="232"/>
      <c r="C173" s="232"/>
      <c r="D173" s="232"/>
      <c r="E173" s="232"/>
      <c r="F173" s="232"/>
      <c r="G173" s="232"/>
      <c r="H173" s="232"/>
      <c r="I173" s="232"/>
      <c r="J173" s="232"/>
      <c r="K173" s="232"/>
      <c r="L173" s="232"/>
      <c r="M173" s="232"/>
      <c r="N173" s="234"/>
    </row>
    <row r="174" spans="1:14" ht="13.5" customHeight="1" x14ac:dyDescent="0.2">
      <c r="A174" s="216" t="s">
        <v>65</v>
      </c>
      <c r="B174" s="231">
        <v>1296306</v>
      </c>
      <c r="C174" s="231">
        <v>1580637</v>
      </c>
      <c r="D174" s="231">
        <v>2870518</v>
      </c>
      <c r="E174" s="231">
        <v>455960</v>
      </c>
      <c r="F174" s="231">
        <v>315758</v>
      </c>
      <c r="G174" s="231">
        <v>419780</v>
      </c>
      <c r="H174" s="231">
        <v>296837</v>
      </c>
      <c r="I174" s="231">
        <v>408784</v>
      </c>
      <c r="J174" s="231">
        <v>570398</v>
      </c>
      <c r="K174" s="231">
        <v>2632563</v>
      </c>
      <c r="L174" s="231">
        <v>2154668</v>
      </c>
      <c r="M174" s="231">
        <v>570267</v>
      </c>
      <c r="N174" s="233">
        <v>13572476</v>
      </c>
    </row>
    <row r="175" spans="1:14" ht="13.5" customHeight="1" thickBot="1" x14ac:dyDescent="0.25">
      <c r="A175" s="241"/>
      <c r="B175" s="232"/>
      <c r="C175" s="232"/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4"/>
    </row>
    <row r="176" spans="1:14" ht="13.5" customHeight="1" x14ac:dyDescent="0.2">
      <c r="A176" s="216" t="s">
        <v>43</v>
      </c>
      <c r="B176" s="231">
        <v>0</v>
      </c>
      <c r="C176" s="231">
        <v>0</v>
      </c>
      <c r="D176" s="231">
        <v>0</v>
      </c>
      <c r="E176" s="231">
        <v>453968</v>
      </c>
      <c r="F176" s="231">
        <v>1498656</v>
      </c>
      <c r="G176" s="231">
        <v>2230431</v>
      </c>
      <c r="H176" s="231">
        <v>1949759</v>
      </c>
      <c r="I176" s="231">
        <v>651313</v>
      </c>
      <c r="J176" s="231">
        <v>1667087</v>
      </c>
      <c r="K176" s="231">
        <v>1583922</v>
      </c>
      <c r="L176" s="231">
        <v>2897352</v>
      </c>
      <c r="M176" s="231">
        <v>2741212</v>
      </c>
      <c r="N176" s="233">
        <v>15673700</v>
      </c>
    </row>
    <row r="177" spans="1:14" ht="13.5" customHeight="1" thickBot="1" x14ac:dyDescent="0.25">
      <c r="A177" s="241"/>
      <c r="B177" s="232"/>
      <c r="C177" s="232"/>
      <c r="D177" s="232"/>
      <c r="E177" s="232"/>
      <c r="F177" s="232"/>
      <c r="G177" s="232"/>
      <c r="H177" s="232"/>
      <c r="I177" s="232"/>
      <c r="J177" s="232"/>
      <c r="K177" s="232"/>
      <c r="L177" s="232"/>
      <c r="M177" s="232"/>
      <c r="N177" s="234"/>
    </row>
    <row r="178" spans="1:14" ht="13.5" customHeight="1" x14ac:dyDescent="0.2">
      <c r="A178" s="216" t="s">
        <v>23</v>
      </c>
      <c r="B178" s="231">
        <v>8812253</v>
      </c>
      <c r="C178" s="231">
        <v>7207204</v>
      </c>
      <c r="D178" s="231">
        <v>10009464</v>
      </c>
      <c r="E178" s="231">
        <v>8122738</v>
      </c>
      <c r="F178" s="231">
        <v>7890116</v>
      </c>
      <c r="G178" s="231">
        <v>8898282</v>
      </c>
      <c r="H178" s="231">
        <v>8830474</v>
      </c>
      <c r="I178" s="231">
        <v>8923920</v>
      </c>
      <c r="J178" s="231">
        <v>9869083</v>
      </c>
      <c r="K178" s="231">
        <v>10041801</v>
      </c>
      <c r="L178" s="231">
        <v>11344406</v>
      </c>
      <c r="M178" s="231">
        <v>9868153</v>
      </c>
      <c r="N178" s="233">
        <v>109817894</v>
      </c>
    </row>
    <row r="179" spans="1:14" ht="13.5" customHeight="1" thickBot="1" x14ac:dyDescent="0.25">
      <c r="A179" s="241"/>
      <c r="B179" s="232"/>
      <c r="C179" s="232"/>
      <c r="D179" s="232"/>
      <c r="E179" s="232"/>
      <c r="F179" s="232"/>
      <c r="G179" s="232"/>
      <c r="H179" s="232"/>
      <c r="I179" s="232"/>
      <c r="J179" s="232"/>
      <c r="K179" s="232"/>
      <c r="L179" s="232"/>
      <c r="M179" s="232"/>
      <c r="N179" s="234"/>
    </row>
    <row r="180" spans="1:14" ht="13.5" customHeight="1" x14ac:dyDescent="0.2">
      <c r="A180" s="216" t="s">
        <v>40</v>
      </c>
      <c r="B180" s="231">
        <v>898105</v>
      </c>
      <c r="C180" s="231">
        <v>749213</v>
      </c>
      <c r="D180" s="231">
        <v>541714</v>
      </c>
      <c r="E180" s="231">
        <v>237000</v>
      </c>
      <c r="F180" s="231">
        <v>0</v>
      </c>
      <c r="G180" s="231">
        <v>0</v>
      </c>
      <c r="H180" s="231">
        <v>0</v>
      </c>
      <c r="I180" s="231">
        <v>0</v>
      </c>
      <c r="J180" s="231">
        <v>0</v>
      </c>
      <c r="K180" s="231">
        <v>0</v>
      </c>
      <c r="L180" s="231">
        <v>0</v>
      </c>
      <c r="M180" s="231">
        <v>424480</v>
      </c>
      <c r="N180" s="233">
        <v>2850512</v>
      </c>
    </row>
    <row r="181" spans="1:14" ht="13.5" customHeight="1" thickBot="1" x14ac:dyDescent="0.25">
      <c r="A181" s="241"/>
      <c r="B181" s="232"/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  <c r="M181" s="232"/>
      <c r="N181" s="234"/>
    </row>
    <row r="182" spans="1:14" ht="13.5" customHeight="1" x14ac:dyDescent="0.2">
      <c r="A182" s="216" t="s">
        <v>44</v>
      </c>
      <c r="B182" s="231">
        <v>5254647</v>
      </c>
      <c r="C182" s="231">
        <v>1534186</v>
      </c>
      <c r="D182" s="231">
        <v>0</v>
      </c>
      <c r="E182" s="231">
        <v>1109400</v>
      </c>
      <c r="F182" s="231">
        <v>3725154</v>
      </c>
      <c r="G182" s="231">
        <v>5441496</v>
      </c>
      <c r="H182" s="231">
        <v>4954817</v>
      </c>
      <c r="I182" s="231">
        <v>3714301</v>
      </c>
      <c r="J182" s="231">
        <v>0</v>
      </c>
      <c r="K182" s="231">
        <v>0</v>
      </c>
      <c r="L182" s="231">
        <v>0</v>
      </c>
      <c r="M182" s="231">
        <v>0</v>
      </c>
      <c r="N182" s="233">
        <v>25734001</v>
      </c>
    </row>
    <row r="183" spans="1:14" ht="13.5" customHeight="1" thickBot="1" x14ac:dyDescent="0.25">
      <c r="A183" s="241"/>
      <c r="B183" s="232"/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  <c r="M183" s="232"/>
      <c r="N183" s="234"/>
    </row>
    <row r="184" spans="1:14" ht="13.5" customHeight="1" x14ac:dyDescent="0.2">
      <c r="A184" s="216" t="s">
        <v>32</v>
      </c>
      <c r="B184" s="231">
        <v>6207483</v>
      </c>
      <c r="C184" s="231">
        <v>6069981</v>
      </c>
      <c r="D184" s="231">
        <v>5514667</v>
      </c>
      <c r="E184" s="231">
        <v>6339742</v>
      </c>
      <c r="F184" s="231">
        <v>4761132</v>
      </c>
      <c r="G184" s="231">
        <v>3722529</v>
      </c>
      <c r="H184" s="231">
        <v>4999481</v>
      </c>
      <c r="I184" s="231">
        <v>5750109</v>
      </c>
      <c r="J184" s="231">
        <v>5215332</v>
      </c>
      <c r="K184" s="231">
        <v>4968755</v>
      </c>
      <c r="L184" s="231">
        <v>6531541</v>
      </c>
      <c r="M184" s="231">
        <v>14877468</v>
      </c>
      <c r="N184" s="233">
        <v>74958220</v>
      </c>
    </row>
    <row r="185" spans="1:14" ht="13.5" customHeight="1" thickBot="1" x14ac:dyDescent="0.25">
      <c r="A185" s="241"/>
      <c r="B185" s="232"/>
      <c r="C185" s="232"/>
      <c r="D185" s="232"/>
      <c r="E185" s="232"/>
      <c r="F185" s="232"/>
      <c r="G185" s="232"/>
      <c r="H185" s="232"/>
      <c r="I185" s="232"/>
      <c r="J185" s="232"/>
      <c r="K185" s="232"/>
      <c r="L185" s="232"/>
      <c r="M185" s="232"/>
      <c r="N185" s="234"/>
    </row>
    <row r="186" spans="1:14" ht="13.5" customHeight="1" x14ac:dyDescent="0.2">
      <c r="A186" s="216" t="s">
        <v>17</v>
      </c>
      <c r="B186" s="231">
        <v>0</v>
      </c>
      <c r="C186" s="231">
        <v>0</v>
      </c>
      <c r="D186" s="231">
        <v>0</v>
      </c>
      <c r="E186" s="231">
        <v>52807</v>
      </c>
      <c r="F186" s="231">
        <v>0</v>
      </c>
      <c r="G186" s="231">
        <v>0</v>
      </c>
      <c r="H186" s="231">
        <v>0</v>
      </c>
      <c r="I186" s="231">
        <v>0</v>
      </c>
      <c r="J186" s="231">
        <v>0</v>
      </c>
      <c r="K186" s="231">
        <v>0</v>
      </c>
      <c r="L186" s="231">
        <v>0</v>
      </c>
      <c r="M186" s="231">
        <v>0</v>
      </c>
      <c r="N186" s="233">
        <v>52807</v>
      </c>
    </row>
    <row r="187" spans="1:14" ht="13.5" customHeight="1" thickBot="1" x14ac:dyDescent="0.25">
      <c r="A187" s="241"/>
      <c r="B187" s="232"/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4"/>
    </row>
    <row r="188" spans="1:14" ht="13.5" customHeight="1" x14ac:dyDescent="0.2">
      <c r="A188" s="216" t="s">
        <v>69</v>
      </c>
      <c r="B188" s="231">
        <v>4384251</v>
      </c>
      <c r="C188" s="231">
        <v>5207116</v>
      </c>
      <c r="D188" s="231">
        <v>5381478</v>
      </c>
      <c r="E188" s="231">
        <v>3713959</v>
      </c>
      <c r="F188" s="231">
        <v>8468922</v>
      </c>
      <c r="G188" s="231">
        <v>6403889</v>
      </c>
      <c r="H188" s="231">
        <v>5910847</v>
      </c>
      <c r="I188" s="231">
        <v>6227018</v>
      </c>
      <c r="J188" s="231">
        <v>8358549</v>
      </c>
      <c r="K188" s="231">
        <v>7544093</v>
      </c>
      <c r="L188" s="231">
        <v>4335929</v>
      </c>
      <c r="M188" s="231">
        <v>1875508</v>
      </c>
      <c r="N188" s="233">
        <v>67811559</v>
      </c>
    </row>
    <row r="189" spans="1:14" ht="13.5" customHeight="1" thickBot="1" x14ac:dyDescent="0.25">
      <c r="A189" s="241"/>
      <c r="B189" s="232"/>
      <c r="C189" s="232"/>
      <c r="D189" s="232"/>
      <c r="E189" s="232"/>
      <c r="F189" s="232"/>
      <c r="G189" s="232"/>
      <c r="H189" s="232"/>
      <c r="I189" s="232"/>
      <c r="J189" s="232"/>
      <c r="K189" s="232"/>
      <c r="L189" s="232"/>
      <c r="M189" s="232"/>
      <c r="N189" s="234"/>
    </row>
    <row r="190" spans="1:14" ht="13.5" customHeight="1" x14ac:dyDescent="0.2">
      <c r="A190" s="216" t="s">
        <v>73</v>
      </c>
      <c r="B190" s="231">
        <v>8857473</v>
      </c>
      <c r="C190" s="231">
        <v>8567145</v>
      </c>
      <c r="D190" s="231">
        <v>9969053</v>
      </c>
      <c r="E190" s="231">
        <v>9244966</v>
      </c>
      <c r="F190" s="231">
        <v>9881786</v>
      </c>
      <c r="G190" s="231">
        <v>7966242</v>
      </c>
      <c r="H190" s="231">
        <v>6569222</v>
      </c>
      <c r="I190" s="231">
        <v>8071370</v>
      </c>
      <c r="J190" s="231">
        <v>7014354</v>
      </c>
      <c r="K190" s="231">
        <v>8325423</v>
      </c>
      <c r="L190" s="231">
        <v>7990958</v>
      </c>
      <c r="M190" s="231">
        <v>6442482</v>
      </c>
      <c r="N190" s="233">
        <v>98900474</v>
      </c>
    </row>
    <row r="191" spans="1:14" ht="13.5" customHeight="1" thickBot="1" x14ac:dyDescent="0.25">
      <c r="A191" s="241"/>
      <c r="B191" s="232"/>
      <c r="C191" s="232"/>
      <c r="D191" s="232"/>
      <c r="E191" s="232"/>
      <c r="F191" s="232"/>
      <c r="G191" s="232"/>
      <c r="H191" s="232"/>
      <c r="I191" s="232"/>
      <c r="J191" s="232"/>
      <c r="K191" s="232"/>
      <c r="L191" s="232"/>
      <c r="M191" s="232"/>
      <c r="N191" s="234" t="s">
        <v>70</v>
      </c>
    </row>
    <row r="192" spans="1:14" ht="13.5" customHeight="1" x14ac:dyDescent="0.2">
      <c r="A192" s="250" t="s">
        <v>13</v>
      </c>
      <c r="B192" s="246">
        <v>39786411</v>
      </c>
      <c r="C192" s="246">
        <v>36631846</v>
      </c>
      <c r="D192" s="246">
        <v>42263080</v>
      </c>
      <c r="E192" s="246">
        <v>37475085</v>
      </c>
      <c r="F192" s="246">
        <v>44585475</v>
      </c>
      <c r="G192" s="246">
        <v>44008059</v>
      </c>
      <c r="H192" s="246">
        <v>43313812</v>
      </c>
      <c r="I192" s="246">
        <v>42537583</v>
      </c>
      <c r="J192" s="246">
        <v>39876127</v>
      </c>
      <c r="K192" s="246">
        <v>39925595</v>
      </c>
      <c r="L192" s="246">
        <v>40897583</v>
      </c>
      <c r="M192" s="246">
        <v>39586831</v>
      </c>
      <c r="N192" s="246">
        <v>490887487</v>
      </c>
    </row>
    <row r="193" spans="1:14" ht="13.5" customHeight="1" thickBot="1" x14ac:dyDescent="0.25">
      <c r="A193" s="251"/>
      <c r="B193" s="247"/>
      <c r="C193" s="247"/>
      <c r="D193" s="247"/>
      <c r="E193" s="247"/>
      <c r="F193" s="247"/>
      <c r="G193" s="247"/>
      <c r="H193" s="247"/>
      <c r="I193" s="247"/>
      <c r="J193" s="247"/>
      <c r="K193" s="247"/>
      <c r="L193" s="247"/>
      <c r="M193" s="247"/>
      <c r="N193" s="247"/>
    </row>
    <row r="197" spans="1:14" s="26" customFormat="1" ht="24.95" customHeight="1" x14ac:dyDescent="0.2">
      <c r="A197" s="222" t="s">
        <v>169</v>
      </c>
      <c r="B197" s="222"/>
      <c r="C197" s="222"/>
      <c r="D197" s="222"/>
      <c r="E197" s="222"/>
      <c r="F197" s="222"/>
      <c r="G197" s="222"/>
      <c r="H197" s="222"/>
      <c r="I197" s="222"/>
      <c r="J197" s="222"/>
      <c r="K197" s="222"/>
      <c r="L197" s="222"/>
      <c r="M197" s="222"/>
      <c r="N197" s="222"/>
    </row>
    <row r="198" spans="1:14" ht="13.5" thickBot="1" x14ac:dyDescent="0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</row>
    <row r="199" spans="1:14" ht="13.5" customHeight="1" x14ac:dyDescent="0.2">
      <c r="A199" s="248"/>
      <c r="B199" s="248" t="s">
        <v>1</v>
      </c>
      <c r="C199" s="248" t="s">
        <v>2</v>
      </c>
      <c r="D199" s="248" t="s">
        <v>3</v>
      </c>
      <c r="E199" s="248" t="s">
        <v>4</v>
      </c>
      <c r="F199" s="248" t="s">
        <v>5</v>
      </c>
      <c r="G199" s="248" t="s">
        <v>6</v>
      </c>
      <c r="H199" s="248" t="s">
        <v>7</v>
      </c>
      <c r="I199" s="248" t="s">
        <v>8</v>
      </c>
      <c r="J199" s="248" t="s">
        <v>9</v>
      </c>
      <c r="K199" s="248" t="s">
        <v>10</v>
      </c>
      <c r="L199" s="248" t="s">
        <v>11</v>
      </c>
      <c r="M199" s="248" t="s">
        <v>12</v>
      </c>
      <c r="N199" s="248" t="s">
        <v>13</v>
      </c>
    </row>
    <row r="200" spans="1:14" ht="13.5" customHeight="1" thickBot="1" x14ac:dyDescent="0.25">
      <c r="A200" s="249"/>
      <c r="B200" s="249"/>
      <c r="C200" s="249"/>
      <c r="D200" s="249"/>
      <c r="E200" s="249"/>
      <c r="F200" s="249"/>
      <c r="G200" s="249"/>
      <c r="H200" s="249"/>
      <c r="I200" s="249"/>
      <c r="J200" s="249"/>
      <c r="K200" s="249"/>
      <c r="L200" s="249"/>
      <c r="M200" s="249"/>
      <c r="N200" s="249"/>
    </row>
    <row r="201" spans="1:14" ht="13.5" customHeight="1" x14ac:dyDescent="0.2">
      <c r="A201" s="216" t="s">
        <v>19</v>
      </c>
      <c r="B201" s="231">
        <v>16693700</v>
      </c>
      <c r="C201" s="231">
        <v>12941290</v>
      </c>
      <c r="D201" s="231">
        <v>15093106</v>
      </c>
      <c r="E201" s="231">
        <v>0</v>
      </c>
      <c r="F201" s="231">
        <v>11830135</v>
      </c>
      <c r="G201" s="231">
        <v>14946241</v>
      </c>
      <c r="H201" s="231">
        <v>17249306</v>
      </c>
      <c r="I201" s="231">
        <v>17593108</v>
      </c>
      <c r="J201" s="231">
        <v>15986220</v>
      </c>
      <c r="K201" s="231">
        <v>14167469</v>
      </c>
      <c r="L201" s="231">
        <v>15177932</v>
      </c>
      <c r="M201" s="231">
        <v>15746096</v>
      </c>
      <c r="N201" s="233">
        <v>167424603</v>
      </c>
    </row>
    <row r="202" spans="1:14" ht="13.5" customHeight="1" thickBot="1" x14ac:dyDescent="0.25">
      <c r="A202" s="241"/>
      <c r="B202" s="232"/>
      <c r="C202" s="232"/>
      <c r="D202" s="232"/>
      <c r="E202" s="232"/>
      <c r="F202" s="232"/>
      <c r="G202" s="232"/>
      <c r="H202" s="232"/>
      <c r="I202" s="232"/>
      <c r="J202" s="232"/>
      <c r="K202" s="232"/>
      <c r="L202" s="232"/>
      <c r="M202" s="232"/>
      <c r="N202" s="234"/>
    </row>
    <row r="203" spans="1:14" ht="13.5" customHeight="1" x14ac:dyDescent="0.2">
      <c r="A203" s="257" t="s">
        <v>45</v>
      </c>
      <c r="B203" s="255">
        <v>43935831</v>
      </c>
      <c r="C203" s="255">
        <v>20872372</v>
      </c>
      <c r="D203" s="255">
        <v>14013329</v>
      </c>
      <c r="E203" s="255">
        <v>48500226</v>
      </c>
      <c r="F203" s="255">
        <v>61435351</v>
      </c>
      <c r="G203" s="255">
        <v>65876006</v>
      </c>
      <c r="H203" s="255">
        <v>64041848</v>
      </c>
      <c r="I203" s="255">
        <v>58426112</v>
      </c>
      <c r="J203" s="255">
        <v>55228629</v>
      </c>
      <c r="K203" s="255">
        <v>53484783</v>
      </c>
      <c r="L203" s="255">
        <v>54118782</v>
      </c>
      <c r="M203" s="255">
        <v>45444848</v>
      </c>
      <c r="N203" s="233">
        <v>585378117</v>
      </c>
    </row>
    <row r="204" spans="1:14" ht="13.5" customHeight="1" thickBot="1" x14ac:dyDescent="0.25">
      <c r="A204" s="242"/>
      <c r="B204" s="232"/>
      <c r="C204" s="232"/>
      <c r="D204" s="232"/>
      <c r="E204" s="232"/>
      <c r="F204" s="232"/>
      <c r="G204" s="232"/>
      <c r="H204" s="232"/>
      <c r="I204" s="232"/>
      <c r="J204" s="232"/>
      <c r="K204" s="232"/>
      <c r="L204" s="232"/>
      <c r="M204" s="232"/>
      <c r="N204" s="234"/>
    </row>
    <row r="205" spans="1:14" ht="13.5" customHeight="1" x14ac:dyDescent="0.2">
      <c r="A205" s="257" t="s">
        <v>46</v>
      </c>
      <c r="B205" s="255">
        <v>6284668</v>
      </c>
      <c r="C205" s="255">
        <v>4988516</v>
      </c>
      <c r="D205" s="255">
        <v>6419212</v>
      </c>
      <c r="E205" s="255">
        <v>7661056</v>
      </c>
      <c r="F205" s="255">
        <v>8345688</v>
      </c>
      <c r="G205" s="255">
        <v>6714344</v>
      </c>
      <c r="H205" s="255">
        <v>6801704</v>
      </c>
      <c r="I205" s="255">
        <v>4817560</v>
      </c>
      <c r="J205" s="255">
        <v>8301778</v>
      </c>
      <c r="K205" s="255">
        <v>5420836</v>
      </c>
      <c r="L205" s="255">
        <v>7988071</v>
      </c>
      <c r="M205" s="255">
        <v>5487247</v>
      </c>
      <c r="N205" s="233">
        <v>79230680</v>
      </c>
    </row>
    <row r="206" spans="1:14" ht="13.5" customHeight="1" thickBot="1" x14ac:dyDescent="0.25">
      <c r="A206" s="242"/>
      <c r="B206" s="232"/>
      <c r="C206" s="232"/>
      <c r="D206" s="232"/>
      <c r="E206" s="232"/>
      <c r="F206" s="232"/>
      <c r="G206" s="232"/>
      <c r="H206" s="232"/>
      <c r="I206" s="232"/>
      <c r="J206" s="232"/>
      <c r="K206" s="232"/>
      <c r="L206" s="232"/>
      <c r="M206" s="232"/>
      <c r="N206" s="234"/>
    </row>
    <row r="207" spans="1:14" ht="13.5" customHeight="1" x14ac:dyDescent="0.2">
      <c r="A207" s="259" t="s">
        <v>23</v>
      </c>
      <c r="B207" s="255">
        <v>0</v>
      </c>
      <c r="C207" s="255">
        <v>0</v>
      </c>
      <c r="D207" s="255">
        <v>0</v>
      </c>
      <c r="E207" s="255">
        <v>0</v>
      </c>
      <c r="F207" s="255">
        <v>0</v>
      </c>
      <c r="G207" s="255">
        <v>0</v>
      </c>
      <c r="H207" s="255">
        <v>0</v>
      </c>
      <c r="I207" s="255">
        <v>0</v>
      </c>
      <c r="J207" s="255">
        <v>0</v>
      </c>
      <c r="K207" s="255">
        <v>0</v>
      </c>
      <c r="L207" s="255">
        <v>0</v>
      </c>
      <c r="M207" s="255">
        <v>0</v>
      </c>
      <c r="N207" s="233">
        <v>0</v>
      </c>
    </row>
    <row r="208" spans="1:14" ht="13.5" customHeight="1" thickBot="1" x14ac:dyDescent="0.25">
      <c r="A208" s="241"/>
      <c r="B208" s="232"/>
      <c r="C208" s="232"/>
      <c r="D208" s="232"/>
      <c r="E208" s="232"/>
      <c r="F208" s="232"/>
      <c r="G208" s="232"/>
      <c r="H208" s="232"/>
      <c r="I208" s="232"/>
      <c r="J208" s="232"/>
      <c r="K208" s="232"/>
      <c r="L208" s="232"/>
      <c r="M208" s="232"/>
      <c r="N208" s="234"/>
    </row>
    <row r="209" spans="1:14" ht="13.5" customHeight="1" x14ac:dyDescent="0.2">
      <c r="A209" s="257" t="s">
        <v>47</v>
      </c>
      <c r="B209" s="255">
        <v>0</v>
      </c>
      <c r="C209" s="255">
        <v>0</v>
      </c>
      <c r="D209" s="255">
        <v>0</v>
      </c>
      <c r="E209" s="255">
        <v>0</v>
      </c>
      <c r="F209" s="255">
        <v>0</v>
      </c>
      <c r="G209" s="255">
        <v>0</v>
      </c>
      <c r="H209" s="255">
        <v>0</v>
      </c>
      <c r="I209" s="255">
        <v>0</v>
      </c>
      <c r="J209" s="255">
        <v>0</v>
      </c>
      <c r="K209" s="255">
        <v>0</v>
      </c>
      <c r="L209" s="255">
        <v>0</v>
      </c>
      <c r="M209" s="255">
        <v>280867</v>
      </c>
      <c r="N209" s="233">
        <v>280867</v>
      </c>
    </row>
    <row r="210" spans="1:14" ht="13.5" customHeight="1" thickBot="1" x14ac:dyDescent="0.25">
      <c r="A210" s="242"/>
      <c r="B210" s="232"/>
      <c r="C210" s="232"/>
      <c r="D210" s="232"/>
      <c r="E210" s="232"/>
      <c r="F210" s="232"/>
      <c r="G210" s="232"/>
      <c r="H210" s="232"/>
      <c r="I210" s="232"/>
      <c r="J210" s="232"/>
      <c r="K210" s="232"/>
      <c r="L210" s="232"/>
      <c r="M210" s="232"/>
      <c r="N210" s="234"/>
    </row>
    <row r="211" spans="1:14" ht="13.5" customHeight="1" x14ac:dyDescent="0.2">
      <c r="A211" s="259" t="s">
        <v>48</v>
      </c>
      <c r="B211" s="255">
        <v>0</v>
      </c>
      <c r="C211" s="255">
        <v>0</v>
      </c>
      <c r="D211" s="255">
        <v>0</v>
      </c>
      <c r="E211" s="255">
        <v>0</v>
      </c>
      <c r="F211" s="255">
        <v>7056</v>
      </c>
      <c r="G211" s="255">
        <v>0</v>
      </c>
      <c r="H211" s="255">
        <v>0</v>
      </c>
      <c r="I211" s="255">
        <v>0</v>
      </c>
      <c r="J211" s="255">
        <v>0</v>
      </c>
      <c r="K211" s="255">
        <v>0</v>
      </c>
      <c r="L211" s="255">
        <v>0</v>
      </c>
      <c r="M211" s="255">
        <v>0</v>
      </c>
      <c r="N211" s="233">
        <v>7056</v>
      </c>
    </row>
    <row r="212" spans="1:14" ht="13.5" customHeight="1" thickBot="1" x14ac:dyDescent="0.25">
      <c r="A212" s="241"/>
      <c r="B212" s="232"/>
      <c r="C212" s="232"/>
      <c r="D212" s="232"/>
      <c r="E212" s="232"/>
      <c r="F212" s="232"/>
      <c r="G212" s="232"/>
      <c r="H212" s="232"/>
      <c r="I212" s="232"/>
      <c r="J212" s="232"/>
      <c r="K212" s="232"/>
      <c r="L212" s="232"/>
      <c r="M212" s="232"/>
      <c r="N212" s="234"/>
    </row>
    <row r="213" spans="1:14" ht="13.5" customHeight="1" x14ac:dyDescent="0.2">
      <c r="A213" s="259" t="s">
        <v>49</v>
      </c>
      <c r="B213" s="255">
        <v>0</v>
      </c>
      <c r="C213" s="255">
        <v>0</v>
      </c>
      <c r="D213" s="255">
        <v>0</v>
      </c>
      <c r="E213" s="255">
        <v>0</v>
      </c>
      <c r="F213" s="255">
        <v>0</v>
      </c>
      <c r="G213" s="255">
        <v>0</v>
      </c>
      <c r="H213" s="255">
        <v>0</v>
      </c>
      <c r="I213" s="255">
        <v>0</v>
      </c>
      <c r="J213" s="255">
        <v>0</v>
      </c>
      <c r="K213" s="255">
        <v>0</v>
      </c>
      <c r="L213" s="255">
        <v>0</v>
      </c>
      <c r="M213" s="255">
        <v>0</v>
      </c>
      <c r="N213" s="233">
        <v>0</v>
      </c>
    </row>
    <row r="214" spans="1:14" ht="13.5" customHeight="1" thickBot="1" x14ac:dyDescent="0.25">
      <c r="A214" s="241"/>
      <c r="B214" s="232"/>
      <c r="C214" s="232"/>
      <c r="D214" s="232"/>
      <c r="E214" s="232"/>
      <c r="F214" s="232"/>
      <c r="G214" s="232"/>
      <c r="H214" s="232"/>
      <c r="I214" s="232"/>
      <c r="J214" s="232"/>
      <c r="K214" s="232"/>
      <c r="L214" s="232"/>
      <c r="M214" s="232"/>
      <c r="N214" s="234"/>
    </row>
    <row r="215" spans="1:14" ht="13.5" customHeight="1" x14ac:dyDescent="0.2">
      <c r="A215" s="257" t="s">
        <v>71</v>
      </c>
      <c r="B215" s="255">
        <v>0</v>
      </c>
      <c r="C215" s="255">
        <v>0</v>
      </c>
      <c r="D215" s="255">
        <v>0</v>
      </c>
      <c r="E215" s="255">
        <v>0</v>
      </c>
      <c r="F215" s="255">
        <v>0</v>
      </c>
      <c r="G215" s="255">
        <v>0</v>
      </c>
      <c r="H215" s="255">
        <v>0</v>
      </c>
      <c r="I215" s="255">
        <v>0</v>
      </c>
      <c r="J215" s="255">
        <v>1229145</v>
      </c>
      <c r="K215" s="255">
        <v>1508568</v>
      </c>
      <c r="L215" s="255">
        <v>1419310</v>
      </c>
      <c r="M215" s="255">
        <v>1518336</v>
      </c>
      <c r="N215" s="233">
        <v>5675359</v>
      </c>
    </row>
    <row r="216" spans="1:14" ht="13.5" customHeight="1" thickBot="1" x14ac:dyDescent="0.25">
      <c r="A216" s="242"/>
      <c r="B216" s="232"/>
      <c r="C216" s="232"/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4"/>
    </row>
    <row r="217" spans="1:14" ht="13.5" customHeight="1" x14ac:dyDescent="0.2">
      <c r="A217" s="259" t="s">
        <v>72</v>
      </c>
      <c r="B217" s="255">
        <v>1128984</v>
      </c>
      <c r="C217" s="255">
        <v>1687493</v>
      </c>
      <c r="D217" s="255">
        <v>3009336</v>
      </c>
      <c r="E217" s="255">
        <v>533674</v>
      </c>
      <c r="F217" s="255">
        <v>215808</v>
      </c>
      <c r="G217" s="255">
        <v>903456</v>
      </c>
      <c r="H217" s="255">
        <v>5875601</v>
      </c>
      <c r="I217" s="255">
        <v>6377365</v>
      </c>
      <c r="J217" s="255">
        <v>5006809</v>
      </c>
      <c r="K217" s="255">
        <v>3964365</v>
      </c>
      <c r="L217" s="255">
        <v>2166149</v>
      </c>
      <c r="M217" s="255">
        <v>3956215</v>
      </c>
      <c r="N217" s="233">
        <v>34825255</v>
      </c>
    </row>
    <row r="218" spans="1:14" ht="13.5" customHeight="1" thickBot="1" x14ac:dyDescent="0.25">
      <c r="A218" s="241"/>
      <c r="B218" s="232"/>
      <c r="C218" s="232"/>
      <c r="D218" s="232"/>
      <c r="E218" s="232"/>
      <c r="F218" s="232"/>
      <c r="G218" s="232"/>
      <c r="H218" s="232"/>
      <c r="I218" s="232"/>
      <c r="J218" s="232"/>
      <c r="K218" s="232"/>
      <c r="L218" s="232"/>
      <c r="M218" s="232"/>
      <c r="N218" s="234"/>
    </row>
    <row r="219" spans="1:14" ht="13.5" customHeight="1" x14ac:dyDescent="0.2">
      <c r="A219" s="259" t="s">
        <v>50</v>
      </c>
      <c r="B219" s="255">
        <v>1073415</v>
      </c>
      <c r="C219" s="255">
        <v>537791</v>
      </c>
      <c r="D219" s="255">
        <v>985283</v>
      </c>
      <c r="E219" s="255">
        <v>2567691</v>
      </c>
      <c r="F219" s="255">
        <v>74880</v>
      </c>
      <c r="G219" s="255">
        <v>74880</v>
      </c>
      <c r="H219" s="255">
        <v>1259922</v>
      </c>
      <c r="I219" s="255">
        <v>3607410</v>
      </c>
      <c r="J219" s="255">
        <v>623589</v>
      </c>
      <c r="K219" s="255">
        <v>5124602</v>
      </c>
      <c r="L219" s="255">
        <v>3477924</v>
      </c>
      <c r="M219" s="255">
        <v>3347606</v>
      </c>
      <c r="N219" s="233">
        <v>22754993</v>
      </c>
    </row>
    <row r="220" spans="1:14" ht="13.5" customHeight="1" thickBot="1" x14ac:dyDescent="0.25">
      <c r="A220" s="217"/>
      <c r="B220" s="264"/>
      <c r="C220" s="264"/>
      <c r="D220" s="264"/>
      <c r="E220" s="264"/>
      <c r="F220" s="264"/>
      <c r="G220" s="264"/>
      <c r="H220" s="264"/>
      <c r="I220" s="264"/>
      <c r="J220" s="264"/>
      <c r="K220" s="264"/>
      <c r="L220" s="264"/>
      <c r="M220" s="264"/>
      <c r="N220" s="234"/>
    </row>
    <row r="221" spans="1:14" ht="13.5" customHeight="1" x14ac:dyDescent="0.2">
      <c r="A221" s="250" t="s">
        <v>13</v>
      </c>
      <c r="B221" s="246">
        <v>69116598</v>
      </c>
      <c r="C221" s="246">
        <v>41027462</v>
      </c>
      <c r="D221" s="246">
        <v>39520266</v>
      </c>
      <c r="E221" s="246">
        <v>59262647</v>
      </c>
      <c r="F221" s="246">
        <v>81908918</v>
      </c>
      <c r="G221" s="246">
        <v>88514927</v>
      </c>
      <c r="H221" s="246">
        <v>95228381</v>
      </c>
      <c r="I221" s="246">
        <v>90821555</v>
      </c>
      <c r="J221" s="246">
        <v>86376170</v>
      </c>
      <c r="K221" s="246">
        <v>83670623</v>
      </c>
      <c r="L221" s="246">
        <v>84348168</v>
      </c>
      <c r="M221" s="246">
        <v>75781215</v>
      </c>
      <c r="N221" s="246">
        <v>895576930</v>
      </c>
    </row>
    <row r="222" spans="1:14" ht="13.5" customHeight="1" thickBot="1" x14ac:dyDescent="0.25">
      <c r="A222" s="251"/>
      <c r="B222" s="247"/>
      <c r="C222" s="247"/>
      <c r="D222" s="247"/>
      <c r="E222" s="247"/>
      <c r="F222" s="247"/>
      <c r="G222" s="247"/>
      <c r="H222" s="247"/>
      <c r="I222" s="247"/>
      <c r="J222" s="247"/>
      <c r="K222" s="247"/>
      <c r="L222" s="247"/>
      <c r="M222" s="247"/>
      <c r="N222" s="247"/>
    </row>
  </sheetData>
  <mergeCells count="1301">
    <mergeCell ref="A2:N2"/>
    <mergeCell ref="A6:C6"/>
    <mergeCell ref="A5:C5"/>
    <mergeCell ref="A4:C4"/>
    <mergeCell ref="A12:N12"/>
    <mergeCell ref="A9:C9"/>
    <mergeCell ref="A8:C8"/>
    <mergeCell ref="A7:C7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A55:N55"/>
    <mergeCell ref="A100:N100"/>
    <mergeCell ref="H57:H58"/>
    <mergeCell ref="I57:I58"/>
    <mergeCell ref="J57:J58"/>
    <mergeCell ref="K57:K58"/>
    <mergeCell ref="L57:L58"/>
    <mergeCell ref="M57:M58"/>
    <mergeCell ref="A131:N131"/>
    <mergeCell ref="A166:N166"/>
    <mergeCell ref="A197:N197"/>
    <mergeCell ref="A57:A58"/>
    <mergeCell ref="B57:B58"/>
    <mergeCell ref="C57:C58"/>
    <mergeCell ref="D57:D58"/>
    <mergeCell ref="E57:E58"/>
    <mergeCell ref="F57:F58"/>
    <mergeCell ref="G57:G58"/>
    <mergeCell ref="N57:N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A75:A76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A83:A84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A87:A88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A89:A90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A91:A92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M93:M94"/>
    <mergeCell ref="N93:N94"/>
    <mergeCell ref="A95:A96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N102:N103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N104:N105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L110:L111"/>
    <mergeCell ref="M110:M111"/>
    <mergeCell ref="N110:N111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L112:L113"/>
    <mergeCell ref="M112:M113"/>
    <mergeCell ref="N112:N113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M114:M115"/>
    <mergeCell ref="N114:N115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M116:M117"/>
    <mergeCell ref="N116:N117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M118:M119"/>
    <mergeCell ref="N118:N119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M120:M121"/>
    <mergeCell ref="N120:N121"/>
    <mergeCell ref="A122:A123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L122:L123"/>
    <mergeCell ref="M122:M123"/>
    <mergeCell ref="N122:N123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M124:M125"/>
    <mergeCell ref="N124:N125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L126:L127"/>
    <mergeCell ref="M126:M127"/>
    <mergeCell ref="N126:N127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A143:A144"/>
    <mergeCell ref="B143:B144"/>
    <mergeCell ref="C143:C144"/>
    <mergeCell ref="D143:D144"/>
    <mergeCell ref="E143:E144"/>
    <mergeCell ref="F143:F144"/>
    <mergeCell ref="G143:G144"/>
    <mergeCell ref="H143:H144"/>
    <mergeCell ref="I143:I144"/>
    <mergeCell ref="J143:J144"/>
    <mergeCell ref="K143:K144"/>
    <mergeCell ref="L143:L144"/>
    <mergeCell ref="M143:M144"/>
    <mergeCell ref="N143:N144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A147:A148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A151:A152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M151:M152"/>
    <mergeCell ref="N151:N152"/>
    <mergeCell ref="A153:A154"/>
    <mergeCell ref="B153:B154"/>
    <mergeCell ref="C153:C154"/>
    <mergeCell ref="D153:D154"/>
    <mergeCell ref="E153:E154"/>
    <mergeCell ref="F153:F154"/>
    <mergeCell ref="G153:G154"/>
    <mergeCell ref="H153:H154"/>
    <mergeCell ref="I153:I154"/>
    <mergeCell ref="J153:J154"/>
    <mergeCell ref="K153:K154"/>
    <mergeCell ref="L153:L154"/>
    <mergeCell ref="M153:M154"/>
    <mergeCell ref="N153:N154"/>
    <mergeCell ref="A155:A156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N155:N156"/>
    <mergeCell ref="A157:A158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J157:J158"/>
    <mergeCell ref="K157:K158"/>
    <mergeCell ref="L157:L158"/>
    <mergeCell ref="M157:M158"/>
    <mergeCell ref="N157:N158"/>
    <mergeCell ref="A159:A160"/>
    <mergeCell ref="B159:B160"/>
    <mergeCell ref="C159:C160"/>
    <mergeCell ref="D159:D160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M159:M160"/>
    <mergeCell ref="N159:N160"/>
    <mergeCell ref="A161:A162"/>
    <mergeCell ref="B161:B162"/>
    <mergeCell ref="C161:C162"/>
    <mergeCell ref="D161:D162"/>
    <mergeCell ref="E161:E162"/>
    <mergeCell ref="F161:F162"/>
    <mergeCell ref="G161:G162"/>
    <mergeCell ref="H161:H162"/>
    <mergeCell ref="I161:I162"/>
    <mergeCell ref="J161:J162"/>
    <mergeCell ref="K161:K162"/>
    <mergeCell ref="L161:L162"/>
    <mergeCell ref="M161:M162"/>
    <mergeCell ref="N161:N162"/>
    <mergeCell ref="A168:A169"/>
    <mergeCell ref="B168:B169"/>
    <mergeCell ref="C168:C169"/>
    <mergeCell ref="D168:D169"/>
    <mergeCell ref="E168:E169"/>
    <mergeCell ref="F168:F169"/>
    <mergeCell ref="G168:G169"/>
    <mergeCell ref="H168:H169"/>
    <mergeCell ref="I168:I169"/>
    <mergeCell ref="J168:J169"/>
    <mergeCell ref="K168:K169"/>
    <mergeCell ref="L168:L169"/>
    <mergeCell ref="M168:M169"/>
    <mergeCell ref="N168:N169"/>
    <mergeCell ref="A170:A171"/>
    <mergeCell ref="B170:B171"/>
    <mergeCell ref="C170:C171"/>
    <mergeCell ref="D170:D171"/>
    <mergeCell ref="E170:E171"/>
    <mergeCell ref="F170:F171"/>
    <mergeCell ref="G170:G171"/>
    <mergeCell ref="H170:H171"/>
    <mergeCell ref="I170:I171"/>
    <mergeCell ref="J170:J171"/>
    <mergeCell ref="K170:K171"/>
    <mergeCell ref="L170:L171"/>
    <mergeCell ref="M170:M171"/>
    <mergeCell ref="N170:N171"/>
    <mergeCell ref="A172:A173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L172:L173"/>
    <mergeCell ref="M172:M173"/>
    <mergeCell ref="N172:N173"/>
    <mergeCell ref="A174:A175"/>
    <mergeCell ref="B174:B175"/>
    <mergeCell ref="C174:C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L174:L175"/>
    <mergeCell ref="M174:M175"/>
    <mergeCell ref="N174:N175"/>
    <mergeCell ref="A176:A177"/>
    <mergeCell ref="B176:B177"/>
    <mergeCell ref="C176:C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L176:L177"/>
    <mergeCell ref="M176:M177"/>
    <mergeCell ref="N176:N177"/>
    <mergeCell ref="A178:A179"/>
    <mergeCell ref="B178:B179"/>
    <mergeCell ref="C178:C179"/>
    <mergeCell ref="D178:D179"/>
    <mergeCell ref="E178:E179"/>
    <mergeCell ref="F178:F179"/>
    <mergeCell ref="G178:G179"/>
    <mergeCell ref="H178:H179"/>
    <mergeCell ref="I178:I179"/>
    <mergeCell ref="J178:J179"/>
    <mergeCell ref="K178:K179"/>
    <mergeCell ref="L178:L179"/>
    <mergeCell ref="M178:M179"/>
    <mergeCell ref="N178:N179"/>
    <mergeCell ref="A180:A181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L180:L181"/>
    <mergeCell ref="M180:M181"/>
    <mergeCell ref="N180:N181"/>
    <mergeCell ref="A182:A183"/>
    <mergeCell ref="B182:B183"/>
    <mergeCell ref="C182:C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M182:M183"/>
    <mergeCell ref="N182:N183"/>
    <mergeCell ref="A184:A185"/>
    <mergeCell ref="B184:B185"/>
    <mergeCell ref="C184:C185"/>
    <mergeCell ref="D184:D185"/>
    <mergeCell ref="E184:E185"/>
    <mergeCell ref="F184:F185"/>
    <mergeCell ref="G184:G185"/>
    <mergeCell ref="H184:H185"/>
    <mergeCell ref="I184:I185"/>
    <mergeCell ref="J184:J185"/>
    <mergeCell ref="K184:K185"/>
    <mergeCell ref="L184:L185"/>
    <mergeCell ref="M184:M185"/>
    <mergeCell ref="N184:N185"/>
    <mergeCell ref="A186:A187"/>
    <mergeCell ref="B186:B187"/>
    <mergeCell ref="C186:C187"/>
    <mergeCell ref="D186:D187"/>
    <mergeCell ref="E186:E187"/>
    <mergeCell ref="F186:F187"/>
    <mergeCell ref="G186:G187"/>
    <mergeCell ref="H186:H187"/>
    <mergeCell ref="I186:I187"/>
    <mergeCell ref="J186:J187"/>
    <mergeCell ref="K186:K187"/>
    <mergeCell ref="L186:L187"/>
    <mergeCell ref="M186:M187"/>
    <mergeCell ref="N186:N187"/>
    <mergeCell ref="A188:A189"/>
    <mergeCell ref="B188:B189"/>
    <mergeCell ref="C188:C189"/>
    <mergeCell ref="D188:D189"/>
    <mergeCell ref="E188:E189"/>
    <mergeCell ref="F188:F189"/>
    <mergeCell ref="G188:G189"/>
    <mergeCell ref="H188:H189"/>
    <mergeCell ref="I188:I189"/>
    <mergeCell ref="J188:J189"/>
    <mergeCell ref="K188:K189"/>
    <mergeCell ref="L188:L189"/>
    <mergeCell ref="M188:M189"/>
    <mergeCell ref="N188:N189"/>
    <mergeCell ref="A190:A191"/>
    <mergeCell ref="B190:B191"/>
    <mergeCell ref="C190:C191"/>
    <mergeCell ref="D190:D191"/>
    <mergeCell ref="E190:E191"/>
    <mergeCell ref="F190:F191"/>
    <mergeCell ref="G190:G191"/>
    <mergeCell ref="H190:H191"/>
    <mergeCell ref="I190:I191"/>
    <mergeCell ref="J190:J191"/>
    <mergeCell ref="K190:K191"/>
    <mergeCell ref="L190:L191"/>
    <mergeCell ref="M190:M191"/>
    <mergeCell ref="N190:N191"/>
    <mergeCell ref="A192:A193"/>
    <mergeCell ref="B192:B193"/>
    <mergeCell ref="C192:C193"/>
    <mergeCell ref="D192:D193"/>
    <mergeCell ref="E192:E193"/>
    <mergeCell ref="F192:F193"/>
    <mergeCell ref="G192:G193"/>
    <mergeCell ref="H192:H193"/>
    <mergeCell ref="I192:I193"/>
    <mergeCell ref="J192:J193"/>
    <mergeCell ref="K192:K193"/>
    <mergeCell ref="L192:L193"/>
    <mergeCell ref="M192:M193"/>
    <mergeCell ref="N192:N193"/>
    <mergeCell ref="A199:A200"/>
    <mergeCell ref="B199:B200"/>
    <mergeCell ref="C199:C200"/>
    <mergeCell ref="D199:D200"/>
    <mergeCell ref="E199:E200"/>
    <mergeCell ref="F199:F200"/>
    <mergeCell ref="G199:G200"/>
    <mergeCell ref="H199:H200"/>
    <mergeCell ref="I199:I200"/>
    <mergeCell ref="J199:J200"/>
    <mergeCell ref="K199:K200"/>
    <mergeCell ref="L199:L200"/>
    <mergeCell ref="M199:M200"/>
    <mergeCell ref="N199:N200"/>
    <mergeCell ref="A201:A202"/>
    <mergeCell ref="B201:B202"/>
    <mergeCell ref="C201:C202"/>
    <mergeCell ref="D201:D202"/>
    <mergeCell ref="E201:E202"/>
    <mergeCell ref="F201:F202"/>
    <mergeCell ref="G201:G202"/>
    <mergeCell ref="H201:H202"/>
    <mergeCell ref="I201:I202"/>
    <mergeCell ref="J201:J202"/>
    <mergeCell ref="K201:K202"/>
    <mergeCell ref="L201:L202"/>
    <mergeCell ref="M201:M202"/>
    <mergeCell ref="N201:N202"/>
    <mergeCell ref="A203:A204"/>
    <mergeCell ref="B203:B204"/>
    <mergeCell ref="C203:C204"/>
    <mergeCell ref="D203:D204"/>
    <mergeCell ref="E203:E204"/>
    <mergeCell ref="F203:F204"/>
    <mergeCell ref="G203:G204"/>
    <mergeCell ref="H203:H204"/>
    <mergeCell ref="I203:I204"/>
    <mergeCell ref="J203:J204"/>
    <mergeCell ref="K203:K204"/>
    <mergeCell ref="L203:L204"/>
    <mergeCell ref="M203:M204"/>
    <mergeCell ref="N203:N204"/>
    <mergeCell ref="A205:A206"/>
    <mergeCell ref="B205:B206"/>
    <mergeCell ref="C205:C206"/>
    <mergeCell ref="D205:D206"/>
    <mergeCell ref="E205:E206"/>
    <mergeCell ref="F205:F206"/>
    <mergeCell ref="G205:G206"/>
    <mergeCell ref="H205:H206"/>
    <mergeCell ref="I205:I206"/>
    <mergeCell ref="J205:J206"/>
    <mergeCell ref="K205:K206"/>
    <mergeCell ref="L205:L206"/>
    <mergeCell ref="M205:M206"/>
    <mergeCell ref="N205:N206"/>
    <mergeCell ref="A207:A208"/>
    <mergeCell ref="B207:B208"/>
    <mergeCell ref="C207:C208"/>
    <mergeCell ref="D207:D208"/>
    <mergeCell ref="E207:E208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A209:A210"/>
    <mergeCell ref="B209:B210"/>
    <mergeCell ref="C209:C210"/>
    <mergeCell ref="D209:D210"/>
    <mergeCell ref="E209:E210"/>
    <mergeCell ref="F209:F210"/>
    <mergeCell ref="G209:G210"/>
    <mergeCell ref="H209:H210"/>
    <mergeCell ref="I209:I210"/>
    <mergeCell ref="J209:J210"/>
    <mergeCell ref="K209:K210"/>
    <mergeCell ref="L209:L210"/>
    <mergeCell ref="M209:M210"/>
    <mergeCell ref="N209:N210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J211:J212"/>
    <mergeCell ref="K211:K212"/>
    <mergeCell ref="L211:L212"/>
    <mergeCell ref="M211:M212"/>
    <mergeCell ref="N211:N212"/>
    <mergeCell ref="A213:A214"/>
    <mergeCell ref="B213:B214"/>
    <mergeCell ref="C213:C214"/>
    <mergeCell ref="D213:D214"/>
    <mergeCell ref="E213:E214"/>
    <mergeCell ref="F213:F214"/>
    <mergeCell ref="G213:G214"/>
    <mergeCell ref="H213:H214"/>
    <mergeCell ref="I213:I214"/>
    <mergeCell ref="J213:J214"/>
    <mergeCell ref="K213:K214"/>
    <mergeCell ref="L213:L214"/>
    <mergeCell ref="M213:M214"/>
    <mergeCell ref="N213:N214"/>
    <mergeCell ref="A215:A216"/>
    <mergeCell ref="B215:B216"/>
    <mergeCell ref="C215:C216"/>
    <mergeCell ref="D215:D216"/>
    <mergeCell ref="E215:E216"/>
    <mergeCell ref="F215:F216"/>
    <mergeCell ref="G215:G216"/>
    <mergeCell ref="H215:H216"/>
    <mergeCell ref="I215:I216"/>
    <mergeCell ref="J215:J216"/>
    <mergeCell ref="K215:K216"/>
    <mergeCell ref="L215:L216"/>
    <mergeCell ref="M215:M216"/>
    <mergeCell ref="N215:N216"/>
    <mergeCell ref="A217:A218"/>
    <mergeCell ref="B217:B218"/>
    <mergeCell ref="C217:C218"/>
    <mergeCell ref="D217:D218"/>
    <mergeCell ref="E217:E218"/>
    <mergeCell ref="F217:F218"/>
    <mergeCell ref="G217:G218"/>
    <mergeCell ref="H217:H218"/>
    <mergeCell ref="I217:I218"/>
    <mergeCell ref="J217:J218"/>
    <mergeCell ref="K217:K218"/>
    <mergeCell ref="L217:L218"/>
    <mergeCell ref="M217:M218"/>
    <mergeCell ref="N217:N218"/>
    <mergeCell ref="A219:A220"/>
    <mergeCell ref="B219:B220"/>
    <mergeCell ref="C219:C220"/>
    <mergeCell ref="D219:D220"/>
    <mergeCell ref="E219:E220"/>
    <mergeCell ref="F219:F220"/>
    <mergeCell ref="G219:G220"/>
    <mergeCell ref="H219:H220"/>
    <mergeCell ref="I219:I220"/>
    <mergeCell ref="J219:J220"/>
    <mergeCell ref="K219:K220"/>
    <mergeCell ref="L219:L220"/>
    <mergeCell ref="M219:M220"/>
    <mergeCell ref="N219:N220"/>
    <mergeCell ref="A221:A222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N221:N222"/>
    <mergeCell ref="J221:J222"/>
    <mergeCell ref="K221:K222"/>
    <mergeCell ref="L221:L222"/>
    <mergeCell ref="M221:M222"/>
  </mergeCells>
  <phoneticPr fontId="4" type="noConversion"/>
  <hyperlinks>
    <hyperlink ref="A4" location="'Tn Km 2013'!A34" display="1 - FERROEXPRESO PAMPEANO S.A."/>
    <hyperlink ref="A5" location="'Tn Km 2013'!A60" display="2 - NUEVO CENTRAL ARGENTINO S.A."/>
    <hyperlink ref="A6" location="'Tn Km 2013'!A79" display="3 - FERROSUR ROCA S.A."/>
    <hyperlink ref="A7" location="'Tn Km 2013'!A100" display="4 - BELGRANO CARGAS Y LOGÍSTICA S.A. - Línea San Martín "/>
    <hyperlink ref="A8" location="'Tn Km 2013'!A119" display="5 - BELGRANO CARGAS Y LOGÍSTICA S.A. - Línea Urquiza"/>
    <hyperlink ref="A9" location="'Tn Km 2013'!A137" display="6 - BELGRANO CARGAS Y LOGÍSTICA S.A. - Línea Belgrano"/>
    <hyperlink ref="A4:D4" location="'2010'!A41" display="1 - FERROEXPRESO PAMPEANO S.A."/>
    <hyperlink ref="A5:D5" location="'2010'!A84" display="2 - NUEVO CENTRAL ARGENTINO S.A."/>
    <hyperlink ref="A6:D6" location="'2010'!A128" display="3 - FERROSUR ROCA S.A."/>
    <hyperlink ref="A7:D7" location="'2010'!A160" display="4 - AMERICA LATINA LOGISTICA CENTRAL S.A. "/>
    <hyperlink ref="A8:D8" location="'2010'!A194" display="5 - AMERICA LATINA LOGISTICA MESOPOTAMICA S.A."/>
    <hyperlink ref="A9:D9" location="'2010'!A223" display="6 - BELGRANO CARGAS S.A."/>
    <hyperlink ref="A4:C4" location="'2010'!A40" display="1 - FERROEXPRESO PAMPEANO S.A."/>
  </hyperlinks>
  <pageMargins left="0.75" right="0.75" top="1" bottom="1" header="0" footer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5"/>
  <sheetViews>
    <sheetView topLeftCell="F1" workbookViewId="0">
      <selection activeCell="M16" sqref="B16:M17"/>
    </sheetView>
  </sheetViews>
  <sheetFormatPr baseColWidth="10" defaultRowHeight="12.75" x14ac:dyDescent="0.2"/>
  <cols>
    <col min="1" max="1" width="18.7109375" customWidth="1"/>
    <col min="2" max="14" width="15.7109375" customWidth="1"/>
  </cols>
  <sheetData>
    <row r="2" spans="1:14" s="26" customFormat="1" ht="24.95" customHeight="1" x14ac:dyDescent="0.2">
      <c r="A2" s="227" t="s">
        <v>174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</row>
    <row r="3" spans="1:14" ht="13.5" thickBot="1" x14ac:dyDescent="0.25"/>
    <row r="4" spans="1:14" s="26" customFormat="1" ht="24.95" customHeight="1" thickTop="1" thickBot="1" x14ac:dyDescent="0.25">
      <c r="A4" s="228" t="s">
        <v>0</v>
      </c>
      <c r="B4" s="229"/>
      <c r="C4" s="230"/>
      <c r="D4" s="45"/>
    </row>
    <row r="5" spans="1:14" s="26" customFormat="1" ht="24.95" customHeight="1" thickTop="1" thickBot="1" x14ac:dyDescent="0.25">
      <c r="A5" s="228" t="s">
        <v>18</v>
      </c>
      <c r="B5" s="229"/>
      <c r="C5" s="230"/>
      <c r="D5" s="45"/>
    </row>
    <row r="6" spans="1:14" s="26" customFormat="1" ht="24.95" customHeight="1" thickTop="1" thickBot="1" x14ac:dyDescent="0.25">
      <c r="A6" s="228" t="s">
        <v>29</v>
      </c>
      <c r="B6" s="229"/>
      <c r="C6" s="230"/>
      <c r="D6" s="45"/>
    </row>
    <row r="7" spans="1:14" s="26" customFormat="1" ht="24.95" customHeight="1" thickTop="1" thickBot="1" x14ac:dyDescent="0.25">
      <c r="A7" s="228" t="s">
        <v>202</v>
      </c>
      <c r="B7" s="229"/>
      <c r="C7" s="230"/>
      <c r="D7" s="45"/>
    </row>
    <row r="8" spans="1:14" s="26" customFormat="1" ht="24.95" customHeight="1" thickTop="1" thickBot="1" x14ac:dyDescent="0.25">
      <c r="A8" s="228" t="s">
        <v>113</v>
      </c>
      <c r="B8" s="229"/>
      <c r="C8" s="230"/>
      <c r="D8" s="45"/>
    </row>
    <row r="9" spans="1:14" s="26" customFormat="1" ht="24.95" customHeight="1" thickTop="1" thickBot="1" x14ac:dyDescent="0.25">
      <c r="A9" s="228" t="s">
        <v>76</v>
      </c>
      <c r="B9" s="229"/>
      <c r="C9" s="230"/>
      <c r="D9" s="45"/>
    </row>
    <row r="10" spans="1:14" ht="13.5" thickTop="1" x14ac:dyDescent="0.2">
      <c r="A10" s="10"/>
      <c r="B10" s="10"/>
      <c r="C10" s="10"/>
      <c r="D10" s="10"/>
    </row>
    <row r="12" spans="1:14" s="26" customFormat="1" ht="24.95" customHeight="1" x14ac:dyDescent="0.2">
      <c r="A12" s="222" t="s">
        <v>163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</row>
    <row r="13" spans="1:14" ht="13.5" thickBot="1" x14ac:dyDescent="0.25"/>
    <row r="14" spans="1:14" ht="13.5" customHeight="1" x14ac:dyDescent="0.2">
      <c r="A14" s="216"/>
      <c r="B14" s="225" t="s">
        <v>1</v>
      </c>
      <c r="C14" s="216" t="s">
        <v>2</v>
      </c>
      <c r="D14" s="225" t="s">
        <v>3</v>
      </c>
      <c r="E14" s="216" t="s">
        <v>4</v>
      </c>
      <c r="F14" s="225" t="s">
        <v>5</v>
      </c>
      <c r="G14" s="216" t="s">
        <v>6</v>
      </c>
      <c r="H14" s="225" t="s">
        <v>7</v>
      </c>
      <c r="I14" s="216" t="s">
        <v>8</v>
      </c>
      <c r="J14" s="225" t="s">
        <v>9</v>
      </c>
      <c r="K14" s="216" t="s">
        <v>10</v>
      </c>
      <c r="L14" s="225" t="s">
        <v>11</v>
      </c>
      <c r="M14" s="216" t="s">
        <v>12</v>
      </c>
      <c r="N14" s="223" t="s">
        <v>13</v>
      </c>
    </row>
    <row r="15" spans="1:14" ht="13.5" customHeight="1" thickBot="1" x14ac:dyDescent="0.25">
      <c r="A15" s="217"/>
      <c r="B15" s="226"/>
      <c r="C15" s="217"/>
      <c r="D15" s="226"/>
      <c r="E15" s="217"/>
      <c r="F15" s="226"/>
      <c r="G15" s="217"/>
      <c r="H15" s="226"/>
      <c r="I15" s="217"/>
      <c r="J15" s="226"/>
      <c r="K15" s="217"/>
      <c r="L15" s="226"/>
      <c r="M15" s="217"/>
      <c r="N15" s="224"/>
    </row>
    <row r="16" spans="1:14" ht="13.5" customHeight="1" x14ac:dyDescent="0.2">
      <c r="A16" s="216" t="s">
        <v>80</v>
      </c>
      <c r="B16" s="231">
        <v>4628400</v>
      </c>
      <c r="C16" s="231">
        <v>5942220</v>
      </c>
      <c r="D16" s="231">
        <v>3402240</v>
      </c>
      <c r="E16" s="231">
        <v>306240</v>
      </c>
      <c r="F16" s="231">
        <v>55800</v>
      </c>
      <c r="G16" s="231">
        <v>1593020</v>
      </c>
      <c r="H16" s="231">
        <v>2983440</v>
      </c>
      <c r="I16" s="231">
        <v>5439060</v>
      </c>
      <c r="J16" s="231">
        <v>4506800</v>
      </c>
      <c r="K16" s="231">
        <v>5223680</v>
      </c>
      <c r="L16" s="210">
        <v>5398890</v>
      </c>
      <c r="M16" s="231">
        <v>21889200</v>
      </c>
      <c r="N16" s="233">
        <v>61368990</v>
      </c>
    </row>
    <row r="17" spans="1:15" ht="13.5" customHeight="1" thickBot="1" x14ac:dyDescent="0.25">
      <c r="A17" s="241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52"/>
      <c r="M17" s="232"/>
      <c r="N17" s="234"/>
    </row>
    <row r="18" spans="1:15" ht="13.5" customHeight="1" x14ac:dyDescent="0.2">
      <c r="A18" s="216" t="s">
        <v>81</v>
      </c>
      <c r="B18" s="231">
        <v>11793880</v>
      </c>
      <c r="C18" s="231">
        <v>15845700</v>
      </c>
      <c r="D18" s="231">
        <v>54412840</v>
      </c>
      <c r="E18" s="231">
        <v>56981410</v>
      </c>
      <c r="F18" s="231">
        <v>62990720</v>
      </c>
      <c r="G18" s="231">
        <v>69214500</v>
      </c>
      <c r="H18" s="231">
        <v>35605240</v>
      </c>
      <c r="I18" s="231">
        <v>35650560</v>
      </c>
      <c r="J18" s="231">
        <v>8788640</v>
      </c>
      <c r="K18" s="231">
        <v>5137040</v>
      </c>
      <c r="L18" s="210">
        <v>21196530</v>
      </c>
      <c r="M18" s="231">
        <v>15404160</v>
      </c>
      <c r="N18" s="233">
        <v>393021220</v>
      </c>
    </row>
    <row r="19" spans="1:15" ht="13.5" customHeight="1" thickBot="1" x14ac:dyDescent="0.25">
      <c r="A19" s="241"/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52"/>
      <c r="M19" s="232"/>
      <c r="N19" s="234"/>
    </row>
    <row r="20" spans="1:15" ht="13.5" customHeight="1" x14ac:dyDescent="0.2">
      <c r="A20" s="216" t="s">
        <v>82</v>
      </c>
      <c r="B20" s="231">
        <v>35743400</v>
      </c>
      <c r="C20" s="231">
        <v>14254380</v>
      </c>
      <c r="D20" s="231">
        <v>10368000</v>
      </c>
      <c r="E20" s="231">
        <v>5142250</v>
      </c>
      <c r="F20" s="231">
        <v>5887600</v>
      </c>
      <c r="G20" s="231">
        <v>11758530</v>
      </c>
      <c r="H20" s="231">
        <v>3751500</v>
      </c>
      <c r="I20" s="231">
        <v>8133480</v>
      </c>
      <c r="J20" s="231">
        <v>5673120</v>
      </c>
      <c r="K20" s="231">
        <v>9259800</v>
      </c>
      <c r="L20" s="210">
        <v>10661280</v>
      </c>
      <c r="M20" s="231">
        <v>21884500</v>
      </c>
      <c r="N20" s="233">
        <v>142517840</v>
      </c>
    </row>
    <row r="21" spans="1:15" ht="13.5" customHeight="1" thickBot="1" x14ac:dyDescent="0.25">
      <c r="A21" s="241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52"/>
      <c r="M21" s="232"/>
      <c r="N21" s="234"/>
    </row>
    <row r="22" spans="1:15" ht="13.5" customHeight="1" x14ac:dyDescent="0.2">
      <c r="A22" s="216" t="s">
        <v>99</v>
      </c>
      <c r="B22" s="231">
        <v>0</v>
      </c>
      <c r="C22" s="231">
        <v>0</v>
      </c>
      <c r="D22" s="231">
        <v>0</v>
      </c>
      <c r="E22" s="231">
        <v>0</v>
      </c>
      <c r="F22" s="231">
        <v>0</v>
      </c>
      <c r="G22" s="231">
        <v>822360</v>
      </c>
      <c r="H22" s="231">
        <v>746200</v>
      </c>
      <c r="I22" s="231">
        <v>252</v>
      </c>
      <c r="J22" s="231">
        <v>87120</v>
      </c>
      <c r="K22" s="231">
        <v>764400</v>
      </c>
      <c r="L22" s="210">
        <v>1050600</v>
      </c>
      <c r="M22" s="231">
        <v>105280</v>
      </c>
      <c r="N22" s="233">
        <v>3576212</v>
      </c>
      <c r="O22" t="s">
        <v>70</v>
      </c>
    </row>
    <row r="23" spans="1:15" ht="13.5" customHeight="1" thickBot="1" x14ac:dyDescent="0.25">
      <c r="A23" s="241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52"/>
      <c r="M23" s="232"/>
      <c r="N23" s="234"/>
    </row>
    <row r="24" spans="1:15" ht="13.5" customHeight="1" x14ac:dyDescent="0.2">
      <c r="A24" s="216" t="s">
        <v>83</v>
      </c>
      <c r="B24" s="231">
        <v>808500</v>
      </c>
      <c r="C24" s="231">
        <v>10540</v>
      </c>
      <c r="D24" s="231">
        <v>17775450</v>
      </c>
      <c r="E24" s="231">
        <v>4428900</v>
      </c>
      <c r="F24" s="231">
        <v>5993730</v>
      </c>
      <c r="G24" s="231">
        <v>18546400</v>
      </c>
      <c r="H24" s="231">
        <v>16272600</v>
      </c>
      <c r="I24" s="231">
        <v>7539600</v>
      </c>
      <c r="J24" s="231">
        <v>4635710</v>
      </c>
      <c r="K24" s="231">
        <v>4247750</v>
      </c>
      <c r="L24" s="210">
        <v>5194350</v>
      </c>
      <c r="M24" s="231">
        <v>1555500</v>
      </c>
      <c r="N24" s="233">
        <v>87009030</v>
      </c>
    </row>
    <row r="25" spans="1:15" ht="13.5" customHeight="1" thickBot="1" x14ac:dyDescent="0.25">
      <c r="A25" s="241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52"/>
      <c r="M25" s="232"/>
      <c r="N25" s="234"/>
    </row>
    <row r="26" spans="1:15" ht="13.5" customHeight="1" x14ac:dyDescent="0.2">
      <c r="A26" s="216" t="s">
        <v>84</v>
      </c>
      <c r="B26" s="231">
        <v>58583190</v>
      </c>
      <c r="C26" s="231">
        <v>48386250</v>
      </c>
      <c r="D26" s="231">
        <v>10172400</v>
      </c>
      <c r="E26" s="231">
        <v>58410000</v>
      </c>
      <c r="F26" s="231">
        <v>63937900</v>
      </c>
      <c r="G26" s="231">
        <v>31377750</v>
      </c>
      <c r="H26" s="231">
        <v>56165050</v>
      </c>
      <c r="I26" s="231">
        <v>63638080</v>
      </c>
      <c r="J26" s="231">
        <v>108360120</v>
      </c>
      <c r="K26" s="231">
        <v>87284690</v>
      </c>
      <c r="L26" s="210">
        <v>49692880</v>
      </c>
      <c r="M26" s="231">
        <v>26783920</v>
      </c>
      <c r="N26" s="233">
        <v>662792230</v>
      </c>
    </row>
    <row r="27" spans="1:15" ht="13.5" customHeight="1" thickBot="1" x14ac:dyDescent="0.25">
      <c r="A27" s="241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52"/>
      <c r="M27" s="232"/>
      <c r="N27" s="234"/>
    </row>
    <row r="28" spans="1:15" ht="13.5" customHeight="1" x14ac:dyDescent="0.2">
      <c r="A28" s="216" t="s">
        <v>85</v>
      </c>
      <c r="B28" s="231">
        <v>0</v>
      </c>
      <c r="C28" s="231">
        <v>0</v>
      </c>
      <c r="D28" s="231">
        <v>10758800</v>
      </c>
      <c r="E28" s="231">
        <v>5380620</v>
      </c>
      <c r="F28" s="231">
        <v>8713460</v>
      </c>
      <c r="G28" s="231">
        <v>4168260</v>
      </c>
      <c r="H28" s="231">
        <v>6754440</v>
      </c>
      <c r="I28" s="231">
        <v>6806040</v>
      </c>
      <c r="J28" s="231">
        <v>4655070</v>
      </c>
      <c r="K28" s="231">
        <v>4186960</v>
      </c>
      <c r="L28" s="210">
        <v>3716400</v>
      </c>
      <c r="M28" s="231">
        <v>0</v>
      </c>
      <c r="N28" s="233">
        <v>55140050</v>
      </c>
    </row>
    <row r="29" spans="1:15" ht="13.5" customHeight="1" thickBot="1" x14ac:dyDescent="0.25">
      <c r="A29" s="241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52"/>
      <c r="M29" s="232"/>
      <c r="N29" s="234"/>
    </row>
    <row r="30" spans="1:15" ht="13.5" customHeight="1" x14ac:dyDescent="0.2">
      <c r="A30" s="216" t="s">
        <v>86</v>
      </c>
      <c r="B30" s="231">
        <v>0</v>
      </c>
      <c r="C30" s="231">
        <v>2657100</v>
      </c>
      <c r="D30" s="231">
        <v>384000</v>
      </c>
      <c r="E30" s="231">
        <v>2420940</v>
      </c>
      <c r="F30" s="231">
        <v>3978500</v>
      </c>
      <c r="G30" s="231">
        <v>3977190</v>
      </c>
      <c r="H30" s="231">
        <v>2560220</v>
      </c>
      <c r="I30" s="231">
        <v>4493280</v>
      </c>
      <c r="J30" s="231">
        <v>5145600</v>
      </c>
      <c r="K30" s="231">
        <v>2845500</v>
      </c>
      <c r="L30" s="210">
        <v>2329440</v>
      </c>
      <c r="M30" s="231">
        <v>3600520</v>
      </c>
      <c r="N30" s="233">
        <v>34392290</v>
      </c>
    </row>
    <row r="31" spans="1:15" ht="13.5" customHeight="1" thickBot="1" x14ac:dyDescent="0.25">
      <c r="A31" s="241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52"/>
      <c r="M31" s="232"/>
      <c r="N31" s="234"/>
    </row>
    <row r="32" spans="1:15" ht="13.5" customHeight="1" x14ac:dyDescent="0.2">
      <c r="A32" s="216" t="s">
        <v>97</v>
      </c>
      <c r="B32" s="231">
        <v>0</v>
      </c>
      <c r="C32" s="231">
        <v>0</v>
      </c>
      <c r="D32" s="231">
        <v>0</v>
      </c>
      <c r="E32" s="231">
        <v>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31">
        <v>0</v>
      </c>
      <c r="L32" s="210">
        <v>0</v>
      </c>
      <c r="M32" s="231">
        <v>0</v>
      </c>
      <c r="N32" s="233">
        <v>0</v>
      </c>
    </row>
    <row r="33" spans="1:14" ht="13.5" customHeight="1" thickBot="1" x14ac:dyDescent="0.25">
      <c r="A33" s="241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52"/>
      <c r="M33" s="232"/>
      <c r="N33" s="234"/>
    </row>
    <row r="34" spans="1:14" ht="13.5" customHeight="1" x14ac:dyDescent="0.2">
      <c r="A34" s="216" t="s">
        <v>87</v>
      </c>
      <c r="B34" s="231">
        <v>0</v>
      </c>
      <c r="C34" s="231">
        <v>17063720</v>
      </c>
      <c r="D34" s="231">
        <v>3001200</v>
      </c>
      <c r="E34" s="231">
        <v>12714260</v>
      </c>
      <c r="F34" s="231">
        <v>499500</v>
      </c>
      <c r="G34" s="231">
        <v>10892160</v>
      </c>
      <c r="H34" s="231">
        <v>19283940</v>
      </c>
      <c r="I34" s="231">
        <v>18562500</v>
      </c>
      <c r="J34" s="231">
        <v>10395000</v>
      </c>
      <c r="K34" s="231">
        <v>20409480</v>
      </c>
      <c r="L34" s="210">
        <v>8723000</v>
      </c>
      <c r="M34" s="231">
        <v>0</v>
      </c>
      <c r="N34" s="233">
        <v>121544760</v>
      </c>
    </row>
    <row r="35" spans="1:14" ht="13.5" customHeight="1" thickBot="1" x14ac:dyDescent="0.25">
      <c r="A35" s="241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52"/>
      <c r="M35" s="232"/>
      <c r="N35" s="234"/>
    </row>
    <row r="36" spans="1:14" ht="13.5" customHeight="1" x14ac:dyDescent="0.2">
      <c r="A36" s="216" t="s">
        <v>94</v>
      </c>
      <c r="B36" s="231">
        <v>0</v>
      </c>
      <c r="C36" s="231">
        <v>0</v>
      </c>
      <c r="D36" s="231">
        <v>336960</v>
      </c>
      <c r="E36" s="231">
        <v>0</v>
      </c>
      <c r="F36" s="231">
        <v>0</v>
      </c>
      <c r="G36" s="231">
        <v>407680</v>
      </c>
      <c r="H36" s="231">
        <v>2475000</v>
      </c>
      <c r="I36" s="231">
        <v>6813600</v>
      </c>
      <c r="J36" s="231">
        <v>453440</v>
      </c>
      <c r="K36" s="231">
        <v>191360</v>
      </c>
      <c r="L36" s="210">
        <v>315700</v>
      </c>
      <c r="M36" s="231">
        <v>1108960</v>
      </c>
      <c r="N36" s="233">
        <v>12102700</v>
      </c>
    </row>
    <row r="37" spans="1:14" ht="13.5" customHeight="1" thickBot="1" x14ac:dyDescent="0.25">
      <c r="A37" s="241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52"/>
      <c r="M37" s="232"/>
      <c r="N37" s="234"/>
    </row>
    <row r="38" spans="1:14" ht="13.5" customHeight="1" x14ac:dyDescent="0.2">
      <c r="A38" s="216" t="s">
        <v>88</v>
      </c>
      <c r="B38" s="231">
        <v>1189040</v>
      </c>
      <c r="C38" s="231">
        <v>1500540</v>
      </c>
      <c r="D38" s="231">
        <v>758280</v>
      </c>
      <c r="E38" s="231">
        <v>1475620</v>
      </c>
      <c r="F38" s="231">
        <v>1464940</v>
      </c>
      <c r="G38" s="231">
        <v>1666080</v>
      </c>
      <c r="H38" s="231">
        <v>1479180</v>
      </c>
      <c r="I38" s="231">
        <v>1728380</v>
      </c>
      <c r="J38" s="231">
        <v>995020</v>
      </c>
      <c r="K38" s="231">
        <v>1957620</v>
      </c>
      <c r="L38" s="210">
        <v>2465300</v>
      </c>
      <c r="M38" s="231">
        <v>0</v>
      </c>
      <c r="N38" s="233">
        <v>16680000</v>
      </c>
    </row>
    <row r="39" spans="1:14" ht="13.5" customHeight="1" thickBot="1" x14ac:dyDescent="0.25">
      <c r="A39" s="241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52"/>
      <c r="M39" s="232"/>
      <c r="N39" s="234"/>
    </row>
    <row r="40" spans="1:14" ht="13.5" customHeight="1" x14ac:dyDescent="0.2">
      <c r="A40" s="216" t="s">
        <v>89</v>
      </c>
      <c r="B40" s="231">
        <v>0</v>
      </c>
      <c r="C40" s="231">
        <v>0</v>
      </c>
      <c r="D40" s="231">
        <v>0</v>
      </c>
      <c r="E40" s="231">
        <v>9035480</v>
      </c>
      <c r="F40" s="231">
        <v>8785640</v>
      </c>
      <c r="G40" s="231">
        <v>1100040</v>
      </c>
      <c r="H40" s="231">
        <v>0</v>
      </c>
      <c r="I40" s="231">
        <v>0</v>
      </c>
      <c r="J40" s="231">
        <v>2354920</v>
      </c>
      <c r="K40" s="231">
        <v>0</v>
      </c>
      <c r="L40" s="210">
        <v>8634640</v>
      </c>
      <c r="M40" s="231">
        <v>20579700</v>
      </c>
      <c r="N40" s="233">
        <v>50490420</v>
      </c>
    </row>
    <row r="41" spans="1:14" ht="13.5" customHeight="1" thickBot="1" x14ac:dyDescent="0.25">
      <c r="A41" s="241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52"/>
      <c r="M41" s="232"/>
      <c r="N41" s="234"/>
    </row>
    <row r="42" spans="1:14" ht="13.5" customHeight="1" x14ac:dyDescent="0.2">
      <c r="A42" s="216" t="s">
        <v>95</v>
      </c>
      <c r="B42" s="231">
        <v>10335600</v>
      </c>
      <c r="C42" s="231">
        <v>15345630</v>
      </c>
      <c r="D42" s="231">
        <v>11575130</v>
      </c>
      <c r="E42" s="231">
        <v>4235550</v>
      </c>
      <c r="F42" s="231">
        <v>9863400</v>
      </c>
      <c r="G42" s="231">
        <v>12930000</v>
      </c>
      <c r="H42" s="231">
        <v>16286760</v>
      </c>
      <c r="I42" s="231">
        <v>7480680</v>
      </c>
      <c r="J42" s="231">
        <v>7395300</v>
      </c>
      <c r="K42" s="231">
        <v>11233200</v>
      </c>
      <c r="L42" s="210">
        <v>6388950</v>
      </c>
      <c r="M42" s="231">
        <v>1222080</v>
      </c>
      <c r="N42" s="233">
        <v>114292280</v>
      </c>
    </row>
    <row r="43" spans="1:14" ht="13.5" customHeight="1" thickBot="1" x14ac:dyDescent="0.25">
      <c r="A43" s="241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52"/>
      <c r="M43" s="232"/>
      <c r="N43" s="234"/>
    </row>
    <row r="44" spans="1:14" ht="13.5" customHeight="1" x14ac:dyDescent="0.2">
      <c r="A44" s="216" t="s">
        <v>96</v>
      </c>
      <c r="B44" s="231">
        <v>0</v>
      </c>
      <c r="C44" s="231">
        <v>405480</v>
      </c>
      <c r="D44" s="231">
        <v>909020</v>
      </c>
      <c r="E44" s="231">
        <v>0</v>
      </c>
      <c r="F44" s="231">
        <v>496980</v>
      </c>
      <c r="G44" s="231">
        <v>12480</v>
      </c>
      <c r="H44" s="231">
        <v>731600</v>
      </c>
      <c r="I44" s="231">
        <v>490680</v>
      </c>
      <c r="J44" s="231">
        <v>0</v>
      </c>
      <c r="K44" s="231">
        <v>285300</v>
      </c>
      <c r="L44" s="210">
        <v>0</v>
      </c>
      <c r="M44" s="231">
        <v>0</v>
      </c>
      <c r="N44" s="233">
        <v>3331540</v>
      </c>
    </row>
    <row r="45" spans="1:14" ht="13.5" customHeight="1" thickBot="1" x14ac:dyDescent="0.25">
      <c r="A45" s="241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52"/>
      <c r="M45" s="232"/>
      <c r="N45" s="234"/>
    </row>
    <row r="46" spans="1:14" ht="13.5" customHeight="1" x14ac:dyDescent="0.2">
      <c r="A46" s="216" t="s">
        <v>90</v>
      </c>
      <c r="B46" s="231">
        <v>0</v>
      </c>
      <c r="C46" s="231">
        <v>0</v>
      </c>
      <c r="D46" s="231">
        <v>0</v>
      </c>
      <c r="E46" s="231">
        <v>0</v>
      </c>
      <c r="F46" s="231">
        <v>0</v>
      </c>
      <c r="G46" s="231">
        <v>0</v>
      </c>
      <c r="H46" s="231">
        <v>0</v>
      </c>
      <c r="I46" s="231">
        <v>0</v>
      </c>
      <c r="J46" s="231">
        <v>0</v>
      </c>
      <c r="K46" s="231">
        <v>0</v>
      </c>
      <c r="L46" s="210">
        <v>0</v>
      </c>
      <c r="M46" s="231">
        <v>0</v>
      </c>
      <c r="N46" s="233">
        <v>0</v>
      </c>
    </row>
    <row r="47" spans="1:14" ht="13.5" customHeight="1" thickBot="1" x14ac:dyDescent="0.25">
      <c r="A47" s="241"/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52"/>
      <c r="M47" s="232"/>
      <c r="N47" s="234"/>
    </row>
    <row r="48" spans="1:14" ht="13.5" customHeight="1" x14ac:dyDescent="0.2">
      <c r="A48" s="216" t="s">
        <v>91</v>
      </c>
      <c r="B48" s="231">
        <v>0</v>
      </c>
      <c r="C48" s="231">
        <v>0</v>
      </c>
      <c r="D48" s="231">
        <v>0</v>
      </c>
      <c r="E48" s="231">
        <v>0</v>
      </c>
      <c r="F48" s="231">
        <v>0</v>
      </c>
      <c r="G48" s="231">
        <v>0</v>
      </c>
      <c r="H48" s="231">
        <v>0</v>
      </c>
      <c r="I48" s="231">
        <v>0</v>
      </c>
      <c r="J48" s="231">
        <v>0</v>
      </c>
      <c r="K48" s="231">
        <v>0</v>
      </c>
      <c r="L48" s="210">
        <v>0</v>
      </c>
      <c r="M48" s="231">
        <v>0</v>
      </c>
      <c r="N48" s="233">
        <v>0</v>
      </c>
    </row>
    <row r="49" spans="1:14" ht="13.5" customHeight="1" thickBot="1" x14ac:dyDescent="0.25">
      <c r="A49" s="241"/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52"/>
      <c r="M49" s="232"/>
      <c r="N49" s="234"/>
    </row>
    <row r="50" spans="1:14" ht="13.5" customHeight="1" x14ac:dyDescent="0.2">
      <c r="A50" s="214" t="s">
        <v>13</v>
      </c>
      <c r="B50" s="262">
        <v>123082010</v>
      </c>
      <c r="C50" s="243">
        <v>121411560</v>
      </c>
      <c r="D50" s="262">
        <v>123854320</v>
      </c>
      <c r="E50" s="243">
        <v>160531270</v>
      </c>
      <c r="F50" s="262">
        <v>172668170</v>
      </c>
      <c r="G50" s="243">
        <v>168466450</v>
      </c>
      <c r="H50" s="262">
        <v>165095170</v>
      </c>
      <c r="I50" s="243">
        <v>166776192</v>
      </c>
      <c r="J50" s="262">
        <v>163445860</v>
      </c>
      <c r="K50" s="243">
        <v>153026780</v>
      </c>
      <c r="L50" s="262">
        <v>125767960</v>
      </c>
      <c r="M50" s="243">
        <v>114133820</v>
      </c>
      <c r="N50" s="260">
        <v>1758259562</v>
      </c>
    </row>
    <row r="51" spans="1:14" ht="13.5" customHeight="1" thickBot="1" x14ac:dyDescent="0.25">
      <c r="A51" s="215"/>
      <c r="B51" s="263"/>
      <c r="C51" s="244"/>
      <c r="D51" s="263"/>
      <c r="E51" s="244"/>
      <c r="F51" s="263"/>
      <c r="G51" s="244"/>
      <c r="H51" s="263"/>
      <c r="I51" s="244"/>
      <c r="J51" s="263"/>
      <c r="K51" s="244"/>
      <c r="L51" s="263"/>
      <c r="M51" s="244"/>
      <c r="N51" s="261"/>
    </row>
    <row r="55" spans="1:14" s="26" customFormat="1" ht="24.95" customHeight="1" x14ac:dyDescent="0.2">
      <c r="A55" s="222" t="s">
        <v>167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</row>
    <row r="56" spans="1:14" ht="13.5" thickBot="1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1:14" ht="13.5" customHeight="1" x14ac:dyDescent="0.2">
      <c r="A57" s="248"/>
      <c r="B57" s="248" t="s">
        <v>1</v>
      </c>
      <c r="C57" s="248" t="s">
        <v>2</v>
      </c>
      <c r="D57" s="248" t="s">
        <v>3</v>
      </c>
      <c r="E57" s="248" t="s">
        <v>4</v>
      </c>
      <c r="F57" s="248" t="s">
        <v>5</v>
      </c>
      <c r="G57" s="248" t="s">
        <v>6</v>
      </c>
      <c r="H57" s="248" t="s">
        <v>7</v>
      </c>
      <c r="I57" s="248" t="s">
        <v>8</v>
      </c>
      <c r="J57" s="248" t="s">
        <v>9</v>
      </c>
      <c r="K57" s="248" t="s">
        <v>10</v>
      </c>
      <c r="L57" s="248" t="s">
        <v>11</v>
      </c>
      <c r="M57" s="248" t="s">
        <v>12</v>
      </c>
      <c r="N57" s="248" t="s">
        <v>13</v>
      </c>
    </row>
    <row r="58" spans="1:14" ht="13.5" customHeight="1" thickBot="1" x14ac:dyDescent="0.25">
      <c r="A58" s="249"/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</row>
    <row r="59" spans="1:14" ht="13.5" customHeight="1" x14ac:dyDescent="0.2">
      <c r="A59" s="216" t="s">
        <v>14</v>
      </c>
      <c r="B59" s="231">
        <v>7540099</v>
      </c>
      <c r="C59" s="231">
        <v>8917978</v>
      </c>
      <c r="D59" s="231">
        <v>9082089</v>
      </c>
      <c r="E59" s="231">
        <v>8672334</v>
      </c>
      <c r="F59" s="231">
        <v>4409012</v>
      </c>
      <c r="G59" s="231">
        <v>8129976</v>
      </c>
      <c r="H59" s="231">
        <v>6488855</v>
      </c>
      <c r="I59" s="231">
        <v>7420924</v>
      </c>
      <c r="J59" s="231">
        <v>3372956</v>
      </c>
      <c r="K59" s="231">
        <v>6314766</v>
      </c>
      <c r="L59" s="231">
        <v>2409443</v>
      </c>
      <c r="M59" s="231">
        <v>7419205</v>
      </c>
      <c r="N59" s="233">
        <v>80177637</v>
      </c>
    </row>
    <row r="60" spans="1:14" ht="13.5" customHeight="1" thickBot="1" x14ac:dyDescent="0.25">
      <c r="A60" s="241"/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4"/>
    </row>
    <row r="61" spans="1:14" ht="13.5" customHeight="1" x14ac:dyDescent="0.2">
      <c r="A61" s="216" t="s">
        <v>19</v>
      </c>
      <c r="B61" s="231">
        <v>9485918</v>
      </c>
      <c r="C61" s="231">
        <v>7936223</v>
      </c>
      <c r="D61" s="231">
        <v>9451415</v>
      </c>
      <c r="E61" s="231">
        <v>6776285</v>
      </c>
      <c r="F61" s="231">
        <v>5085090</v>
      </c>
      <c r="G61" s="231">
        <v>9980574</v>
      </c>
      <c r="H61" s="231">
        <v>21509707</v>
      </c>
      <c r="I61" s="231">
        <v>13219473</v>
      </c>
      <c r="J61" s="231">
        <v>9026847</v>
      </c>
      <c r="K61" s="231">
        <v>9080917</v>
      </c>
      <c r="L61" s="231">
        <v>6221682</v>
      </c>
      <c r="M61" s="231">
        <v>8763108</v>
      </c>
      <c r="N61" s="233">
        <v>116537239</v>
      </c>
    </row>
    <row r="62" spans="1:14" ht="13.5" customHeight="1" thickBot="1" x14ac:dyDescent="0.25">
      <c r="A62" s="241"/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4"/>
    </row>
    <row r="63" spans="1:14" ht="13.5" customHeight="1" x14ac:dyDescent="0.2">
      <c r="A63" s="216" t="s">
        <v>20</v>
      </c>
      <c r="B63" s="231">
        <v>4628491</v>
      </c>
      <c r="C63" s="231">
        <v>3866643</v>
      </c>
      <c r="D63" s="231">
        <v>5445142</v>
      </c>
      <c r="E63" s="231">
        <v>3674970</v>
      </c>
      <c r="F63" s="231">
        <v>3393182</v>
      </c>
      <c r="G63" s="231">
        <v>4673495</v>
      </c>
      <c r="H63" s="231">
        <v>4036028</v>
      </c>
      <c r="I63" s="231">
        <v>4646160</v>
      </c>
      <c r="J63" s="231">
        <v>5232744</v>
      </c>
      <c r="K63" s="231">
        <v>3895614</v>
      </c>
      <c r="L63" s="231">
        <v>4544575</v>
      </c>
      <c r="M63" s="231">
        <v>4416723</v>
      </c>
      <c r="N63" s="233">
        <v>52453767</v>
      </c>
    </row>
    <row r="64" spans="1:14" ht="13.5" customHeight="1" thickBot="1" x14ac:dyDescent="0.25">
      <c r="A64" s="241"/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4"/>
    </row>
    <row r="65" spans="1:14" ht="13.5" customHeight="1" x14ac:dyDescent="0.2">
      <c r="A65" s="216" t="s">
        <v>15</v>
      </c>
      <c r="B65" s="231">
        <v>562412</v>
      </c>
      <c r="C65" s="231">
        <v>670423</v>
      </c>
      <c r="D65" s="231">
        <v>696892</v>
      </c>
      <c r="E65" s="231">
        <v>723360</v>
      </c>
      <c r="F65" s="231">
        <v>702810</v>
      </c>
      <c r="G65" s="231">
        <v>543095</v>
      </c>
      <c r="H65" s="231">
        <v>678972</v>
      </c>
      <c r="I65" s="231">
        <v>859154</v>
      </c>
      <c r="J65" s="231">
        <v>518682</v>
      </c>
      <c r="K65" s="231">
        <v>966425</v>
      </c>
      <c r="L65" s="231">
        <v>405879</v>
      </c>
      <c r="M65" s="231">
        <v>0</v>
      </c>
      <c r="N65" s="233">
        <v>7328104</v>
      </c>
    </row>
    <row r="66" spans="1:14" ht="13.5" customHeight="1" thickBot="1" x14ac:dyDescent="0.25">
      <c r="A66" s="241"/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4"/>
    </row>
    <row r="67" spans="1:14" ht="13.5" customHeight="1" x14ac:dyDescent="0.2">
      <c r="A67" s="216" t="s">
        <v>75</v>
      </c>
      <c r="B67" s="231">
        <v>7785986</v>
      </c>
      <c r="C67" s="231">
        <v>2482438</v>
      </c>
      <c r="D67" s="231">
        <v>4630368</v>
      </c>
      <c r="E67" s="231">
        <v>6688078</v>
      </c>
      <c r="F67" s="231">
        <v>4830934</v>
      </c>
      <c r="G67" s="231">
        <v>2941172</v>
      </c>
      <c r="H67" s="231">
        <v>864030</v>
      </c>
      <c r="I67" s="231">
        <v>1289480</v>
      </c>
      <c r="J67" s="231">
        <v>2315878</v>
      </c>
      <c r="K67" s="231">
        <v>2103514</v>
      </c>
      <c r="L67" s="231">
        <v>1280430</v>
      </c>
      <c r="M67" s="231">
        <v>639174</v>
      </c>
      <c r="N67" s="233">
        <v>37851482</v>
      </c>
    </row>
    <row r="68" spans="1:14" ht="13.5" customHeight="1" thickBot="1" x14ac:dyDescent="0.25">
      <c r="A68" s="241"/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4"/>
    </row>
    <row r="69" spans="1:14" ht="13.5" customHeight="1" x14ac:dyDescent="0.2">
      <c r="A69" s="218" t="s">
        <v>21</v>
      </c>
      <c r="B69" s="231">
        <v>17697377</v>
      </c>
      <c r="C69" s="231">
        <v>13710530</v>
      </c>
      <c r="D69" s="231">
        <v>14403615</v>
      </c>
      <c r="E69" s="231">
        <v>19504621</v>
      </c>
      <c r="F69" s="231">
        <v>26990809</v>
      </c>
      <c r="G69" s="231">
        <v>31357681</v>
      </c>
      <c r="H69" s="231">
        <v>45275580</v>
      </c>
      <c r="I69" s="231">
        <v>41257252</v>
      </c>
      <c r="J69" s="231">
        <v>45308691</v>
      </c>
      <c r="K69" s="231">
        <v>32471032</v>
      </c>
      <c r="L69" s="231">
        <v>38089058</v>
      </c>
      <c r="M69" s="231">
        <v>38955477</v>
      </c>
      <c r="N69" s="233">
        <v>365021723</v>
      </c>
    </row>
    <row r="70" spans="1:14" ht="13.5" customHeight="1" thickBot="1" x14ac:dyDescent="0.25">
      <c r="A70" s="242"/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4"/>
    </row>
    <row r="71" spans="1:14" ht="13.5" customHeight="1" x14ac:dyDescent="0.2">
      <c r="A71" s="216" t="s">
        <v>22</v>
      </c>
      <c r="B71" s="231">
        <v>2878228</v>
      </c>
      <c r="C71" s="231">
        <v>2127239</v>
      </c>
      <c r="D71" s="231">
        <v>1752057</v>
      </c>
      <c r="E71" s="231">
        <v>3582189</v>
      </c>
      <c r="F71" s="231">
        <v>3688122</v>
      </c>
      <c r="G71" s="231">
        <v>5174632</v>
      </c>
      <c r="H71" s="231">
        <v>5824584</v>
      </c>
      <c r="I71" s="231">
        <v>5196042</v>
      </c>
      <c r="J71" s="231">
        <v>5443649</v>
      </c>
      <c r="K71" s="231">
        <v>4155581</v>
      </c>
      <c r="L71" s="231">
        <v>4321978</v>
      </c>
      <c r="M71" s="231">
        <v>4669812</v>
      </c>
      <c r="N71" s="233">
        <v>48814113</v>
      </c>
    </row>
    <row r="72" spans="1:14" ht="13.5" customHeight="1" thickBot="1" x14ac:dyDescent="0.25">
      <c r="A72" s="241"/>
      <c r="B72" s="232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4"/>
    </row>
    <row r="73" spans="1:14" ht="13.5" customHeight="1" x14ac:dyDescent="0.2">
      <c r="A73" s="216" t="s">
        <v>62</v>
      </c>
      <c r="B73" s="231">
        <v>18225988</v>
      </c>
      <c r="C73" s="231">
        <v>17336183</v>
      </c>
      <c r="D73" s="231">
        <v>21975712</v>
      </c>
      <c r="E73" s="231">
        <v>18292491</v>
      </c>
      <c r="F73" s="231">
        <v>19331705</v>
      </c>
      <c r="G73" s="231">
        <v>24566495</v>
      </c>
      <c r="H73" s="231">
        <v>22794068</v>
      </c>
      <c r="I73" s="231">
        <v>23471338</v>
      </c>
      <c r="J73" s="231">
        <v>27098426</v>
      </c>
      <c r="K73" s="231">
        <v>24121675</v>
      </c>
      <c r="L73" s="231">
        <v>19014385</v>
      </c>
      <c r="M73" s="231">
        <v>19486744</v>
      </c>
      <c r="N73" s="233">
        <v>255715210</v>
      </c>
    </row>
    <row r="74" spans="1:14" ht="13.5" customHeight="1" thickBot="1" x14ac:dyDescent="0.25">
      <c r="A74" s="241"/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4"/>
    </row>
    <row r="75" spans="1:14" ht="13.5" customHeight="1" x14ac:dyDescent="0.2">
      <c r="A75" s="216" t="s">
        <v>16</v>
      </c>
      <c r="B75" s="231">
        <v>1364653</v>
      </c>
      <c r="C75" s="231">
        <v>0</v>
      </c>
      <c r="D75" s="231">
        <v>0</v>
      </c>
      <c r="E75" s="231">
        <v>0</v>
      </c>
      <c r="F75" s="231">
        <v>0</v>
      </c>
      <c r="G75" s="231">
        <v>128760</v>
      </c>
      <c r="H75" s="231">
        <v>0</v>
      </c>
      <c r="I75" s="231">
        <v>0</v>
      </c>
      <c r="J75" s="231">
        <v>0</v>
      </c>
      <c r="K75" s="231">
        <v>0</v>
      </c>
      <c r="L75" s="231">
        <v>0</v>
      </c>
      <c r="M75" s="231">
        <v>1384448</v>
      </c>
      <c r="N75" s="233">
        <v>2877861</v>
      </c>
    </row>
    <row r="76" spans="1:14" ht="13.5" customHeight="1" thickBot="1" x14ac:dyDescent="0.25">
      <c r="A76" s="241"/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4"/>
    </row>
    <row r="77" spans="1:14" ht="13.5" customHeight="1" x14ac:dyDescent="0.2">
      <c r="A77" s="216" t="s">
        <v>24</v>
      </c>
      <c r="B77" s="231">
        <v>0</v>
      </c>
      <c r="C77" s="231">
        <v>0</v>
      </c>
      <c r="D77" s="231">
        <v>0</v>
      </c>
      <c r="E77" s="231">
        <v>5693195</v>
      </c>
      <c r="F77" s="231">
        <v>19988321</v>
      </c>
      <c r="G77" s="231">
        <v>16123464</v>
      </c>
      <c r="H77" s="231">
        <v>14257831</v>
      </c>
      <c r="I77" s="231">
        <v>11883410</v>
      </c>
      <c r="J77" s="231">
        <v>206016</v>
      </c>
      <c r="K77" s="231">
        <v>0</v>
      </c>
      <c r="L77" s="231">
        <v>0</v>
      </c>
      <c r="M77" s="231">
        <v>0</v>
      </c>
      <c r="N77" s="233">
        <v>68152237</v>
      </c>
    </row>
    <row r="78" spans="1:14" ht="13.5" customHeight="1" thickBot="1" x14ac:dyDescent="0.25">
      <c r="A78" s="241"/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4"/>
    </row>
    <row r="79" spans="1:14" ht="13.5" customHeight="1" x14ac:dyDescent="0.2">
      <c r="A79" s="216" t="s">
        <v>31</v>
      </c>
      <c r="B79" s="231">
        <v>0</v>
      </c>
      <c r="C79" s="231">
        <v>0</v>
      </c>
      <c r="D79" s="231">
        <v>0</v>
      </c>
      <c r="E79" s="231">
        <v>0</v>
      </c>
      <c r="F79" s="231">
        <v>0</v>
      </c>
      <c r="G79" s="231">
        <v>0</v>
      </c>
      <c r="H79" s="231">
        <v>0</v>
      </c>
      <c r="I79" s="231">
        <v>0</v>
      </c>
      <c r="J79" s="231">
        <v>0</v>
      </c>
      <c r="K79" s="231">
        <v>0</v>
      </c>
      <c r="L79" s="231">
        <v>0</v>
      </c>
      <c r="M79" s="231">
        <v>0</v>
      </c>
      <c r="N79" s="233">
        <v>0</v>
      </c>
    </row>
    <row r="80" spans="1:14" ht="13.5" customHeight="1" thickBot="1" x14ac:dyDescent="0.25">
      <c r="A80" s="241"/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4"/>
    </row>
    <row r="81" spans="1:14" ht="13.5" customHeight="1" x14ac:dyDescent="0.2">
      <c r="A81" s="216" t="s">
        <v>25</v>
      </c>
      <c r="B81" s="231">
        <v>105293540</v>
      </c>
      <c r="C81" s="231">
        <v>112124994</v>
      </c>
      <c r="D81" s="231">
        <v>107499670</v>
      </c>
      <c r="E81" s="231">
        <v>132780079</v>
      </c>
      <c r="F81" s="231">
        <v>174398565</v>
      </c>
      <c r="G81" s="231">
        <v>199610307</v>
      </c>
      <c r="H81" s="231">
        <v>209854018</v>
      </c>
      <c r="I81" s="231">
        <v>227110365</v>
      </c>
      <c r="J81" s="231">
        <v>204309054</v>
      </c>
      <c r="K81" s="231">
        <v>190154839</v>
      </c>
      <c r="L81" s="231">
        <v>181193529</v>
      </c>
      <c r="M81" s="231">
        <v>165545706</v>
      </c>
      <c r="N81" s="233">
        <v>2009874666</v>
      </c>
    </row>
    <row r="82" spans="1:14" ht="13.5" customHeight="1" thickBot="1" x14ac:dyDescent="0.25">
      <c r="A82" s="241"/>
      <c r="B82" s="232"/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4"/>
    </row>
    <row r="83" spans="1:14" ht="13.5" customHeight="1" x14ac:dyDescent="0.2">
      <c r="A83" s="216" t="s">
        <v>23</v>
      </c>
      <c r="B83" s="231">
        <v>31200804</v>
      </c>
      <c r="C83" s="231">
        <v>26844249</v>
      </c>
      <c r="D83" s="231">
        <v>32118302</v>
      </c>
      <c r="E83" s="231">
        <v>34641665</v>
      </c>
      <c r="F83" s="231">
        <v>38815481</v>
      </c>
      <c r="G83" s="231">
        <v>44999846</v>
      </c>
      <c r="H83" s="231">
        <v>35362406</v>
      </c>
      <c r="I83" s="231">
        <v>42006692</v>
      </c>
      <c r="J83" s="231">
        <v>39320064</v>
      </c>
      <c r="K83" s="231">
        <v>31925030</v>
      </c>
      <c r="L83" s="231">
        <v>20803086</v>
      </c>
      <c r="M83" s="231">
        <v>29607442</v>
      </c>
      <c r="N83" s="233">
        <v>407645067</v>
      </c>
    </row>
    <row r="84" spans="1:14" ht="13.5" customHeight="1" thickBot="1" x14ac:dyDescent="0.25">
      <c r="A84" s="241"/>
      <c r="B84" s="232"/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4"/>
    </row>
    <row r="85" spans="1:14" ht="13.5" customHeight="1" x14ac:dyDescent="0.2">
      <c r="A85" s="216" t="s">
        <v>26</v>
      </c>
      <c r="B85" s="231">
        <v>39137537</v>
      </c>
      <c r="C85" s="231">
        <v>43751603</v>
      </c>
      <c r="D85" s="231">
        <v>52850820</v>
      </c>
      <c r="E85" s="231">
        <v>56805053</v>
      </c>
      <c r="F85" s="231">
        <v>50914028</v>
      </c>
      <c r="G85" s="231">
        <v>51353138</v>
      </c>
      <c r="H85" s="231">
        <v>44855838</v>
      </c>
      <c r="I85" s="231">
        <v>38671033</v>
      </c>
      <c r="J85" s="231">
        <v>46866777</v>
      </c>
      <c r="K85" s="231">
        <v>32313160</v>
      </c>
      <c r="L85" s="231">
        <v>30362772</v>
      </c>
      <c r="M85" s="231">
        <v>50119836</v>
      </c>
      <c r="N85" s="233">
        <v>538001595</v>
      </c>
    </row>
    <row r="86" spans="1:14" ht="13.5" customHeight="1" thickBot="1" x14ac:dyDescent="0.25">
      <c r="A86" s="241"/>
      <c r="B86" s="232"/>
      <c r="C86" s="232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4"/>
    </row>
    <row r="87" spans="1:14" ht="13.5" customHeight="1" x14ac:dyDescent="0.2">
      <c r="A87" s="216" t="s">
        <v>27</v>
      </c>
      <c r="B87" s="231">
        <v>11529437</v>
      </c>
      <c r="C87" s="231">
        <v>9489959</v>
      </c>
      <c r="D87" s="231">
        <v>10540671</v>
      </c>
      <c r="E87" s="231">
        <v>11269246</v>
      </c>
      <c r="F87" s="231">
        <v>10506645</v>
      </c>
      <c r="G87" s="231">
        <v>10602098</v>
      </c>
      <c r="H87" s="231">
        <v>9927388</v>
      </c>
      <c r="I87" s="231">
        <v>11765046</v>
      </c>
      <c r="J87" s="231">
        <v>9506820</v>
      </c>
      <c r="K87" s="231">
        <v>13526795</v>
      </c>
      <c r="L87" s="231">
        <v>7614463</v>
      </c>
      <c r="M87" s="231">
        <v>4864715</v>
      </c>
      <c r="N87" s="233">
        <v>121143283</v>
      </c>
    </row>
    <row r="88" spans="1:14" ht="13.5" customHeight="1" thickBot="1" x14ac:dyDescent="0.25">
      <c r="A88" s="241"/>
      <c r="B88" s="232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4"/>
    </row>
    <row r="89" spans="1:14" ht="13.5" customHeight="1" x14ac:dyDescent="0.2">
      <c r="A89" s="216" t="s">
        <v>63</v>
      </c>
      <c r="B89" s="231">
        <v>0</v>
      </c>
      <c r="C89" s="231">
        <v>0</v>
      </c>
      <c r="D89" s="231">
        <v>0</v>
      </c>
      <c r="E89" s="231">
        <v>0</v>
      </c>
      <c r="F89" s="231">
        <v>0</v>
      </c>
      <c r="G89" s="231">
        <v>0</v>
      </c>
      <c r="H89" s="231">
        <v>0</v>
      </c>
      <c r="I89" s="231">
        <v>0</v>
      </c>
      <c r="J89" s="231">
        <v>0</v>
      </c>
      <c r="K89" s="231">
        <v>0</v>
      </c>
      <c r="L89" s="231">
        <v>0</v>
      </c>
      <c r="M89" s="231">
        <v>0</v>
      </c>
      <c r="N89" s="233">
        <v>0</v>
      </c>
    </row>
    <row r="90" spans="1:14" ht="13.5" customHeight="1" thickBot="1" x14ac:dyDescent="0.25">
      <c r="A90" s="241"/>
      <c r="B90" s="232"/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4"/>
    </row>
    <row r="91" spans="1:14" ht="13.5" customHeight="1" x14ac:dyDescent="0.2">
      <c r="A91" s="216" t="s">
        <v>64</v>
      </c>
      <c r="B91" s="231">
        <v>5765322</v>
      </c>
      <c r="C91" s="231">
        <v>4840258</v>
      </c>
      <c r="D91" s="231">
        <v>7041050</v>
      </c>
      <c r="E91" s="231">
        <v>4688196</v>
      </c>
      <c r="F91" s="231">
        <v>6809561</v>
      </c>
      <c r="G91" s="231">
        <v>5512855</v>
      </c>
      <c r="H91" s="231">
        <v>6399596</v>
      </c>
      <c r="I91" s="231">
        <v>6543760</v>
      </c>
      <c r="J91" s="231">
        <v>5712425</v>
      </c>
      <c r="K91" s="231">
        <v>5472516</v>
      </c>
      <c r="L91" s="231">
        <v>6568304</v>
      </c>
      <c r="M91" s="231">
        <v>6991532</v>
      </c>
      <c r="N91" s="233">
        <v>72345375</v>
      </c>
    </row>
    <row r="92" spans="1:14" ht="13.5" customHeight="1" thickBot="1" x14ac:dyDescent="0.25">
      <c r="A92" s="241"/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4"/>
    </row>
    <row r="93" spans="1:14" ht="13.5" customHeight="1" x14ac:dyDescent="0.2">
      <c r="A93" s="216" t="s">
        <v>28</v>
      </c>
      <c r="B93" s="231">
        <v>109579</v>
      </c>
      <c r="C93" s="231">
        <v>99633</v>
      </c>
      <c r="D93" s="231">
        <v>97381</v>
      </c>
      <c r="E93" s="231">
        <v>111849</v>
      </c>
      <c r="F93" s="231">
        <v>257831</v>
      </c>
      <c r="G93" s="231">
        <v>142731</v>
      </c>
      <c r="H93" s="231">
        <v>1195433</v>
      </c>
      <c r="I93" s="231">
        <v>1495518</v>
      </c>
      <c r="J93" s="231">
        <v>707608</v>
      </c>
      <c r="K93" s="231">
        <v>160275</v>
      </c>
      <c r="L93" s="231">
        <v>134245</v>
      </c>
      <c r="M93" s="231">
        <v>0</v>
      </c>
      <c r="N93" s="233">
        <v>4512083</v>
      </c>
    </row>
    <row r="94" spans="1:14" ht="13.5" customHeight="1" thickBot="1" x14ac:dyDescent="0.25">
      <c r="A94" s="241"/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4"/>
    </row>
    <row r="95" spans="1:14" ht="13.5" customHeight="1" x14ac:dyDescent="0.2">
      <c r="A95" s="250" t="s">
        <v>13</v>
      </c>
      <c r="B95" s="246">
        <v>263205371</v>
      </c>
      <c r="C95" s="246">
        <v>254198353</v>
      </c>
      <c r="D95" s="246">
        <v>277585184</v>
      </c>
      <c r="E95" s="246">
        <v>313903611</v>
      </c>
      <c r="F95" s="246">
        <v>370122096</v>
      </c>
      <c r="G95" s="246">
        <v>415840319</v>
      </c>
      <c r="H95" s="246">
        <v>429324334</v>
      </c>
      <c r="I95" s="246">
        <v>436835647</v>
      </c>
      <c r="J95" s="246">
        <v>404946637</v>
      </c>
      <c r="K95" s="246">
        <v>356662139</v>
      </c>
      <c r="L95" s="246">
        <v>322963829</v>
      </c>
      <c r="M95" s="246">
        <v>342863922</v>
      </c>
      <c r="N95" s="246">
        <v>4188451442</v>
      </c>
    </row>
    <row r="96" spans="1:14" ht="13.5" customHeight="1" thickBot="1" x14ac:dyDescent="0.25">
      <c r="A96" s="251"/>
      <c r="B96" s="247"/>
      <c r="C96" s="247"/>
      <c r="D96" s="247"/>
      <c r="E96" s="247"/>
      <c r="F96" s="247"/>
      <c r="G96" s="247"/>
      <c r="H96" s="247"/>
      <c r="I96" s="247"/>
      <c r="J96" s="247"/>
      <c r="K96" s="247"/>
      <c r="L96" s="247"/>
      <c r="M96" s="247"/>
      <c r="N96" s="247"/>
    </row>
    <row r="100" spans="1:14" s="26" customFormat="1" ht="24.95" customHeight="1" x14ac:dyDescent="0.2">
      <c r="A100" s="222" t="s">
        <v>165</v>
      </c>
      <c r="B100" s="222"/>
      <c r="C100" s="222"/>
      <c r="D100" s="222"/>
      <c r="E100" s="222"/>
      <c r="F100" s="222"/>
      <c r="G100" s="222"/>
      <c r="H100" s="222"/>
      <c r="I100" s="222"/>
      <c r="J100" s="222"/>
      <c r="K100" s="222"/>
      <c r="L100" s="222"/>
      <c r="M100" s="222"/>
      <c r="N100" s="222"/>
    </row>
    <row r="101" spans="1:14" ht="13.5" thickBot="1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</row>
    <row r="102" spans="1:14" ht="13.5" customHeight="1" x14ac:dyDescent="0.2">
      <c r="A102" s="248"/>
      <c r="B102" s="248" t="s">
        <v>1</v>
      </c>
      <c r="C102" s="248" t="s">
        <v>2</v>
      </c>
      <c r="D102" s="248" t="s">
        <v>3</v>
      </c>
      <c r="E102" s="248" t="s">
        <v>4</v>
      </c>
      <c r="F102" s="248" t="s">
        <v>5</v>
      </c>
      <c r="G102" s="248" t="s">
        <v>6</v>
      </c>
      <c r="H102" s="248" t="s">
        <v>7</v>
      </c>
      <c r="I102" s="248" t="s">
        <v>8</v>
      </c>
      <c r="J102" s="248" t="s">
        <v>9</v>
      </c>
      <c r="K102" s="248" t="s">
        <v>10</v>
      </c>
      <c r="L102" s="248" t="s">
        <v>11</v>
      </c>
      <c r="M102" s="248" t="s">
        <v>12</v>
      </c>
      <c r="N102" s="248" t="s">
        <v>13</v>
      </c>
    </row>
    <row r="103" spans="1:14" ht="13.5" customHeight="1" thickBot="1" x14ac:dyDescent="0.25">
      <c r="A103" s="249"/>
      <c r="B103" s="249"/>
      <c r="C103" s="249"/>
      <c r="D103" s="249"/>
      <c r="E103" s="249"/>
      <c r="F103" s="249"/>
      <c r="G103" s="249"/>
      <c r="H103" s="249"/>
      <c r="I103" s="249"/>
      <c r="J103" s="249"/>
      <c r="K103" s="249"/>
      <c r="L103" s="249"/>
      <c r="M103" s="249"/>
      <c r="N103" s="249"/>
    </row>
    <row r="104" spans="1:14" ht="13.5" customHeight="1" x14ac:dyDescent="0.2">
      <c r="A104" s="216" t="s">
        <v>30</v>
      </c>
      <c r="B104" s="231">
        <v>38997000</v>
      </c>
      <c r="C104" s="231">
        <v>32220000</v>
      </c>
      <c r="D104" s="231">
        <v>39048000</v>
      </c>
      <c r="E104" s="231">
        <v>40990000</v>
      </c>
      <c r="F104" s="231">
        <v>43363000</v>
      </c>
      <c r="G104" s="231">
        <v>42285000</v>
      </c>
      <c r="H104" s="231">
        <v>36470900</v>
      </c>
      <c r="I104" s="231">
        <v>42845000</v>
      </c>
      <c r="J104" s="231">
        <v>49064000</v>
      </c>
      <c r="K104" s="231">
        <v>49431000</v>
      </c>
      <c r="L104" s="231">
        <v>51805000</v>
      </c>
      <c r="M104" s="231">
        <v>45900000</v>
      </c>
      <c r="N104" s="233">
        <v>512418900</v>
      </c>
    </row>
    <row r="105" spans="1:14" ht="13.5" customHeight="1" thickBot="1" x14ac:dyDescent="0.25">
      <c r="A105" s="241"/>
      <c r="B105" s="232"/>
      <c r="C105" s="232"/>
      <c r="D105" s="232"/>
      <c r="E105" s="232"/>
      <c r="F105" s="232"/>
      <c r="G105" s="232"/>
      <c r="H105" s="232"/>
      <c r="I105" s="232"/>
      <c r="J105" s="232"/>
      <c r="K105" s="232"/>
      <c r="L105" s="232"/>
      <c r="M105" s="232"/>
      <c r="N105" s="234"/>
    </row>
    <row r="106" spans="1:14" ht="13.5" customHeight="1" x14ac:dyDescent="0.2">
      <c r="A106" s="216" t="s">
        <v>66</v>
      </c>
      <c r="B106" s="231">
        <v>0</v>
      </c>
      <c r="C106" s="231">
        <v>0</v>
      </c>
      <c r="D106" s="231">
        <v>0</v>
      </c>
      <c r="E106" s="231">
        <v>0</v>
      </c>
      <c r="F106" s="231">
        <v>0</v>
      </c>
      <c r="G106" s="231">
        <v>0</v>
      </c>
      <c r="H106" s="231">
        <v>0</v>
      </c>
      <c r="I106" s="231">
        <v>0</v>
      </c>
      <c r="J106" s="231">
        <v>0</v>
      </c>
      <c r="K106" s="231">
        <v>0</v>
      </c>
      <c r="L106" s="231">
        <v>0</v>
      </c>
      <c r="M106" s="231">
        <v>0</v>
      </c>
      <c r="N106" s="233">
        <v>0</v>
      </c>
    </row>
    <row r="107" spans="1:14" ht="13.5" customHeight="1" thickBot="1" x14ac:dyDescent="0.25">
      <c r="A107" s="241"/>
      <c r="B107" s="232"/>
      <c r="C107" s="232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234"/>
    </row>
    <row r="108" spans="1:14" ht="13.5" customHeight="1" x14ac:dyDescent="0.2">
      <c r="A108" s="216" t="s">
        <v>32</v>
      </c>
      <c r="B108" s="231">
        <v>6015000</v>
      </c>
      <c r="C108" s="231">
        <v>9056000</v>
      </c>
      <c r="D108" s="231">
        <v>8862000</v>
      </c>
      <c r="E108" s="231">
        <v>11535000</v>
      </c>
      <c r="F108" s="231">
        <v>11353000</v>
      </c>
      <c r="G108" s="231">
        <v>7639000</v>
      </c>
      <c r="H108" s="231">
        <v>5445800</v>
      </c>
      <c r="I108" s="231">
        <v>7614000</v>
      </c>
      <c r="J108" s="231">
        <v>6397000</v>
      </c>
      <c r="K108" s="231">
        <v>7530000</v>
      </c>
      <c r="L108" s="231">
        <v>6139000</v>
      </c>
      <c r="M108" s="231">
        <v>7469000</v>
      </c>
      <c r="N108" s="233">
        <v>95054800</v>
      </c>
    </row>
    <row r="109" spans="1:14" ht="13.5" customHeight="1" thickBot="1" x14ac:dyDescent="0.25">
      <c r="A109" s="241"/>
      <c r="B109" s="232"/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4"/>
    </row>
    <row r="110" spans="1:14" ht="13.5" customHeight="1" x14ac:dyDescent="0.2">
      <c r="A110" s="216" t="s">
        <v>33</v>
      </c>
      <c r="B110" s="231">
        <v>1678000</v>
      </c>
      <c r="C110" s="231">
        <v>1961000</v>
      </c>
      <c r="D110" s="231">
        <v>1485000</v>
      </c>
      <c r="E110" s="231">
        <v>1447000</v>
      </c>
      <c r="F110" s="231">
        <v>1690000</v>
      </c>
      <c r="G110" s="231">
        <v>1806000</v>
      </c>
      <c r="H110" s="231">
        <v>2024600</v>
      </c>
      <c r="I110" s="231">
        <v>1608000</v>
      </c>
      <c r="J110" s="231">
        <v>1883000</v>
      </c>
      <c r="K110" s="231">
        <v>2495000</v>
      </c>
      <c r="L110" s="231">
        <v>2207000</v>
      </c>
      <c r="M110" s="231">
        <v>1668000</v>
      </c>
      <c r="N110" s="233">
        <v>21952600</v>
      </c>
    </row>
    <row r="111" spans="1:14" ht="13.5" customHeight="1" thickBot="1" x14ac:dyDescent="0.25">
      <c r="A111" s="241"/>
      <c r="B111" s="232"/>
      <c r="C111" s="232"/>
      <c r="D111" s="232"/>
      <c r="E111" s="232"/>
      <c r="F111" s="232"/>
      <c r="G111" s="232"/>
      <c r="H111" s="232"/>
      <c r="I111" s="232"/>
      <c r="J111" s="232"/>
      <c r="K111" s="232"/>
      <c r="L111" s="232"/>
      <c r="M111" s="232"/>
      <c r="N111" s="234"/>
    </row>
    <row r="112" spans="1:14" ht="13.5" customHeight="1" x14ac:dyDescent="0.2">
      <c r="A112" s="216" t="s">
        <v>62</v>
      </c>
      <c r="B112" s="231">
        <v>1379000</v>
      </c>
      <c r="C112" s="231">
        <v>1904000</v>
      </c>
      <c r="D112" s="231">
        <v>3185000</v>
      </c>
      <c r="E112" s="231">
        <v>2907000</v>
      </c>
      <c r="F112" s="231">
        <v>4483000</v>
      </c>
      <c r="G112" s="231">
        <v>3925000</v>
      </c>
      <c r="H112" s="231">
        <v>2376000</v>
      </c>
      <c r="I112" s="231">
        <v>1642000</v>
      </c>
      <c r="J112" s="231">
        <v>1545000</v>
      </c>
      <c r="K112" s="231">
        <v>2777000</v>
      </c>
      <c r="L112" s="231">
        <v>662000</v>
      </c>
      <c r="M112" s="231">
        <v>0</v>
      </c>
      <c r="N112" s="233">
        <v>26785000</v>
      </c>
    </row>
    <row r="113" spans="1:14" ht="13.5" customHeight="1" thickBot="1" x14ac:dyDescent="0.25">
      <c r="A113" s="241"/>
      <c r="B113" s="232"/>
      <c r="C113" s="232"/>
      <c r="D113" s="232"/>
      <c r="E113" s="232"/>
      <c r="F113" s="232"/>
      <c r="G113" s="232"/>
      <c r="H113" s="232"/>
      <c r="I113" s="232"/>
      <c r="J113" s="232"/>
      <c r="K113" s="232"/>
      <c r="L113" s="232"/>
      <c r="M113" s="232"/>
      <c r="N113" s="234"/>
    </row>
    <row r="114" spans="1:14" ht="13.5" customHeight="1" x14ac:dyDescent="0.2">
      <c r="A114" s="216" t="s">
        <v>93</v>
      </c>
      <c r="B114" s="231">
        <v>5572000</v>
      </c>
      <c r="C114" s="231">
        <v>6167000</v>
      </c>
      <c r="D114" s="231">
        <v>5803000</v>
      </c>
      <c r="E114" s="231">
        <v>6201000</v>
      </c>
      <c r="F114" s="231">
        <v>6680000</v>
      </c>
      <c r="G114" s="231">
        <v>6773000</v>
      </c>
      <c r="H114" s="231">
        <v>5895600</v>
      </c>
      <c r="I114" s="231">
        <v>1130000</v>
      </c>
      <c r="J114" s="231">
        <v>1379000</v>
      </c>
      <c r="K114" s="231">
        <v>5391000</v>
      </c>
      <c r="L114" s="231">
        <v>5661000</v>
      </c>
      <c r="M114" s="231">
        <v>6320000</v>
      </c>
      <c r="N114" s="233">
        <v>62972600</v>
      </c>
    </row>
    <row r="115" spans="1:14" ht="13.5" customHeight="1" thickBot="1" x14ac:dyDescent="0.25">
      <c r="A115" s="241"/>
      <c r="B115" s="232"/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4"/>
    </row>
    <row r="116" spans="1:14" ht="13.5" customHeight="1" x14ac:dyDescent="0.2">
      <c r="A116" s="216" t="s">
        <v>34</v>
      </c>
      <c r="B116" s="231">
        <v>56113000</v>
      </c>
      <c r="C116" s="231">
        <v>48900000</v>
      </c>
      <c r="D116" s="231">
        <v>54317000</v>
      </c>
      <c r="E116" s="231">
        <v>58321000</v>
      </c>
      <c r="F116" s="231">
        <v>58682000</v>
      </c>
      <c r="G116" s="231">
        <v>68129000</v>
      </c>
      <c r="H116" s="231">
        <v>57351300</v>
      </c>
      <c r="I116" s="231">
        <v>71664000</v>
      </c>
      <c r="J116" s="231">
        <v>71054000</v>
      </c>
      <c r="K116" s="231">
        <v>79162000</v>
      </c>
      <c r="L116" s="231">
        <v>71193000</v>
      </c>
      <c r="M116" s="231">
        <v>71849000</v>
      </c>
      <c r="N116" s="233">
        <v>766735300</v>
      </c>
    </row>
    <row r="117" spans="1:14" ht="13.5" customHeight="1" thickBot="1" x14ac:dyDescent="0.25">
      <c r="A117" s="241"/>
      <c r="B117" s="232"/>
      <c r="C117" s="232"/>
      <c r="D117" s="232"/>
      <c r="E117" s="232"/>
      <c r="F117" s="232"/>
      <c r="G117" s="232"/>
      <c r="H117" s="232"/>
      <c r="I117" s="232"/>
      <c r="J117" s="232"/>
      <c r="K117" s="232"/>
      <c r="L117" s="232"/>
      <c r="M117" s="232"/>
      <c r="N117" s="234"/>
    </row>
    <row r="118" spans="1:14" ht="13.5" customHeight="1" x14ac:dyDescent="0.2">
      <c r="A118" s="218" t="s">
        <v>98</v>
      </c>
      <c r="B118" s="231">
        <v>27178000</v>
      </c>
      <c r="C118" s="231">
        <v>23315000</v>
      </c>
      <c r="D118" s="231">
        <v>24378000</v>
      </c>
      <c r="E118" s="231">
        <v>23163000</v>
      </c>
      <c r="F118" s="231">
        <v>22575000</v>
      </c>
      <c r="G118" s="231">
        <v>20297000</v>
      </c>
      <c r="H118" s="231">
        <v>14207300</v>
      </c>
      <c r="I118" s="231">
        <v>22192000</v>
      </c>
      <c r="J118" s="231">
        <v>24720000</v>
      </c>
      <c r="K118" s="231">
        <v>26041000</v>
      </c>
      <c r="L118" s="231">
        <v>17571000</v>
      </c>
      <c r="M118" s="231">
        <v>15156000</v>
      </c>
      <c r="N118" s="233">
        <v>260793300</v>
      </c>
    </row>
    <row r="119" spans="1:14" ht="13.5" customHeight="1" thickBot="1" x14ac:dyDescent="0.25">
      <c r="A119" s="242"/>
      <c r="B119" s="232"/>
      <c r="C119" s="232"/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  <c r="N119" s="234"/>
    </row>
    <row r="120" spans="1:14" ht="13.5" customHeight="1" x14ac:dyDescent="0.2">
      <c r="A120" s="216" t="s">
        <v>35</v>
      </c>
      <c r="B120" s="231">
        <v>10012000</v>
      </c>
      <c r="C120" s="231">
        <v>11535000</v>
      </c>
      <c r="D120" s="231">
        <v>10210000</v>
      </c>
      <c r="E120" s="231">
        <v>12390000</v>
      </c>
      <c r="F120" s="231">
        <v>9902000</v>
      </c>
      <c r="G120" s="231">
        <v>12438000</v>
      </c>
      <c r="H120" s="231">
        <v>11367000</v>
      </c>
      <c r="I120" s="231">
        <v>11923000</v>
      </c>
      <c r="J120" s="231">
        <v>13917000</v>
      </c>
      <c r="K120" s="231">
        <v>10880000</v>
      </c>
      <c r="L120" s="231">
        <v>11667000</v>
      </c>
      <c r="M120" s="231">
        <v>12004000</v>
      </c>
      <c r="N120" s="233">
        <v>138245000</v>
      </c>
    </row>
    <row r="121" spans="1:14" ht="13.5" customHeight="1" thickBot="1" x14ac:dyDescent="0.25">
      <c r="A121" s="241"/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  <c r="L121" s="232"/>
      <c r="M121" s="232"/>
      <c r="N121" s="234"/>
    </row>
    <row r="122" spans="1:14" ht="13.5" customHeight="1" x14ac:dyDescent="0.2">
      <c r="A122" s="216" t="s">
        <v>74</v>
      </c>
      <c r="B122" s="231">
        <v>4642000</v>
      </c>
      <c r="C122" s="231">
        <v>4227000</v>
      </c>
      <c r="D122" s="231">
        <v>2698000</v>
      </c>
      <c r="E122" s="231">
        <v>3604000</v>
      </c>
      <c r="F122" s="231">
        <v>2434000</v>
      </c>
      <c r="G122" s="231">
        <v>1768000</v>
      </c>
      <c r="H122" s="231">
        <v>2132000</v>
      </c>
      <c r="I122" s="231">
        <v>2321000</v>
      </c>
      <c r="J122" s="231">
        <v>2095000</v>
      </c>
      <c r="K122" s="231">
        <v>2472000</v>
      </c>
      <c r="L122" s="231">
        <v>2396000</v>
      </c>
      <c r="M122" s="231">
        <v>2396000</v>
      </c>
      <c r="N122" s="233">
        <v>33185000</v>
      </c>
    </row>
    <row r="123" spans="1:14" ht="13.5" customHeight="1" thickBot="1" x14ac:dyDescent="0.25">
      <c r="A123" s="241"/>
      <c r="B123" s="232"/>
      <c r="C123" s="232"/>
      <c r="D123" s="232"/>
      <c r="E123" s="232"/>
      <c r="F123" s="232"/>
      <c r="G123" s="232"/>
      <c r="H123" s="232"/>
      <c r="I123" s="232"/>
      <c r="J123" s="232"/>
      <c r="K123" s="232"/>
      <c r="L123" s="232"/>
      <c r="M123" s="232"/>
      <c r="N123" s="234"/>
    </row>
    <row r="124" spans="1:14" ht="13.5" customHeight="1" x14ac:dyDescent="0.2">
      <c r="A124" s="216" t="s">
        <v>17</v>
      </c>
      <c r="B124" s="231">
        <v>3351000</v>
      </c>
      <c r="C124" s="231">
        <v>3004000</v>
      </c>
      <c r="D124" s="231">
        <v>3462000</v>
      </c>
      <c r="E124" s="231">
        <v>3652000</v>
      </c>
      <c r="F124" s="231">
        <v>3924000</v>
      </c>
      <c r="G124" s="231">
        <v>4112000</v>
      </c>
      <c r="H124" s="231">
        <v>4529300</v>
      </c>
      <c r="I124" s="231">
        <v>4074000</v>
      </c>
      <c r="J124" s="231">
        <v>4809000</v>
      </c>
      <c r="K124" s="231">
        <v>4423000</v>
      </c>
      <c r="L124" s="231">
        <v>4749000</v>
      </c>
      <c r="M124" s="231">
        <v>5895000</v>
      </c>
      <c r="N124" s="233">
        <v>49984300</v>
      </c>
    </row>
    <row r="125" spans="1:14" ht="13.5" customHeight="1" thickBot="1" x14ac:dyDescent="0.25">
      <c r="A125" s="241"/>
      <c r="B125" s="232"/>
      <c r="C125" s="232"/>
      <c r="D125" s="232"/>
      <c r="E125" s="232"/>
      <c r="F125" s="232"/>
      <c r="G125" s="232"/>
      <c r="H125" s="232"/>
      <c r="I125" s="232"/>
      <c r="J125" s="232"/>
      <c r="K125" s="232"/>
      <c r="L125" s="232"/>
      <c r="M125" s="232"/>
      <c r="N125" s="234"/>
    </row>
    <row r="126" spans="1:14" ht="13.5" customHeight="1" x14ac:dyDescent="0.2">
      <c r="A126" s="250" t="s">
        <v>13</v>
      </c>
      <c r="B126" s="246">
        <v>154937000</v>
      </c>
      <c r="C126" s="246">
        <v>142289000</v>
      </c>
      <c r="D126" s="246">
        <v>153448000</v>
      </c>
      <c r="E126" s="246">
        <v>164210000</v>
      </c>
      <c r="F126" s="246">
        <v>165086000</v>
      </c>
      <c r="G126" s="246">
        <v>169172000</v>
      </c>
      <c r="H126" s="246">
        <v>141799800</v>
      </c>
      <c r="I126" s="246">
        <v>167013000</v>
      </c>
      <c r="J126" s="246">
        <v>176863000</v>
      </c>
      <c r="K126" s="246">
        <v>190602000</v>
      </c>
      <c r="L126" s="246">
        <v>174050000</v>
      </c>
      <c r="M126" s="246">
        <v>168657000</v>
      </c>
      <c r="N126" s="246">
        <v>1968126800</v>
      </c>
    </row>
    <row r="127" spans="1:14" ht="13.5" customHeight="1" thickBot="1" x14ac:dyDescent="0.25">
      <c r="A127" s="251"/>
      <c r="B127" s="247"/>
      <c r="C127" s="247"/>
      <c r="D127" s="247"/>
      <c r="E127" s="247"/>
      <c r="F127" s="247"/>
      <c r="G127" s="247"/>
      <c r="H127" s="247"/>
      <c r="I127" s="247"/>
      <c r="J127" s="247"/>
      <c r="K127" s="247"/>
      <c r="L127" s="247"/>
      <c r="M127" s="247"/>
      <c r="N127" s="247"/>
    </row>
    <row r="131" spans="1:14" s="26" customFormat="1" ht="24.95" customHeight="1" x14ac:dyDescent="0.2">
      <c r="A131" s="222" t="s">
        <v>171</v>
      </c>
      <c r="B131" s="222"/>
      <c r="C131" s="222"/>
      <c r="D131" s="222"/>
      <c r="E131" s="222"/>
      <c r="F131" s="222"/>
      <c r="G131" s="222"/>
      <c r="H131" s="222"/>
      <c r="I131" s="222"/>
      <c r="J131" s="222"/>
      <c r="K131" s="222"/>
      <c r="L131" s="222"/>
      <c r="M131" s="222"/>
      <c r="N131" s="222"/>
    </row>
    <row r="132" spans="1:14" ht="13.5" thickBot="1" x14ac:dyDescent="0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</row>
    <row r="133" spans="1:14" ht="13.5" customHeight="1" x14ac:dyDescent="0.2">
      <c r="A133" s="248"/>
      <c r="B133" s="248" t="s">
        <v>1</v>
      </c>
      <c r="C133" s="248" t="s">
        <v>2</v>
      </c>
      <c r="D133" s="248" t="s">
        <v>3</v>
      </c>
      <c r="E133" s="248" t="s">
        <v>4</v>
      </c>
      <c r="F133" s="248" t="s">
        <v>5</v>
      </c>
      <c r="G133" s="248" t="s">
        <v>6</v>
      </c>
      <c r="H133" s="248" t="s">
        <v>7</v>
      </c>
      <c r="I133" s="248" t="s">
        <v>8</v>
      </c>
      <c r="J133" s="248" t="s">
        <v>9</v>
      </c>
      <c r="K133" s="248" t="s">
        <v>10</v>
      </c>
      <c r="L133" s="248" t="s">
        <v>11</v>
      </c>
      <c r="M133" s="248" t="s">
        <v>12</v>
      </c>
      <c r="N133" s="248" t="s">
        <v>13</v>
      </c>
    </row>
    <row r="134" spans="1:14" ht="13.5" customHeight="1" thickBot="1" x14ac:dyDescent="0.25">
      <c r="A134" s="249"/>
      <c r="B134" s="249"/>
      <c r="C134" s="249"/>
      <c r="D134" s="249"/>
      <c r="E134" s="249"/>
      <c r="F134" s="249"/>
      <c r="G134" s="249"/>
      <c r="H134" s="249"/>
      <c r="I134" s="249"/>
      <c r="J134" s="249"/>
      <c r="K134" s="249"/>
      <c r="L134" s="249"/>
      <c r="M134" s="249"/>
      <c r="N134" s="249"/>
    </row>
    <row r="135" spans="1:14" ht="13.5" customHeight="1" x14ac:dyDescent="0.2">
      <c r="A135" s="216" t="s">
        <v>36</v>
      </c>
      <c r="B135" s="231">
        <v>12664423</v>
      </c>
      <c r="C135" s="231">
        <v>12063350</v>
      </c>
      <c r="D135" s="231">
        <v>13983100</v>
      </c>
      <c r="E135" s="231">
        <v>16451957</v>
      </c>
      <c r="F135" s="231">
        <v>11873211</v>
      </c>
      <c r="G135" s="231">
        <v>15131767</v>
      </c>
      <c r="H135" s="231">
        <v>14042423</v>
      </c>
      <c r="I135" s="231">
        <v>20267999</v>
      </c>
      <c r="J135" s="231">
        <v>18731203</v>
      </c>
      <c r="K135" s="231">
        <v>16726264</v>
      </c>
      <c r="L135" s="231">
        <v>18343789</v>
      </c>
      <c r="M135" s="231">
        <v>23454142</v>
      </c>
      <c r="N135" s="233">
        <v>193733628</v>
      </c>
    </row>
    <row r="136" spans="1:14" ht="13.5" customHeight="1" thickBot="1" x14ac:dyDescent="0.25">
      <c r="A136" s="241"/>
      <c r="B136" s="232"/>
      <c r="C136" s="232"/>
      <c r="D136" s="232"/>
      <c r="E136" s="232"/>
      <c r="F136" s="232"/>
      <c r="G136" s="232"/>
      <c r="H136" s="232"/>
      <c r="I136" s="232"/>
      <c r="J136" s="232"/>
      <c r="K136" s="232"/>
      <c r="L136" s="232"/>
      <c r="M136" s="232"/>
      <c r="N136" s="234"/>
    </row>
    <row r="137" spans="1:14" ht="13.5" customHeight="1" x14ac:dyDescent="0.2">
      <c r="A137" s="218" t="s">
        <v>37</v>
      </c>
      <c r="B137" s="231">
        <v>23452740</v>
      </c>
      <c r="C137" s="231">
        <v>16878136</v>
      </c>
      <c r="D137" s="231">
        <v>17430870</v>
      </c>
      <c r="E137" s="231">
        <v>20772088</v>
      </c>
      <c r="F137" s="231">
        <v>20653860</v>
      </c>
      <c r="G137" s="231">
        <v>22053493</v>
      </c>
      <c r="H137" s="231">
        <v>17610143</v>
      </c>
      <c r="I137" s="231">
        <v>19396995</v>
      </c>
      <c r="J137" s="231">
        <v>15232225</v>
      </c>
      <c r="K137" s="231">
        <v>17301614</v>
      </c>
      <c r="L137" s="231">
        <v>16205347</v>
      </c>
      <c r="M137" s="231">
        <v>12550718</v>
      </c>
      <c r="N137" s="233">
        <v>219538229</v>
      </c>
    </row>
    <row r="138" spans="1:14" ht="13.5" customHeight="1" thickBot="1" x14ac:dyDescent="0.25">
      <c r="A138" s="242"/>
      <c r="B138" s="232"/>
      <c r="C138" s="232"/>
      <c r="D138" s="232"/>
      <c r="E138" s="232"/>
      <c r="F138" s="232"/>
      <c r="G138" s="232"/>
      <c r="H138" s="232"/>
      <c r="I138" s="232"/>
      <c r="J138" s="232"/>
      <c r="K138" s="232"/>
      <c r="L138" s="232"/>
      <c r="M138" s="232"/>
      <c r="N138" s="234"/>
    </row>
    <row r="139" spans="1:14" ht="13.5" customHeight="1" x14ac:dyDescent="0.2">
      <c r="A139" s="216" t="s">
        <v>38</v>
      </c>
      <c r="B139" s="231">
        <v>50801747</v>
      </c>
      <c r="C139" s="231">
        <v>59674826</v>
      </c>
      <c r="D139" s="231">
        <v>64213366</v>
      </c>
      <c r="E139" s="231">
        <v>70475613</v>
      </c>
      <c r="F139" s="231">
        <v>87840036</v>
      </c>
      <c r="G139" s="231">
        <v>82914151</v>
      </c>
      <c r="H139" s="231">
        <v>80160437</v>
      </c>
      <c r="I139" s="231">
        <v>89254592</v>
      </c>
      <c r="J139" s="231">
        <v>87423675</v>
      </c>
      <c r="K139" s="231">
        <v>78761472</v>
      </c>
      <c r="L139" s="231">
        <v>68428444</v>
      </c>
      <c r="M139" s="231">
        <v>57687809</v>
      </c>
      <c r="N139" s="233">
        <v>877636168</v>
      </c>
    </row>
    <row r="140" spans="1:14" ht="13.5" customHeight="1" thickBot="1" x14ac:dyDescent="0.25">
      <c r="A140" s="241"/>
      <c r="B140" s="232"/>
      <c r="C140" s="232"/>
      <c r="D140" s="232"/>
      <c r="E140" s="232"/>
      <c r="F140" s="232"/>
      <c r="G140" s="232"/>
      <c r="H140" s="232"/>
      <c r="I140" s="232"/>
      <c r="J140" s="232"/>
      <c r="K140" s="232"/>
      <c r="L140" s="232"/>
      <c r="M140" s="232"/>
      <c r="N140" s="234"/>
    </row>
    <row r="141" spans="1:14" ht="13.5" customHeight="1" x14ac:dyDescent="0.2">
      <c r="A141" s="218" t="s">
        <v>39</v>
      </c>
      <c r="B141" s="231">
        <v>0</v>
      </c>
      <c r="C141" s="231">
        <v>0</v>
      </c>
      <c r="D141" s="231">
        <v>0</v>
      </c>
      <c r="E141" s="231">
        <v>0</v>
      </c>
      <c r="F141" s="231">
        <v>0</v>
      </c>
      <c r="G141" s="231">
        <v>0</v>
      </c>
      <c r="H141" s="231">
        <v>0</v>
      </c>
      <c r="I141" s="231">
        <v>0</v>
      </c>
      <c r="J141" s="231">
        <v>0</v>
      </c>
      <c r="K141" s="231">
        <v>0</v>
      </c>
      <c r="L141" s="231">
        <v>0</v>
      </c>
      <c r="M141" s="231">
        <v>0</v>
      </c>
      <c r="N141" s="233">
        <v>0</v>
      </c>
    </row>
    <row r="142" spans="1:14" ht="13.5" customHeight="1" thickBot="1" x14ac:dyDescent="0.25">
      <c r="A142" s="242"/>
      <c r="B142" s="232"/>
      <c r="C142" s="232"/>
      <c r="D142" s="232"/>
      <c r="E142" s="232"/>
      <c r="F142" s="232"/>
      <c r="G142" s="232"/>
      <c r="H142" s="232"/>
      <c r="I142" s="232"/>
      <c r="J142" s="232"/>
      <c r="K142" s="232"/>
      <c r="L142" s="232"/>
      <c r="M142" s="232"/>
      <c r="N142" s="234"/>
    </row>
    <row r="143" spans="1:14" ht="13.5" customHeight="1" x14ac:dyDescent="0.2">
      <c r="A143" s="216" t="s">
        <v>40</v>
      </c>
      <c r="B143" s="231">
        <v>27055515</v>
      </c>
      <c r="C143" s="231">
        <v>28502631</v>
      </c>
      <c r="D143" s="231">
        <v>27187409</v>
      </c>
      <c r="E143" s="231">
        <v>33887684</v>
      </c>
      <c r="F143" s="231">
        <v>32919597</v>
      </c>
      <c r="G143" s="231">
        <v>35264729</v>
      </c>
      <c r="H143" s="231">
        <v>31002054</v>
      </c>
      <c r="I143" s="231">
        <v>32467157</v>
      </c>
      <c r="J143" s="231">
        <v>26468993</v>
      </c>
      <c r="K143" s="231">
        <v>35107331</v>
      </c>
      <c r="L143" s="231">
        <v>32383335</v>
      </c>
      <c r="M143" s="231">
        <v>41845012</v>
      </c>
      <c r="N143" s="233">
        <v>384091447</v>
      </c>
    </row>
    <row r="144" spans="1:14" ht="13.5" customHeight="1" thickBot="1" x14ac:dyDescent="0.25">
      <c r="A144" s="241"/>
      <c r="B144" s="232"/>
      <c r="C144" s="232"/>
      <c r="D144" s="232"/>
      <c r="E144" s="232"/>
      <c r="F144" s="232"/>
      <c r="G144" s="232"/>
      <c r="H144" s="232"/>
      <c r="I144" s="232"/>
      <c r="J144" s="232"/>
      <c r="K144" s="232"/>
      <c r="L144" s="232"/>
      <c r="M144" s="232"/>
      <c r="N144" s="234"/>
    </row>
    <row r="145" spans="1:14" ht="13.5" customHeight="1" x14ac:dyDescent="0.2">
      <c r="A145" s="216" t="s">
        <v>32</v>
      </c>
      <c r="B145" s="231">
        <v>4620041</v>
      </c>
      <c r="C145" s="231">
        <v>3316226</v>
      </c>
      <c r="D145" s="231">
        <v>4312536</v>
      </c>
      <c r="E145" s="231">
        <v>4738890</v>
      </c>
      <c r="F145" s="231">
        <v>4971478</v>
      </c>
      <c r="G145" s="231">
        <v>5319892</v>
      </c>
      <c r="H145" s="231">
        <v>3752225</v>
      </c>
      <c r="I145" s="231">
        <v>4573018</v>
      </c>
      <c r="J145" s="231">
        <v>5839411</v>
      </c>
      <c r="K145" s="231">
        <v>5653379</v>
      </c>
      <c r="L145" s="231">
        <v>3854787</v>
      </c>
      <c r="M145" s="231">
        <v>4501023</v>
      </c>
      <c r="N145" s="233">
        <v>55452906</v>
      </c>
    </row>
    <row r="146" spans="1:14" ht="13.5" customHeight="1" thickBot="1" x14ac:dyDescent="0.25">
      <c r="A146" s="241"/>
      <c r="B146" s="232"/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4"/>
    </row>
    <row r="147" spans="1:14" ht="13.5" customHeight="1" x14ac:dyDescent="0.2">
      <c r="A147" s="218" t="s">
        <v>67</v>
      </c>
      <c r="B147" s="231">
        <v>16861063</v>
      </c>
      <c r="C147" s="231">
        <v>15124607</v>
      </c>
      <c r="D147" s="231">
        <v>13728587</v>
      </c>
      <c r="E147" s="231">
        <v>17484711</v>
      </c>
      <c r="F147" s="231">
        <v>35590847</v>
      </c>
      <c r="G147" s="231">
        <v>43838990</v>
      </c>
      <c r="H147" s="231">
        <v>26919513</v>
      </c>
      <c r="I147" s="231">
        <v>16759949</v>
      </c>
      <c r="J147" s="231">
        <v>29765869</v>
      </c>
      <c r="K147" s="231">
        <v>19920346</v>
      </c>
      <c r="L147" s="231">
        <v>19308122</v>
      </c>
      <c r="M147" s="231">
        <v>10338217</v>
      </c>
      <c r="N147" s="233">
        <v>265640821</v>
      </c>
    </row>
    <row r="148" spans="1:14" ht="13.5" customHeight="1" thickBot="1" x14ac:dyDescent="0.25">
      <c r="A148" s="242"/>
      <c r="B148" s="232"/>
      <c r="C148" s="232"/>
      <c r="D148" s="232"/>
      <c r="E148" s="232"/>
      <c r="F148" s="232"/>
      <c r="G148" s="232"/>
      <c r="H148" s="232"/>
      <c r="I148" s="232"/>
      <c r="J148" s="232"/>
      <c r="K148" s="232"/>
      <c r="L148" s="232"/>
      <c r="M148" s="232"/>
      <c r="N148" s="234"/>
    </row>
    <row r="149" spans="1:14" ht="13.5" customHeight="1" x14ac:dyDescent="0.2">
      <c r="A149" s="216" t="s">
        <v>68</v>
      </c>
      <c r="B149" s="231">
        <v>74005043</v>
      </c>
      <c r="C149" s="231">
        <v>77447220</v>
      </c>
      <c r="D149" s="231">
        <v>80755405</v>
      </c>
      <c r="E149" s="231">
        <v>71083542</v>
      </c>
      <c r="F149" s="231">
        <v>79320596</v>
      </c>
      <c r="G149" s="231">
        <v>83576189</v>
      </c>
      <c r="H149" s="231">
        <v>77073225</v>
      </c>
      <c r="I149" s="231">
        <v>86476323</v>
      </c>
      <c r="J149" s="231">
        <v>86339028</v>
      </c>
      <c r="K149" s="231">
        <v>85080437</v>
      </c>
      <c r="L149" s="231">
        <v>106752187</v>
      </c>
      <c r="M149" s="231">
        <v>84252724</v>
      </c>
      <c r="N149" s="233">
        <v>992161919</v>
      </c>
    </row>
    <row r="150" spans="1:14" ht="13.5" customHeight="1" thickBot="1" x14ac:dyDescent="0.25">
      <c r="A150" s="241"/>
      <c r="B150" s="232"/>
      <c r="C150" s="232"/>
      <c r="D150" s="232"/>
      <c r="E150" s="232"/>
      <c r="F150" s="232"/>
      <c r="G150" s="232"/>
      <c r="H150" s="232"/>
      <c r="I150" s="232"/>
      <c r="J150" s="232"/>
      <c r="K150" s="232"/>
      <c r="L150" s="232"/>
      <c r="M150" s="232"/>
      <c r="N150" s="234"/>
    </row>
    <row r="151" spans="1:14" ht="13.5" customHeight="1" x14ac:dyDescent="0.2">
      <c r="A151" s="216" t="s">
        <v>69</v>
      </c>
      <c r="B151" s="231">
        <v>1570100</v>
      </c>
      <c r="C151" s="231">
        <v>1181766</v>
      </c>
      <c r="D151" s="231">
        <v>1223295</v>
      </c>
      <c r="E151" s="231">
        <v>602326</v>
      </c>
      <c r="F151" s="231">
        <v>780777</v>
      </c>
      <c r="G151" s="231">
        <v>645912</v>
      </c>
      <c r="H151" s="231">
        <v>1014979</v>
      </c>
      <c r="I151" s="231">
        <v>1019011</v>
      </c>
      <c r="J151" s="231">
        <v>902010</v>
      </c>
      <c r="K151" s="231">
        <v>630346</v>
      </c>
      <c r="L151" s="231">
        <v>0</v>
      </c>
      <c r="M151" s="231">
        <v>610342</v>
      </c>
      <c r="N151" s="233">
        <v>10180864</v>
      </c>
    </row>
    <row r="152" spans="1:14" ht="13.5" customHeight="1" thickBot="1" x14ac:dyDescent="0.25">
      <c r="A152" s="241"/>
      <c r="B152" s="232"/>
      <c r="C152" s="232"/>
      <c r="D152" s="232"/>
      <c r="E152" s="232"/>
      <c r="F152" s="232"/>
      <c r="G152" s="232"/>
      <c r="H152" s="232"/>
      <c r="I152" s="232"/>
      <c r="J152" s="232"/>
      <c r="K152" s="232"/>
      <c r="L152" s="232"/>
      <c r="M152" s="232"/>
      <c r="N152" s="234"/>
    </row>
    <row r="153" spans="1:14" ht="13.5" customHeight="1" x14ac:dyDescent="0.2">
      <c r="A153" s="216" t="s">
        <v>79</v>
      </c>
      <c r="B153" s="231">
        <v>333755</v>
      </c>
      <c r="C153" s="231">
        <v>1001265</v>
      </c>
      <c r="D153" s="231">
        <v>905907</v>
      </c>
      <c r="E153" s="231">
        <v>1239662</v>
      </c>
      <c r="F153" s="231">
        <v>858227</v>
      </c>
      <c r="G153" s="231">
        <v>1001265</v>
      </c>
      <c r="H153" s="231">
        <v>2697229</v>
      </c>
      <c r="I153" s="231">
        <v>2087644</v>
      </c>
      <c r="J153" s="231">
        <v>1133417</v>
      </c>
      <c r="K153" s="231">
        <v>1514211</v>
      </c>
      <c r="L153" s="231">
        <v>1283499</v>
      </c>
      <c r="M153" s="231">
        <v>1796445</v>
      </c>
      <c r="N153" s="233">
        <v>15852526</v>
      </c>
    </row>
    <row r="154" spans="1:14" ht="13.5" customHeight="1" thickBot="1" x14ac:dyDescent="0.25">
      <c r="A154" s="241"/>
      <c r="B154" s="232"/>
      <c r="C154" s="232"/>
      <c r="D154" s="232"/>
      <c r="E154" s="232"/>
      <c r="F154" s="232"/>
      <c r="G154" s="232"/>
      <c r="H154" s="232"/>
      <c r="I154" s="232"/>
      <c r="J154" s="232"/>
      <c r="K154" s="232"/>
      <c r="L154" s="232"/>
      <c r="M154" s="232"/>
      <c r="N154" s="234"/>
    </row>
    <row r="155" spans="1:14" ht="13.5" customHeight="1" x14ac:dyDescent="0.2">
      <c r="A155" s="216" t="s">
        <v>77</v>
      </c>
      <c r="B155" s="231">
        <v>2929031</v>
      </c>
      <c r="C155" s="231">
        <v>3436482</v>
      </c>
      <c r="D155" s="231">
        <v>2887748</v>
      </c>
      <c r="E155" s="231">
        <v>3439751</v>
      </c>
      <c r="F155" s="231">
        <v>3633903</v>
      </c>
      <c r="G155" s="231">
        <v>3442613</v>
      </c>
      <c r="H155" s="231">
        <v>3015888</v>
      </c>
      <c r="I155" s="231">
        <v>2075377</v>
      </c>
      <c r="J155" s="231">
        <v>2702589</v>
      </c>
      <c r="K155" s="231">
        <v>2354342</v>
      </c>
      <c r="L155" s="231">
        <v>1113408</v>
      </c>
      <c r="M155" s="231">
        <v>2084574</v>
      </c>
      <c r="N155" s="233">
        <v>33115706</v>
      </c>
    </row>
    <row r="156" spans="1:14" ht="13.5" customHeight="1" thickBot="1" x14ac:dyDescent="0.25">
      <c r="A156" s="241"/>
      <c r="B156" s="232"/>
      <c r="C156" s="232"/>
      <c r="D156" s="232"/>
      <c r="E156" s="232"/>
      <c r="F156" s="232"/>
      <c r="G156" s="232"/>
      <c r="H156" s="232"/>
      <c r="I156" s="232"/>
      <c r="J156" s="232"/>
      <c r="K156" s="232"/>
      <c r="L156" s="232"/>
      <c r="M156" s="232"/>
      <c r="N156" s="234"/>
    </row>
    <row r="157" spans="1:14" ht="13.5" customHeight="1" x14ac:dyDescent="0.2">
      <c r="A157" s="216" t="s">
        <v>78</v>
      </c>
      <c r="B157" s="231">
        <v>294293</v>
      </c>
      <c r="C157" s="231">
        <v>1740017</v>
      </c>
      <c r="D157" s="231">
        <v>1260771</v>
      </c>
      <c r="E157" s="231">
        <v>196706</v>
      </c>
      <c r="F157" s="231">
        <v>23909</v>
      </c>
      <c r="G157" s="231">
        <v>549443</v>
      </c>
      <c r="H157" s="231">
        <v>164414</v>
      </c>
      <c r="I157" s="231">
        <v>336592</v>
      </c>
      <c r="J157" s="231">
        <v>389930</v>
      </c>
      <c r="K157" s="231">
        <v>0</v>
      </c>
      <c r="L157" s="231">
        <v>441439</v>
      </c>
      <c r="M157" s="231">
        <v>112197</v>
      </c>
      <c r="N157" s="233">
        <v>5509711</v>
      </c>
    </row>
    <row r="158" spans="1:14" ht="13.5" customHeight="1" thickBot="1" x14ac:dyDescent="0.25">
      <c r="A158" s="241"/>
      <c r="B158" s="232"/>
      <c r="C158" s="232"/>
      <c r="D158" s="232"/>
      <c r="E158" s="232"/>
      <c r="F158" s="232"/>
      <c r="G158" s="232"/>
      <c r="H158" s="232"/>
      <c r="I158" s="232"/>
      <c r="J158" s="232"/>
      <c r="K158" s="232"/>
      <c r="L158" s="232"/>
      <c r="M158" s="232"/>
      <c r="N158" s="234"/>
    </row>
    <row r="159" spans="1:14" ht="13.5" customHeight="1" x14ac:dyDescent="0.2">
      <c r="A159" s="216" t="s">
        <v>17</v>
      </c>
      <c r="B159" s="231">
        <v>47823</v>
      </c>
      <c r="C159" s="231">
        <v>172864</v>
      </c>
      <c r="D159" s="231">
        <v>132432</v>
      </c>
      <c r="E159" s="231">
        <v>139476</v>
      </c>
      <c r="F159" s="231">
        <v>106681</v>
      </c>
      <c r="G159" s="231">
        <v>29429</v>
      </c>
      <c r="H159" s="231">
        <v>899739</v>
      </c>
      <c r="I159" s="231">
        <v>1264620</v>
      </c>
      <c r="J159" s="231">
        <v>700172</v>
      </c>
      <c r="K159" s="231">
        <v>1081074</v>
      </c>
      <c r="L159" s="231">
        <v>2296558</v>
      </c>
      <c r="M159" s="231">
        <v>445118</v>
      </c>
      <c r="N159" s="233">
        <v>7315986</v>
      </c>
    </row>
    <row r="160" spans="1:14" ht="13.5" customHeight="1" thickBot="1" x14ac:dyDescent="0.25">
      <c r="A160" s="241"/>
      <c r="B160" s="232"/>
      <c r="C160" s="232"/>
      <c r="D160" s="232"/>
      <c r="E160" s="232"/>
      <c r="F160" s="232"/>
      <c r="G160" s="232"/>
      <c r="H160" s="232"/>
      <c r="I160" s="232"/>
      <c r="J160" s="232"/>
      <c r="K160" s="232"/>
      <c r="L160" s="232"/>
      <c r="M160" s="232"/>
      <c r="N160" s="234"/>
    </row>
    <row r="161" spans="1:14" ht="13.5" customHeight="1" x14ac:dyDescent="0.2">
      <c r="A161" s="250" t="s">
        <v>13</v>
      </c>
      <c r="B161" s="246">
        <v>214635574</v>
      </c>
      <c r="C161" s="246">
        <v>220539390</v>
      </c>
      <c r="D161" s="246">
        <v>228021426</v>
      </c>
      <c r="E161" s="246">
        <v>240512406</v>
      </c>
      <c r="F161" s="246">
        <v>278573122</v>
      </c>
      <c r="G161" s="246">
        <v>293767873</v>
      </c>
      <c r="H161" s="246">
        <v>258352269</v>
      </c>
      <c r="I161" s="246">
        <v>275979277</v>
      </c>
      <c r="J161" s="246">
        <v>275628522</v>
      </c>
      <c r="K161" s="246">
        <v>264130816</v>
      </c>
      <c r="L161" s="246">
        <v>270410915</v>
      </c>
      <c r="M161" s="246">
        <v>239678321</v>
      </c>
      <c r="N161" s="246">
        <v>3060229911</v>
      </c>
    </row>
    <row r="162" spans="1:14" ht="13.5" customHeight="1" thickBot="1" x14ac:dyDescent="0.25">
      <c r="A162" s="251"/>
      <c r="B162" s="247"/>
      <c r="C162" s="247"/>
      <c r="D162" s="247"/>
      <c r="E162" s="247"/>
      <c r="F162" s="247"/>
      <c r="G162" s="247"/>
      <c r="H162" s="247"/>
      <c r="I162" s="247"/>
      <c r="J162" s="247"/>
      <c r="K162" s="247"/>
      <c r="L162" s="247"/>
      <c r="M162" s="247"/>
      <c r="N162" s="247"/>
    </row>
    <row r="166" spans="1:14" s="26" customFormat="1" ht="24.95" customHeight="1" x14ac:dyDescent="0.2">
      <c r="A166" s="222" t="s">
        <v>172</v>
      </c>
      <c r="B166" s="222"/>
      <c r="C166" s="222"/>
      <c r="D166" s="222"/>
      <c r="E166" s="222"/>
      <c r="F166" s="222"/>
      <c r="G166" s="222"/>
      <c r="H166" s="222"/>
      <c r="I166" s="222"/>
      <c r="J166" s="222"/>
      <c r="K166" s="222"/>
      <c r="L166" s="222"/>
      <c r="M166" s="222"/>
      <c r="N166" s="222"/>
    </row>
    <row r="167" spans="1:14" ht="13.5" thickBot="1" x14ac:dyDescent="0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</row>
    <row r="168" spans="1:14" ht="13.5" customHeight="1" x14ac:dyDescent="0.2">
      <c r="A168" s="248"/>
      <c r="B168" s="248" t="s">
        <v>1</v>
      </c>
      <c r="C168" s="248" t="s">
        <v>2</v>
      </c>
      <c r="D168" s="248" t="s">
        <v>3</v>
      </c>
      <c r="E168" s="248" t="s">
        <v>4</v>
      </c>
      <c r="F168" s="248" t="s">
        <v>5</v>
      </c>
      <c r="G168" s="248" t="s">
        <v>6</v>
      </c>
      <c r="H168" s="248" t="s">
        <v>7</v>
      </c>
      <c r="I168" s="248" t="s">
        <v>8</v>
      </c>
      <c r="J168" s="248" t="s">
        <v>9</v>
      </c>
      <c r="K168" s="248" t="s">
        <v>10</v>
      </c>
      <c r="L168" s="248" t="s">
        <v>11</v>
      </c>
      <c r="M168" s="248" t="s">
        <v>12</v>
      </c>
      <c r="N168" s="248" t="s">
        <v>13</v>
      </c>
    </row>
    <row r="169" spans="1:14" ht="13.5" customHeight="1" thickBot="1" x14ac:dyDescent="0.25">
      <c r="A169" s="249"/>
      <c r="B169" s="249"/>
      <c r="C169" s="249"/>
      <c r="D169" s="249"/>
      <c r="E169" s="249"/>
      <c r="F169" s="249"/>
      <c r="G169" s="249"/>
      <c r="H169" s="249"/>
      <c r="I169" s="249"/>
      <c r="J169" s="249"/>
      <c r="K169" s="249"/>
      <c r="L169" s="249"/>
      <c r="M169" s="249"/>
      <c r="N169" s="249"/>
    </row>
    <row r="170" spans="1:14" ht="13.5" customHeight="1" x14ac:dyDescent="0.2">
      <c r="A170" s="216" t="s">
        <v>42</v>
      </c>
      <c r="B170" s="231">
        <v>2291934</v>
      </c>
      <c r="C170" s="231">
        <v>890170</v>
      </c>
      <c r="D170" s="231">
        <v>1586894</v>
      </c>
      <c r="E170" s="231">
        <v>1099244</v>
      </c>
      <c r="F170" s="231">
        <v>461311</v>
      </c>
      <c r="G170" s="231">
        <v>2827300</v>
      </c>
      <c r="H170" s="231">
        <v>2967728</v>
      </c>
      <c r="I170" s="231">
        <v>1010187</v>
      </c>
      <c r="J170" s="231">
        <v>1357262</v>
      </c>
      <c r="K170" s="231">
        <v>423754</v>
      </c>
      <c r="L170" s="231">
        <v>0</v>
      </c>
      <c r="M170" s="231">
        <v>373519</v>
      </c>
      <c r="N170" s="233">
        <v>15289303</v>
      </c>
    </row>
    <row r="171" spans="1:14" ht="13.5" customHeight="1" thickBot="1" x14ac:dyDescent="0.25">
      <c r="A171" s="241"/>
      <c r="B171" s="232"/>
      <c r="C171" s="232"/>
      <c r="D171" s="232"/>
      <c r="E171" s="232"/>
      <c r="F171" s="232"/>
      <c r="G171" s="232"/>
      <c r="H171" s="232"/>
      <c r="I171" s="232"/>
      <c r="J171" s="232"/>
      <c r="K171" s="232"/>
      <c r="L171" s="232"/>
      <c r="M171" s="232"/>
      <c r="N171" s="234"/>
    </row>
    <row r="172" spans="1:14" ht="13.5" customHeight="1" x14ac:dyDescent="0.2">
      <c r="A172" s="216" t="s">
        <v>41</v>
      </c>
      <c r="B172" s="231">
        <v>972859</v>
      </c>
      <c r="C172" s="231">
        <v>393968</v>
      </c>
      <c r="D172" s="231">
        <v>551079</v>
      </c>
      <c r="E172" s="231">
        <v>36509</v>
      </c>
      <c r="F172" s="231">
        <v>0</v>
      </c>
      <c r="G172" s="231">
        <v>877193</v>
      </c>
      <c r="H172" s="231">
        <v>1361002</v>
      </c>
      <c r="I172" s="231">
        <v>1119046</v>
      </c>
      <c r="J172" s="231">
        <v>2177603</v>
      </c>
      <c r="K172" s="231">
        <v>1663446</v>
      </c>
      <c r="L172" s="231">
        <v>1905402</v>
      </c>
      <c r="M172" s="231">
        <v>2480047</v>
      </c>
      <c r="N172" s="233">
        <v>13538154</v>
      </c>
    </row>
    <row r="173" spans="1:14" ht="13.5" customHeight="1" thickBot="1" x14ac:dyDescent="0.25">
      <c r="A173" s="241"/>
      <c r="B173" s="232"/>
      <c r="C173" s="232"/>
      <c r="D173" s="232"/>
      <c r="E173" s="232"/>
      <c r="F173" s="232"/>
      <c r="G173" s="232"/>
      <c r="H173" s="232"/>
      <c r="I173" s="232"/>
      <c r="J173" s="232"/>
      <c r="K173" s="232"/>
      <c r="L173" s="232"/>
      <c r="M173" s="232"/>
      <c r="N173" s="234"/>
    </row>
    <row r="174" spans="1:14" ht="13.5" customHeight="1" x14ac:dyDescent="0.2">
      <c r="A174" s="216" t="s">
        <v>65</v>
      </c>
      <c r="B174" s="231">
        <v>492294</v>
      </c>
      <c r="C174" s="231">
        <v>216464</v>
      </c>
      <c r="D174" s="231">
        <v>99867</v>
      </c>
      <c r="E174" s="231">
        <v>302893</v>
      </c>
      <c r="F174" s="231">
        <v>333622</v>
      </c>
      <c r="G174" s="231">
        <v>144862</v>
      </c>
      <c r="H174" s="231">
        <v>434586</v>
      </c>
      <c r="I174" s="231">
        <v>329603</v>
      </c>
      <c r="J174" s="231">
        <v>331798</v>
      </c>
      <c r="K174" s="231">
        <v>236493</v>
      </c>
      <c r="L174" s="231">
        <v>107000</v>
      </c>
      <c r="M174" s="231">
        <v>219052</v>
      </c>
      <c r="N174" s="233">
        <v>3248534</v>
      </c>
    </row>
    <row r="175" spans="1:14" ht="13.5" customHeight="1" thickBot="1" x14ac:dyDescent="0.25">
      <c r="A175" s="241"/>
      <c r="B175" s="232"/>
      <c r="C175" s="232"/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4"/>
    </row>
    <row r="176" spans="1:14" ht="13.5" customHeight="1" x14ac:dyDescent="0.2">
      <c r="A176" s="216" t="s">
        <v>43</v>
      </c>
      <c r="B176" s="231">
        <v>3721529</v>
      </c>
      <c r="C176" s="231">
        <v>2114733</v>
      </c>
      <c r="D176" s="231">
        <v>1588444</v>
      </c>
      <c r="E176" s="231">
        <v>0</v>
      </c>
      <c r="F176" s="231">
        <v>133293</v>
      </c>
      <c r="G176" s="231">
        <v>1508642</v>
      </c>
      <c r="H176" s="231">
        <v>2374976</v>
      </c>
      <c r="I176" s="231">
        <v>2885947</v>
      </c>
      <c r="J176" s="231">
        <v>3306071</v>
      </c>
      <c r="K176" s="231">
        <v>2762795</v>
      </c>
      <c r="L176" s="231">
        <v>2301936</v>
      </c>
      <c r="M176" s="231">
        <v>2469679</v>
      </c>
      <c r="N176" s="233">
        <v>25168045</v>
      </c>
    </row>
    <row r="177" spans="1:14" ht="13.5" customHeight="1" thickBot="1" x14ac:dyDescent="0.25">
      <c r="A177" s="241"/>
      <c r="B177" s="232"/>
      <c r="C177" s="232"/>
      <c r="D177" s="232"/>
      <c r="E177" s="232"/>
      <c r="F177" s="232"/>
      <c r="G177" s="232"/>
      <c r="H177" s="232"/>
      <c r="I177" s="232"/>
      <c r="J177" s="232"/>
      <c r="K177" s="232"/>
      <c r="L177" s="232"/>
      <c r="M177" s="232"/>
      <c r="N177" s="234"/>
    </row>
    <row r="178" spans="1:14" ht="13.5" customHeight="1" x14ac:dyDescent="0.2">
      <c r="A178" s="216" t="s">
        <v>23</v>
      </c>
      <c r="B178" s="231">
        <v>9153437</v>
      </c>
      <c r="C178" s="231">
        <v>7996560</v>
      </c>
      <c r="D178" s="231">
        <v>8084448</v>
      </c>
      <c r="E178" s="231">
        <v>8484999</v>
      </c>
      <c r="F178" s="231">
        <v>7778296</v>
      </c>
      <c r="G178" s="231">
        <v>7186987</v>
      </c>
      <c r="H178" s="231">
        <v>10052263</v>
      </c>
      <c r="I178" s="231">
        <v>7383872</v>
      </c>
      <c r="J178" s="231">
        <v>8345484</v>
      </c>
      <c r="K178" s="231">
        <v>9879499</v>
      </c>
      <c r="L178" s="231">
        <v>9968815</v>
      </c>
      <c r="M178" s="231">
        <v>10657263</v>
      </c>
      <c r="N178" s="233">
        <v>104971923</v>
      </c>
    </row>
    <row r="179" spans="1:14" ht="13.5" customHeight="1" thickBot="1" x14ac:dyDescent="0.25">
      <c r="A179" s="241"/>
      <c r="B179" s="232"/>
      <c r="C179" s="232"/>
      <c r="D179" s="232"/>
      <c r="E179" s="232"/>
      <c r="F179" s="232"/>
      <c r="G179" s="232"/>
      <c r="H179" s="232"/>
      <c r="I179" s="232"/>
      <c r="J179" s="232"/>
      <c r="K179" s="232"/>
      <c r="L179" s="232"/>
      <c r="M179" s="232"/>
      <c r="N179" s="234"/>
    </row>
    <row r="180" spans="1:14" ht="13.5" customHeight="1" x14ac:dyDescent="0.2">
      <c r="A180" s="216" t="s">
        <v>40</v>
      </c>
      <c r="B180" s="231">
        <v>355210</v>
      </c>
      <c r="C180" s="231">
        <v>0</v>
      </c>
      <c r="D180" s="231">
        <v>822473</v>
      </c>
      <c r="E180" s="231">
        <v>528619</v>
      </c>
      <c r="F180" s="231">
        <v>537240</v>
      </c>
      <c r="G180" s="231">
        <v>1043552</v>
      </c>
      <c r="H180" s="231">
        <v>250266</v>
      </c>
      <c r="I180" s="231">
        <v>883032</v>
      </c>
      <c r="J180" s="231">
        <v>1494237</v>
      </c>
      <c r="K180" s="231">
        <v>1117978</v>
      </c>
      <c r="L180" s="231">
        <v>0</v>
      </c>
      <c r="M180" s="231">
        <v>0</v>
      </c>
      <c r="N180" s="233">
        <v>7032607</v>
      </c>
    </row>
    <row r="181" spans="1:14" ht="13.5" customHeight="1" thickBot="1" x14ac:dyDescent="0.25">
      <c r="A181" s="241"/>
      <c r="B181" s="232"/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  <c r="M181" s="232"/>
      <c r="N181" s="234"/>
    </row>
    <row r="182" spans="1:14" ht="13.5" customHeight="1" x14ac:dyDescent="0.2">
      <c r="A182" s="216" t="s">
        <v>44</v>
      </c>
      <c r="B182" s="231">
        <v>0</v>
      </c>
      <c r="C182" s="231">
        <v>0</v>
      </c>
      <c r="D182" s="231">
        <v>0</v>
      </c>
      <c r="E182" s="231">
        <v>0</v>
      </c>
      <c r="F182" s="231">
        <v>0</v>
      </c>
      <c r="G182" s="231">
        <v>0</v>
      </c>
      <c r="H182" s="231">
        <v>0</v>
      </c>
      <c r="I182" s="231">
        <v>0</v>
      </c>
      <c r="J182" s="231">
        <v>0</v>
      </c>
      <c r="K182" s="231">
        <v>0</v>
      </c>
      <c r="L182" s="231">
        <v>0</v>
      </c>
      <c r="M182" s="231">
        <v>0</v>
      </c>
      <c r="N182" s="233">
        <v>0</v>
      </c>
    </row>
    <row r="183" spans="1:14" ht="13.5" customHeight="1" thickBot="1" x14ac:dyDescent="0.25">
      <c r="A183" s="241"/>
      <c r="B183" s="232"/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  <c r="M183" s="232"/>
      <c r="N183" s="234"/>
    </row>
    <row r="184" spans="1:14" ht="13.5" customHeight="1" x14ac:dyDescent="0.2">
      <c r="A184" s="216" t="s">
        <v>32</v>
      </c>
      <c r="B184" s="231">
        <v>6965169</v>
      </c>
      <c r="C184" s="231">
        <v>4434850</v>
      </c>
      <c r="D184" s="231">
        <v>6614278</v>
      </c>
      <c r="E184" s="231">
        <v>6366194</v>
      </c>
      <c r="F184" s="231">
        <v>7270568</v>
      </c>
      <c r="G184" s="231">
        <v>7965403</v>
      </c>
      <c r="H184" s="231">
        <v>7321598</v>
      </c>
      <c r="I184" s="231">
        <v>8549404</v>
      </c>
      <c r="J184" s="231">
        <v>7936309</v>
      </c>
      <c r="K184" s="231">
        <v>8859130</v>
      </c>
      <c r="L184" s="231">
        <v>9422163</v>
      </c>
      <c r="M184" s="231">
        <v>6943932</v>
      </c>
      <c r="N184" s="233">
        <v>88648998</v>
      </c>
    </row>
    <row r="185" spans="1:14" ht="13.5" customHeight="1" thickBot="1" x14ac:dyDescent="0.25">
      <c r="A185" s="241"/>
      <c r="B185" s="232"/>
      <c r="C185" s="232"/>
      <c r="D185" s="232"/>
      <c r="E185" s="232"/>
      <c r="F185" s="232"/>
      <c r="G185" s="232"/>
      <c r="H185" s="232"/>
      <c r="I185" s="232"/>
      <c r="J185" s="232"/>
      <c r="K185" s="232"/>
      <c r="L185" s="232"/>
      <c r="M185" s="232"/>
      <c r="N185" s="234"/>
    </row>
    <row r="186" spans="1:14" ht="13.5" customHeight="1" x14ac:dyDescent="0.2">
      <c r="A186" s="216" t="s">
        <v>17</v>
      </c>
      <c r="B186" s="231">
        <v>0</v>
      </c>
      <c r="C186" s="231">
        <v>0</v>
      </c>
      <c r="D186" s="231">
        <v>0</v>
      </c>
      <c r="E186" s="231">
        <v>0</v>
      </c>
      <c r="F186" s="231">
        <v>0</v>
      </c>
      <c r="G186" s="231">
        <v>0</v>
      </c>
      <c r="H186" s="231">
        <v>48896</v>
      </c>
      <c r="I186" s="231">
        <v>0</v>
      </c>
      <c r="J186" s="231">
        <v>325885</v>
      </c>
      <c r="K186" s="231">
        <v>81493</v>
      </c>
      <c r="L186" s="231">
        <v>146687</v>
      </c>
      <c r="M186" s="231">
        <v>16299</v>
      </c>
      <c r="N186" s="233">
        <v>619260</v>
      </c>
    </row>
    <row r="187" spans="1:14" ht="13.5" customHeight="1" thickBot="1" x14ac:dyDescent="0.25">
      <c r="A187" s="241"/>
      <c r="B187" s="232"/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4"/>
    </row>
    <row r="188" spans="1:14" ht="13.5" customHeight="1" x14ac:dyDescent="0.2">
      <c r="A188" s="216" t="s">
        <v>69</v>
      </c>
      <c r="B188" s="231">
        <v>873899</v>
      </c>
      <c r="C188" s="231">
        <v>2467945</v>
      </c>
      <c r="D188" s="231">
        <v>3676505</v>
      </c>
      <c r="E188" s="231">
        <v>4887712</v>
      </c>
      <c r="F188" s="231">
        <v>4211278</v>
      </c>
      <c r="G188" s="231">
        <v>2606782</v>
      </c>
      <c r="H188" s="231">
        <v>3767431</v>
      </c>
      <c r="I188" s="231">
        <v>4035359</v>
      </c>
      <c r="J188" s="231">
        <v>2905527</v>
      </c>
      <c r="K188" s="231">
        <v>2666487</v>
      </c>
      <c r="L188" s="231">
        <v>2192011</v>
      </c>
      <c r="M188" s="231">
        <v>2693940</v>
      </c>
      <c r="N188" s="233">
        <v>36984876</v>
      </c>
    </row>
    <row r="189" spans="1:14" ht="13.5" customHeight="1" thickBot="1" x14ac:dyDescent="0.25">
      <c r="A189" s="241"/>
      <c r="B189" s="232"/>
      <c r="C189" s="232"/>
      <c r="D189" s="232"/>
      <c r="E189" s="232"/>
      <c r="F189" s="232"/>
      <c r="G189" s="232"/>
      <c r="H189" s="232"/>
      <c r="I189" s="232"/>
      <c r="J189" s="232"/>
      <c r="K189" s="232"/>
      <c r="L189" s="232"/>
      <c r="M189" s="232"/>
      <c r="N189" s="234"/>
    </row>
    <row r="190" spans="1:14" ht="13.5" customHeight="1" x14ac:dyDescent="0.2">
      <c r="A190" s="216" t="s">
        <v>73</v>
      </c>
      <c r="B190" s="231">
        <v>5636553</v>
      </c>
      <c r="C190" s="231">
        <v>5339893</v>
      </c>
      <c r="D190" s="231">
        <v>4040236</v>
      </c>
      <c r="E190" s="231">
        <v>3969603</v>
      </c>
      <c r="F190" s="231">
        <v>4930218</v>
      </c>
      <c r="G190" s="231">
        <v>4421657</v>
      </c>
      <c r="H190" s="231">
        <v>4153250</v>
      </c>
      <c r="I190" s="231">
        <v>5622427</v>
      </c>
      <c r="J190" s="231">
        <v>5721314</v>
      </c>
      <c r="K190" s="231">
        <v>5707187</v>
      </c>
      <c r="L190" s="231">
        <v>6752563</v>
      </c>
      <c r="M190" s="231">
        <v>5862581</v>
      </c>
      <c r="N190" s="233">
        <v>62157482</v>
      </c>
    </row>
    <row r="191" spans="1:14" ht="13.5" customHeight="1" thickBot="1" x14ac:dyDescent="0.25">
      <c r="A191" s="241"/>
      <c r="B191" s="232"/>
      <c r="C191" s="232"/>
      <c r="D191" s="232"/>
      <c r="E191" s="232"/>
      <c r="F191" s="232"/>
      <c r="G191" s="232"/>
      <c r="H191" s="232"/>
      <c r="I191" s="232"/>
      <c r="J191" s="232"/>
      <c r="K191" s="232"/>
      <c r="L191" s="232"/>
      <c r="M191" s="232"/>
      <c r="N191" s="234" t="s">
        <v>70</v>
      </c>
    </row>
    <row r="192" spans="1:14" ht="13.5" customHeight="1" x14ac:dyDescent="0.2">
      <c r="A192" s="250" t="s">
        <v>13</v>
      </c>
      <c r="B192" s="246">
        <v>30462884</v>
      </c>
      <c r="C192" s="246">
        <v>23854583</v>
      </c>
      <c r="D192" s="246">
        <v>27064224</v>
      </c>
      <c r="E192" s="246">
        <v>25675773</v>
      </c>
      <c r="F192" s="246">
        <v>25655826</v>
      </c>
      <c r="G192" s="246">
        <v>28582378</v>
      </c>
      <c r="H192" s="246">
        <v>32731996</v>
      </c>
      <c r="I192" s="246">
        <v>31818877</v>
      </c>
      <c r="J192" s="246">
        <v>33901490</v>
      </c>
      <c r="K192" s="246">
        <v>33398262</v>
      </c>
      <c r="L192" s="246">
        <v>32796577</v>
      </c>
      <c r="M192" s="246">
        <v>31716312</v>
      </c>
      <c r="N192" s="246">
        <v>357659182</v>
      </c>
    </row>
    <row r="193" spans="1:14" ht="13.5" customHeight="1" thickBot="1" x14ac:dyDescent="0.25">
      <c r="A193" s="251"/>
      <c r="B193" s="247"/>
      <c r="C193" s="247"/>
      <c r="D193" s="247"/>
      <c r="E193" s="247"/>
      <c r="F193" s="247"/>
      <c r="G193" s="247"/>
      <c r="H193" s="247"/>
      <c r="I193" s="247"/>
      <c r="J193" s="247"/>
      <c r="K193" s="247"/>
      <c r="L193" s="247"/>
      <c r="M193" s="247"/>
      <c r="N193" s="247"/>
    </row>
    <row r="197" spans="1:14" s="26" customFormat="1" ht="24.95" customHeight="1" x14ac:dyDescent="0.2">
      <c r="A197" s="222" t="s">
        <v>169</v>
      </c>
      <c r="B197" s="222"/>
      <c r="C197" s="222"/>
      <c r="D197" s="222"/>
      <c r="E197" s="222"/>
      <c r="F197" s="222"/>
      <c r="G197" s="222"/>
      <c r="H197" s="222"/>
      <c r="I197" s="222"/>
      <c r="J197" s="222"/>
      <c r="K197" s="222"/>
      <c r="L197" s="222"/>
      <c r="M197" s="222"/>
      <c r="N197" s="222"/>
    </row>
    <row r="198" spans="1:14" ht="13.5" thickBot="1" x14ac:dyDescent="0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</row>
    <row r="199" spans="1:14" ht="13.5" customHeight="1" x14ac:dyDescent="0.2">
      <c r="A199" s="248"/>
      <c r="B199" s="248" t="s">
        <v>1</v>
      </c>
      <c r="C199" s="248" t="s">
        <v>2</v>
      </c>
      <c r="D199" s="248" t="s">
        <v>3</v>
      </c>
      <c r="E199" s="248" t="s">
        <v>4</v>
      </c>
      <c r="F199" s="248" t="s">
        <v>5</v>
      </c>
      <c r="G199" s="248" t="s">
        <v>6</v>
      </c>
      <c r="H199" s="248" t="s">
        <v>7</v>
      </c>
      <c r="I199" s="248" t="s">
        <v>8</v>
      </c>
      <c r="J199" s="248" t="s">
        <v>9</v>
      </c>
      <c r="K199" s="248" t="s">
        <v>10</v>
      </c>
      <c r="L199" s="248" t="s">
        <v>11</v>
      </c>
      <c r="M199" s="248" t="s">
        <v>12</v>
      </c>
      <c r="N199" s="248" t="s">
        <v>13</v>
      </c>
    </row>
    <row r="200" spans="1:14" ht="13.5" customHeight="1" thickBot="1" x14ac:dyDescent="0.25">
      <c r="A200" s="249"/>
      <c r="B200" s="249"/>
      <c r="C200" s="249"/>
      <c r="D200" s="249"/>
      <c r="E200" s="249"/>
      <c r="F200" s="249"/>
      <c r="G200" s="249"/>
      <c r="H200" s="249"/>
      <c r="I200" s="249"/>
      <c r="J200" s="249"/>
      <c r="K200" s="249"/>
      <c r="L200" s="249"/>
      <c r="M200" s="249"/>
      <c r="N200" s="249"/>
    </row>
    <row r="201" spans="1:14" ht="13.5" customHeight="1" x14ac:dyDescent="0.2">
      <c r="A201" s="216" t="s">
        <v>19</v>
      </c>
      <c r="B201" s="231">
        <v>10803730</v>
      </c>
      <c r="C201" s="231">
        <v>14022775</v>
      </c>
      <c r="D201" s="231">
        <v>12332443</v>
      </c>
      <c r="E201" s="231">
        <v>2723888</v>
      </c>
      <c r="F201" s="231">
        <v>6191132</v>
      </c>
      <c r="G201" s="231">
        <v>18319908</v>
      </c>
      <c r="H201" s="231">
        <v>14641797</v>
      </c>
      <c r="I201" s="231">
        <v>13942646</v>
      </c>
      <c r="J201" s="231">
        <v>16296837</v>
      </c>
      <c r="K201" s="231">
        <v>14709982</v>
      </c>
      <c r="L201" s="231">
        <v>11690732</v>
      </c>
      <c r="M201" s="231">
        <v>12485170</v>
      </c>
      <c r="N201" s="233">
        <v>148161040</v>
      </c>
    </row>
    <row r="202" spans="1:14" ht="13.5" customHeight="1" thickBot="1" x14ac:dyDescent="0.25">
      <c r="A202" s="241"/>
      <c r="B202" s="232"/>
      <c r="C202" s="232"/>
      <c r="D202" s="232"/>
      <c r="E202" s="232"/>
      <c r="F202" s="232"/>
      <c r="G202" s="232"/>
      <c r="H202" s="232"/>
      <c r="I202" s="232"/>
      <c r="J202" s="232"/>
      <c r="K202" s="232"/>
      <c r="L202" s="232"/>
      <c r="M202" s="232"/>
      <c r="N202" s="234"/>
    </row>
    <row r="203" spans="1:14" ht="13.5" customHeight="1" x14ac:dyDescent="0.2">
      <c r="A203" s="257" t="s">
        <v>45</v>
      </c>
      <c r="B203" s="255">
        <v>41037366</v>
      </c>
      <c r="C203" s="255">
        <v>34550310</v>
      </c>
      <c r="D203" s="255">
        <v>31768793</v>
      </c>
      <c r="E203" s="255">
        <v>44288729</v>
      </c>
      <c r="F203" s="255">
        <v>55361765</v>
      </c>
      <c r="G203" s="255">
        <v>52656063</v>
      </c>
      <c r="H203" s="255">
        <v>43654534</v>
      </c>
      <c r="I203" s="255">
        <v>43609954</v>
      </c>
      <c r="J203" s="255">
        <v>49173759</v>
      </c>
      <c r="K203" s="255">
        <v>48779363</v>
      </c>
      <c r="L203" s="255">
        <v>40229280</v>
      </c>
      <c r="M203" s="255">
        <v>37168686</v>
      </c>
      <c r="N203" s="233">
        <v>522278602</v>
      </c>
    </row>
    <row r="204" spans="1:14" ht="13.5" customHeight="1" thickBot="1" x14ac:dyDescent="0.25">
      <c r="A204" s="242"/>
      <c r="B204" s="232"/>
      <c r="C204" s="232"/>
      <c r="D204" s="232"/>
      <c r="E204" s="232"/>
      <c r="F204" s="232"/>
      <c r="G204" s="232"/>
      <c r="H204" s="232"/>
      <c r="I204" s="232"/>
      <c r="J204" s="232"/>
      <c r="K204" s="232"/>
      <c r="L204" s="232"/>
      <c r="M204" s="232"/>
      <c r="N204" s="234"/>
    </row>
    <row r="205" spans="1:14" ht="13.5" customHeight="1" x14ac:dyDescent="0.2">
      <c r="A205" s="257" t="s">
        <v>46</v>
      </c>
      <c r="B205" s="255">
        <v>4045008</v>
      </c>
      <c r="C205" s="255">
        <v>3702132</v>
      </c>
      <c r="D205" s="255">
        <v>6454051</v>
      </c>
      <c r="E205" s="255">
        <v>9548320</v>
      </c>
      <c r="F205" s="255">
        <v>11968210</v>
      </c>
      <c r="G205" s="255">
        <v>9332507</v>
      </c>
      <c r="H205" s="255">
        <v>7181897</v>
      </c>
      <c r="I205" s="255">
        <v>6418828</v>
      </c>
      <c r="J205" s="255">
        <v>5992432</v>
      </c>
      <c r="K205" s="255">
        <v>7010715</v>
      </c>
      <c r="L205" s="255">
        <v>5928777</v>
      </c>
      <c r="M205" s="255">
        <v>6102963</v>
      </c>
      <c r="N205" s="233">
        <v>83685840</v>
      </c>
    </row>
    <row r="206" spans="1:14" ht="13.5" customHeight="1" thickBot="1" x14ac:dyDescent="0.25">
      <c r="A206" s="242"/>
      <c r="B206" s="232"/>
      <c r="C206" s="232"/>
      <c r="D206" s="232"/>
      <c r="E206" s="232"/>
      <c r="F206" s="232"/>
      <c r="G206" s="232"/>
      <c r="H206" s="232"/>
      <c r="I206" s="232"/>
      <c r="J206" s="232"/>
      <c r="K206" s="232"/>
      <c r="L206" s="232"/>
      <c r="M206" s="232"/>
      <c r="N206" s="234"/>
    </row>
    <row r="207" spans="1:14" ht="13.5" customHeight="1" x14ac:dyDescent="0.2">
      <c r="A207" s="259" t="s">
        <v>23</v>
      </c>
      <c r="B207" s="255">
        <v>0</v>
      </c>
      <c r="C207" s="255">
        <v>0</v>
      </c>
      <c r="D207" s="255">
        <v>0</v>
      </c>
      <c r="E207" s="255">
        <v>1325871</v>
      </c>
      <c r="F207" s="255">
        <v>0</v>
      </c>
      <c r="G207" s="255">
        <v>0</v>
      </c>
      <c r="H207" s="255">
        <v>938610</v>
      </c>
      <c r="I207" s="255">
        <v>0</v>
      </c>
      <c r="J207" s="255">
        <v>0</v>
      </c>
      <c r="K207" s="255">
        <v>0</v>
      </c>
      <c r="L207" s="255">
        <v>0</v>
      </c>
      <c r="M207" s="255">
        <v>0</v>
      </c>
      <c r="N207" s="233">
        <v>2264481</v>
      </c>
    </row>
    <row r="208" spans="1:14" ht="13.5" customHeight="1" thickBot="1" x14ac:dyDescent="0.25">
      <c r="A208" s="241"/>
      <c r="B208" s="232"/>
      <c r="C208" s="232"/>
      <c r="D208" s="232"/>
      <c r="E208" s="232"/>
      <c r="F208" s="232"/>
      <c r="G208" s="232"/>
      <c r="H208" s="232"/>
      <c r="I208" s="232"/>
      <c r="J208" s="232"/>
      <c r="K208" s="232"/>
      <c r="L208" s="232"/>
      <c r="M208" s="232"/>
      <c r="N208" s="234"/>
    </row>
    <row r="209" spans="1:14" ht="13.5" customHeight="1" x14ac:dyDescent="0.2">
      <c r="A209" s="257" t="s">
        <v>47</v>
      </c>
      <c r="B209" s="255">
        <v>0</v>
      </c>
      <c r="C209" s="255">
        <v>0</v>
      </c>
      <c r="D209" s="255">
        <v>0</v>
      </c>
      <c r="E209" s="255">
        <v>0</v>
      </c>
      <c r="F209" s="255">
        <v>0</v>
      </c>
      <c r="G209" s="255">
        <v>0</v>
      </c>
      <c r="H209" s="255">
        <v>0</v>
      </c>
      <c r="I209" s="255">
        <v>0</v>
      </c>
      <c r="J209" s="255">
        <v>0</v>
      </c>
      <c r="K209" s="255">
        <v>0</v>
      </c>
      <c r="L209" s="255">
        <v>0</v>
      </c>
      <c r="M209" s="255">
        <v>0</v>
      </c>
      <c r="N209" s="233">
        <v>0</v>
      </c>
    </row>
    <row r="210" spans="1:14" ht="13.5" customHeight="1" thickBot="1" x14ac:dyDescent="0.25">
      <c r="A210" s="242"/>
      <c r="B210" s="232"/>
      <c r="C210" s="232"/>
      <c r="D210" s="232"/>
      <c r="E210" s="232"/>
      <c r="F210" s="232"/>
      <c r="G210" s="232"/>
      <c r="H210" s="232"/>
      <c r="I210" s="232"/>
      <c r="J210" s="232"/>
      <c r="K210" s="232"/>
      <c r="L210" s="232"/>
      <c r="M210" s="232"/>
      <c r="N210" s="234"/>
    </row>
    <row r="211" spans="1:14" ht="13.5" customHeight="1" x14ac:dyDescent="0.2">
      <c r="A211" s="259" t="s">
        <v>48</v>
      </c>
      <c r="B211" s="255">
        <v>0</v>
      </c>
      <c r="C211" s="255">
        <v>0</v>
      </c>
      <c r="D211" s="255">
        <v>316747</v>
      </c>
      <c r="E211" s="255">
        <v>49658</v>
      </c>
      <c r="F211" s="255">
        <v>46718</v>
      </c>
      <c r="G211" s="255">
        <v>452979</v>
      </c>
      <c r="H211" s="255">
        <v>1284450</v>
      </c>
      <c r="I211" s="255">
        <v>1807225</v>
      </c>
      <c r="J211" s="255">
        <v>1866777</v>
      </c>
      <c r="K211" s="255">
        <v>70116</v>
      </c>
      <c r="L211" s="255">
        <v>95619</v>
      </c>
      <c r="M211" s="255">
        <v>0</v>
      </c>
      <c r="N211" s="233">
        <v>5990289</v>
      </c>
    </row>
    <row r="212" spans="1:14" ht="13.5" customHeight="1" thickBot="1" x14ac:dyDescent="0.25">
      <c r="A212" s="241"/>
      <c r="B212" s="232"/>
      <c r="C212" s="232"/>
      <c r="D212" s="232"/>
      <c r="E212" s="232"/>
      <c r="F212" s="232"/>
      <c r="G212" s="232"/>
      <c r="H212" s="232"/>
      <c r="I212" s="232"/>
      <c r="J212" s="232"/>
      <c r="K212" s="232"/>
      <c r="L212" s="232"/>
      <c r="M212" s="232"/>
      <c r="N212" s="234"/>
    </row>
    <row r="213" spans="1:14" ht="13.5" customHeight="1" x14ac:dyDescent="0.2">
      <c r="A213" s="259" t="s">
        <v>49</v>
      </c>
      <c r="B213" s="255">
        <v>0</v>
      </c>
      <c r="C213" s="255">
        <v>0</v>
      </c>
      <c r="D213" s="255">
        <v>0</v>
      </c>
      <c r="E213" s="255">
        <v>0</v>
      </c>
      <c r="F213" s="255">
        <v>0</v>
      </c>
      <c r="G213" s="255">
        <v>0</v>
      </c>
      <c r="H213" s="255">
        <v>0</v>
      </c>
      <c r="I213" s="255">
        <v>0</v>
      </c>
      <c r="J213" s="255">
        <v>0</v>
      </c>
      <c r="K213" s="255">
        <v>0</v>
      </c>
      <c r="L213" s="255">
        <v>0</v>
      </c>
      <c r="M213" s="255">
        <v>0</v>
      </c>
      <c r="N213" s="233">
        <v>0</v>
      </c>
    </row>
    <row r="214" spans="1:14" ht="13.5" customHeight="1" thickBot="1" x14ac:dyDescent="0.25">
      <c r="A214" s="241"/>
      <c r="B214" s="232"/>
      <c r="C214" s="232"/>
      <c r="D214" s="232"/>
      <c r="E214" s="232"/>
      <c r="F214" s="232"/>
      <c r="G214" s="232"/>
      <c r="H214" s="232"/>
      <c r="I214" s="232"/>
      <c r="J214" s="232"/>
      <c r="K214" s="232"/>
      <c r="L214" s="232"/>
      <c r="M214" s="232"/>
      <c r="N214" s="234"/>
    </row>
    <row r="215" spans="1:14" ht="13.5" customHeight="1" x14ac:dyDescent="0.2">
      <c r="A215" s="257" t="s">
        <v>71</v>
      </c>
      <c r="B215" s="255">
        <v>932496</v>
      </c>
      <c r="C215" s="255">
        <v>1197783</v>
      </c>
      <c r="D215" s="255">
        <v>971519</v>
      </c>
      <c r="E215" s="255">
        <v>684864</v>
      </c>
      <c r="F215" s="255">
        <v>381257</v>
      </c>
      <c r="G215" s="255">
        <v>757936</v>
      </c>
      <c r="H215" s="255">
        <v>0</v>
      </c>
      <c r="I215" s="255">
        <v>1269359</v>
      </c>
      <c r="J215" s="255">
        <v>811061</v>
      </c>
      <c r="K215" s="255">
        <v>681987</v>
      </c>
      <c r="L215" s="255">
        <v>356478</v>
      </c>
      <c r="M215" s="255">
        <v>135080</v>
      </c>
      <c r="N215" s="233">
        <v>8179820</v>
      </c>
    </row>
    <row r="216" spans="1:14" ht="13.5" customHeight="1" thickBot="1" x14ac:dyDescent="0.25">
      <c r="A216" s="242"/>
      <c r="B216" s="232"/>
      <c r="C216" s="232"/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4"/>
    </row>
    <row r="217" spans="1:14" ht="13.5" customHeight="1" x14ac:dyDescent="0.2">
      <c r="A217" s="259" t="s">
        <v>72</v>
      </c>
      <c r="B217" s="255">
        <v>2550415</v>
      </c>
      <c r="C217" s="255">
        <v>4980443</v>
      </c>
      <c r="D217" s="255">
        <v>1226567</v>
      </c>
      <c r="E217" s="255">
        <v>1296382</v>
      </c>
      <c r="F217" s="255">
        <v>1165234</v>
      </c>
      <c r="G217" s="255">
        <v>1474332</v>
      </c>
      <c r="H217" s="255">
        <v>4127065</v>
      </c>
      <c r="I217" s="255">
        <v>3586727</v>
      </c>
      <c r="J217" s="255">
        <v>5019345</v>
      </c>
      <c r="K217" s="255">
        <v>4357293</v>
      </c>
      <c r="L217" s="255">
        <v>5285147</v>
      </c>
      <c r="M217" s="255">
        <v>3552346</v>
      </c>
      <c r="N217" s="233">
        <v>38621296</v>
      </c>
    </row>
    <row r="218" spans="1:14" ht="13.5" customHeight="1" thickBot="1" x14ac:dyDescent="0.25">
      <c r="A218" s="241"/>
      <c r="B218" s="232"/>
      <c r="C218" s="232"/>
      <c r="D218" s="232"/>
      <c r="E218" s="232"/>
      <c r="F218" s="232"/>
      <c r="G218" s="232"/>
      <c r="H218" s="232"/>
      <c r="I218" s="232"/>
      <c r="J218" s="232"/>
      <c r="K218" s="232"/>
      <c r="L218" s="232"/>
      <c r="M218" s="232"/>
      <c r="N218" s="234"/>
    </row>
    <row r="219" spans="1:14" ht="13.5" customHeight="1" x14ac:dyDescent="0.2">
      <c r="A219" s="259" t="s">
        <v>50</v>
      </c>
      <c r="B219" s="255">
        <v>3729009</v>
      </c>
      <c r="C219" s="255">
        <v>5439641</v>
      </c>
      <c r="D219" s="255">
        <v>7362373</v>
      </c>
      <c r="E219" s="255">
        <v>2889634</v>
      </c>
      <c r="F219" s="255">
        <v>5340558</v>
      </c>
      <c r="G219" s="255">
        <v>4570111</v>
      </c>
      <c r="H219" s="255">
        <v>4618134</v>
      </c>
      <c r="I219" s="255">
        <v>4994968</v>
      </c>
      <c r="J219" s="255">
        <v>3612845</v>
      </c>
      <c r="K219" s="255">
        <v>4578203</v>
      </c>
      <c r="L219" s="255">
        <v>6154337</v>
      </c>
      <c r="M219" s="255">
        <v>3102156</v>
      </c>
      <c r="N219" s="233">
        <v>56391969</v>
      </c>
    </row>
    <row r="220" spans="1:14" ht="13.5" customHeight="1" thickBot="1" x14ac:dyDescent="0.25">
      <c r="A220" s="217"/>
      <c r="B220" s="264"/>
      <c r="C220" s="264"/>
      <c r="D220" s="264"/>
      <c r="E220" s="264"/>
      <c r="F220" s="264"/>
      <c r="G220" s="264"/>
      <c r="H220" s="264"/>
      <c r="I220" s="264"/>
      <c r="J220" s="264"/>
      <c r="K220" s="264"/>
      <c r="L220" s="264"/>
      <c r="M220" s="264"/>
      <c r="N220" s="234"/>
    </row>
    <row r="221" spans="1:14" ht="13.5" customHeight="1" x14ac:dyDescent="0.2">
      <c r="A221" s="250" t="s">
        <v>13</v>
      </c>
      <c r="B221" s="246">
        <v>63098024</v>
      </c>
      <c r="C221" s="246">
        <v>63893084</v>
      </c>
      <c r="D221" s="246">
        <v>60432493</v>
      </c>
      <c r="E221" s="246">
        <v>62807346</v>
      </c>
      <c r="F221" s="246">
        <v>80454874</v>
      </c>
      <c r="G221" s="246">
        <v>87563836</v>
      </c>
      <c r="H221" s="246">
        <v>76446487</v>
      </c>
      <c r="I221" s="246">
        <v>75629707</v>
      </c>
      <c r="J221" s="246">
        <v>82773056</v>
      </c>
      <c r="K221" s="246">
        <v>80187659</v>
      </c>
      <c r="L221" s="246">
        <v>69740370</v>
      </c>
      <c r="M221" s="246">
        <v>62546401</v>
      </c>
      <c r="N221" s="246">
        <v>865573337</v>
      </c>
    </row>
    <row r="222" spans="1:14" ht="13.5" customHeight="1" thickBot="1" x14ac:dyDescent="0.25">
      <c r="A222" s="251"/>
      <c r="B222" s="247"/>
      <c r="C222" s="247"/>
      <c r="D222" s="247"/>
      <c r="E222" s="247"/>
      <c r="F222" s="247"/>
      <c r="G222" s="247"/>
      <c r="H222" s="247"/>
      <c r="I222" s="247"/>
      <c r="J222" s="247"/>
      <c r="K222" s="247"/>
      <c r="L222" s="247"/>
      <c r="M222" s="247"/>
      <c r="N222" s="247"/>
    </row>
    <row r="224" spans="1:14" x14ac:dyDescent="0.2">
      <c r="M224" t="s">
        <v>70</v>
      </c>
      <c r="N224" t="s">
        <v>70</v>
      </c>
    </row>
    <row r="225" spans="14:14" x14ac:dyDescent="0.2">
      <c r="N225" t="s">
        <v>70</v>
      </c>
    </row>
  </sheetData>
  <mergeCells count="1301">
    <mergeCell ref="A2:N2"/>
    <mergeCell ref="A6:C6"/>
    <mergeCell ref="A5:C5"/>
    <mergeCell ref="A4:C4"/>
    <mergeCell ref="A12:N12"/>
    <mergeCell ref="A9:C9"/>
    <mergeCell ref="A8:C8"/>
    <mergeCell ref="A7:C7"/>
    <mergeCell ref="A55:N55"/>
    <mergeCell ref="A100:N100"/>
    <mergeCell ref="A131:N131"/>
    <mergeCell ref="E14:E15"/>
    <mergeCell ref="F14:F15"/>
    <mergeCell ref="G14:G15"/>
    <mergeCell ref="H14:H15"/>
    <mergeCell ref="A14:A15"/>
    <mergeCell ref="B14:B15"/>
    <mergeCell ref="C14:C15"/>
    <mergeCell ref="D14:D15"/>
    <mergeCell ref="J14:J15"/>
    <mergeCell ref="K14:K15"/>
    <mergeCell ref="I14:I15"/>
    <mergeCell ref="L14:L15"/>
    <mergeCell ref="M14:M15"/>
    <mergeCell ref="N14:N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N50:N51"/>
    <mergeCell ref="J50:J51"/>
    <mergeCell ref="K50:K51"/>
    <mergeCell ref="L50:L51"/>
    <mergeCell ref="M50:M51"/>
    <mergeCell ref="I59:I60"/>
    <mergeCell ref="J59:J60"/>
    <mergeCell ref="K59:K60"/>
    <mergeCell ref="L59:L60"/>
    <mergeCell ref="I61:I62"/>
    <mergeCell ref="J61:J62"/>
    <mergeCell ref="K61:K62"/>
    <mergeCell ref="L61:L62"/>
    <mergeCell ref="I63:I64"/>
    <mergeCell ref="J63:J64"/>
    <mergeCell ref="K63:K64"/>
    <mergeCell ref="L63:L64"/>
    <mergeCell ref="I65:I66"/>
    <mergeCell ref="J65:J66"/>
    <mergeCell ref="K65:K66"/>
    <mergeCell ref="L65:L66"/>
    <mergeCell ref="I67:I68"/>
    <mergeCell ref="J67:J68"/>
    <mergeCell ref="K67:K68"/>
    <mergeCell ref="L67:L68"/>
    <mergeCell ref="I69:I70"/>
    <mergeCell ref="J69:J70"/>
    <mergeCell ref="K69:K70"/>
    <mergeCell ref="L69:L70"/>
    <mergeCell ref="I71:I72"/>
    <mergeCell ref="J71:J72"/>
    <mergeCell ref="K71:K72"/>
    <mergeCell ref="L71:L72"/>
    <mergeCell ref="I73:I74"/>
    <mergeCell ref="J73:J74"/>
    <mergeCell ref="K73:K74"/>
    <mergeCell ref="L73:L74"/>
    <mergeCell ref="I75:I76"/>
    <mergeCell ref="J75:J76"/>
    <mergeCell ref="K75:K76"/>
    <mergeCell ref="L75:L76"/>
    <mergeCell ref="I77:I78"/>
    <mergeCell ref="J77:J78"/>
    <mergeCell ref="K77:K78"/>
    <mergeCell ref="L77:L78"/>
    <mergeCell ref="I79:I80"/>
    <mergeCell ref="J79:J80"/>
    <mergeCell ref="K79:K80"/>
    <mergeCell ref="L79:L80"/>
    <mergeCell ref="I81:I82"/>
    <mergeCell ref="J81:J82"/>
    <mergeCell ref="K81:K82"/>
    <mergeCell ref="L81:L82"/>
    <mergeCell ref="I83:I84"/>
    <mergeCell ref="J83:J84"/>
    <mergeCell ref="K83:K84"/>
    <mergeCell ref="L83:L84"/>
    <mergeCell ref="I85:I86"/>
    <mergeCell ref="J85:J86"/>
    <mergeCell ref="K85:K86"/>
    <mergeCell ref="L85:L86"/>
    <mergeCell ref="I87:I88"/>
    <mergeCell ref="J87:J88"/>
    <mergeCell ref="K87:K88"/>
    <mergeCell ref="L87:L88"/>
    <mergeCell ref="I89:I90"/>
    <mergeCell ref="J89:J90"/>
    <mergeCell ref="K89:K90"/>
    <mergeCell ref="L89:L90"/>
    <mergeCell ref="I91:I92"/>
    <mergeCell ref="J91:J92"/>
    <mergeCell ref="K91:K92"/>
    <mergeCell ref="L91:L92"/>
    <mergeCell ref="I93:I94"/>
    <mergeCell ref="J93:J94"/>
    <mergeCell ref="K93:K94"/>
    <mergeCell ref="L93:L94"/>
    <mergeCell ref="I95:I96"/>
    <mergeCell ref="H104:H105"/>
    <mergeCell ref="I104:I105"/>
    <mergeCell ref="I102:I103"/>
    <mergeCell ref="G95:G96"/>
    <mergeCell ref="H95:H96"/>
    <mergeCell ref="A104:A105"/>
    <mergeCell ref="B104:B105"/>
    <mergeCell ref="C104:C105"/>
    <mergeCell ref="D104:D105"/>
    <mergeCell ref="J104:J105"/>
    <mergeCell ref="K104:K105"/>
    <mergeCell ref="E104:E105"/>
    <mergeCell ref="F104:F105"/>
    <mergeCell ref="G104:G105"/>
    <mergeCell ref="L104:L105"/>
    <mergeCell ref="M104:M105"/>
    <mergeCell ref="N104:N105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L110:L111"/>
    <mergeCell ref="M110:M111"/>
    <mergeCell ref="N110:N111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L112:L113"/>
    <mergeCell ref="M112:M113"/>
    <mergeCell ref="N112:N113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M114:M115"/>
    <mergeCell ref="N114:N115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M116:M117"/>
    <mergeCell ref="N116:N117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M118:M119"/>
    <mergeCell ref="N118:N119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M120:M121"/>
    <mergeCell ref="N120:N121"/>
    <mergeCell ref="A122:A123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L122:L123"/>
    <mergeCell ref="M122:M123"/>
    <mergeCell ref="N122:N123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M124:M125"/>
    <mergeCell ref="N124:N125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M133:M134"/>
    <mergeCell ref="N133:N134"/>
    <mergeCell ref="L126:L127"/>
    <mergeCell ref="M126:M127"/>
    <mergeCell ref="N126:N127"/>
    <mergeCell ref="I133:I134"/>
    <mergeCell ref="J133:J134"/>
    <mergeCell ref="K133:K134"/>
    <mergeCell ref="L133:L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L135:L136"/>
    <mergeCell ref="I137:I138"/>
    <mergeCell ref="J137:J138"/>
    <mergeCell ref="K137:K138"/>
    <mergeCell ref="L137:L138"/>
    <mergeCell ref="I139:I140"/>
    <mergeCell ref="J139:J140"/>
    <mergeCell ref="K139:K140"/>
    <mergeCell ref="L139:L140"/>
    <mergeCell ref="I141:I142"/>
    <mergeCell ref="J141:J142"/>
    <mergeCell ref="K141:K142"/>
    <mergeCell ref="L141:L142"/>
    <mergeCell ref="I143:I144"/>
    <mergeCell ref="J143:J144"/>
    <mergeCell ref="K143:K144"/>
    <mergeCell ref="L143:L144"/>
    <mergeCell ref="I145:I146"/>
    <mergeCell ref="J145:J146"/>
    <mergeCell ref="K145:K146"/>
    <mergeCell ref="L145:L146"/>
    <mergeCell ref="I147:I148"/>
    <mergeCell ref="J147:J148"/>
    <mergeCell ref="K147:K148"/>
    <mergeCell ref="L147:L148"/>
    <mergeCell ref="I149:I150"/>
    <mergeCell ref="J149:J150"/>
    <mergeCell ref="K149:K150"/>
    <mergeCell ref="L149:L150"/>
    <mergeCell ref="I151:I152"/>
    <mergeCell ref="J151:J152"/>
    <mergeCell ref="K151:K152"/>
    <mergeCell ref="L151:L152"/>
    <mergeCell ref="I153:I154"/>
    <mergeCell ref="J153:J154"/>
    <mergeCell ref="K153:K154"/>
    <mergeCell ref="L153:L154"/>
    <mergeCell ref="I155:I156"/>
    <mergeCell ref="J155:J156"/>
    <mergeCell ref="K155:K156"/>
    <mergeCell ref="L155:L156"/>
    <mergeCell ref="I157:I158"/>
    <mergeCell ref="J157:J158"/>
    <mergeCell ref="K157:K158"/>
    <mergeCell ref="L157:L158"/>
    <mergeCell ref="J161:J162"/>
    <mergeCell ref="K161:K162"/>
    <mergeCell ref="L161:L162"/>
    <mergeCell ref="I159:I160"/>
    <mergeCell ref="J159:J160"/>
    <mergeCell ref="K159:K160"/>
    <mergeCell ref="L159:L160"/>
    <mergeCell ref="E172:E173"/>
    <mergeCell ref="F172:F173"/>
    <mergeCell ref="G172:G173"/>
    <mergeCell ref="I161:I162"/>
    <mergeCell ref="A166:N166"/>
    <mergeCell ref="A172:A173"/>
    <mergeCell ref="B172:B173"/>
    <mergeCell ref="C172:C173"/>
    <mergeCell ref="D172:D173"/>
    <mergeCell ref="H172:H173"/>
    <mergeCell ref="I172:I173"/>
    <mergeCell ref="J172:J173"/>
    <mergeCell ref="K172:K173"/>
    <mergeCell ref="L172:L173"/>
    <mergeCell ref="M172:M173"/>
    <mergeCell ref="N172:N173"/>
    <mergeCell ref="A174:A175"/>
    <mergeCell ref="B174:B175"/>
    <mergeCell ref="C174:C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L174:L175"/>
    <mergeCell ref="M174:M175"/>
    <mergeCell ref="N174:N175"/>
    <mergeCell ref="A176:A177"/>
    <mergeCell ref="B176:B177"/>
    <mergeCell ref="C176:C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L176:L177"/>
    <mergeCell ref="M176:M177"/>
    <mergeCell ref="N176:N177"/>
    <mergeCell ref="A178:A179"/>
    <mergeCell ref="B178:B179"/>
    <mergeCell ref="C178:C179"/>
    <mergeCell ref="D178:D179"/>
    <mergeCell ref="E178:E179"/>
    <mergeCell ref="F178:F179"/>
    <mergeCell ref="G178:G179"/>
    <mergeCell ref="H178:H179"/>
    <mergeCell ref="I178:I179"/>
    <mergeCell ref="J178:J179"/>
    <mergeCell ref="K178:K179"/>
    <mergeCell ref="L178:L179"/>
    <mergeCell ref="M178:M179"/>
    <mergeCell ref="N178:N179"/>
    <mergeCell ref="A180:A181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L180:L181"/>
    <mergeCell ref="M180:M181"/>
    <mergeCell ref="N180:N181"/>
    <mergeCell ref="A182:A183"/>
    <mergeCell ref="B182:B183"/>
    <mergeCell ref="C182:C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M182:M183"/>
    <mergeCell ref="N182:N183"/>
    <mergeCell ref="A184:A185"/>
    <mergeCell ref="B184:B185"/>
    <mergeCell ref="C184:C185"/>
    <mergeCell ref="D184:D185"/>
    <mergeCell ref="E184:E185"/>
    <mergeCell ref="F184:F185"/>
    <mergeCell ref="G184:G185"/>
    <mergeCell ref="H184:H185"/>
    <mergeCell ref="I184:I185"/>
    <mergeCell ref="J184:J185"/>
    <mergeCell ref="K184:K185"/>
    <mergeCell ref="L184:L185"/>
    <mergeCell ref="M184:M185"/>
    <mergeCell ref="N184:N185"/>
    <mergeCell ref="A186:A187"/>
    <mergeCell ref="B186:B187"/>
    <mergeCell ref="C186:C187"/>
    <mergeCell ref="D186:D187"/>
    <mergeCell ref="E186:E187"/>
    <mergeCell ref="F186:F187"/>
    <mergeCell ref="G186:G187"/>
    <mergeCell ref="H186:H187"/>
    <mergeCell ref="I186:I187"/>
    <mergeCell ref="J186:J187"/>
    <mergeCell ref="K186:K187"/>
    <mergeCell ref="L186:L187"/>
    <mergeCell ref="M186:M187"/>
    <mergeCell ref="N186:N187"/>
    <mergeCell ref="A188:A189"/>
    <mergeCell ref="B188:B189"/>
    <mergeCell ref="C188:C189"/>
    <mergeCell ref="D188:D189"/>
    <mergeCell ref="E188:E189"/>
    <mergeCell ref="F188:F189"/>
    <mergeCell ref="G188:G189"/>
    <mergeCell ref="H188:H189"/>
    <mergeCell ref="I188:I189"/>
    <mergeCell ref="J188:J189"/>
    <mergeCell ref="K188:K189"/>
    <mergeCell ref="L188:L189"/>
    <mergeCell ref="M188:M189"/>
    <mergeCell ref="N188:N189"/>
    <mergeCell ref="A190:A191"/>
    <mergeCell ref="B190:B191"/>
    <mergeCell ref="C190:C191"/>
    <mergeCell ref="D190:D191"/>
    <mergeCell ref="E190:E191"/>
    <mergeCell ref="F190:F191"/>
    <mergeCell ref="G190:G191"/>
    <mergeCell ref="H190:H191"/>
    <mergeCell ref="N190:N191"/>
    <mergeCell ref="A192:A193"/>
    <mergeCell ref="B192:B193"/>
    <mergeCell ref="C192:C193"/>
    <mergeCell ref="D192:D193"/>
    <mergeCell ref="E192:E193"/>
    <mergeCell ref="F192:F193"/>
    <mergeCell ref="G192:G193"/>
    <mergeCell ref="H192:H193"/>
    <mergeCell ref="I190:I191"/>
    <mergeCell ref="J192:J193"/>
    <mergeCell ref="K192:K193"/>
    <mergeCell ref="M199:M200"/>
    <mergeCell ref="M190:M191"/>
    <mergeCell ref="J190:J191"/>
    <mergeCell ref="K190:K191"/>
    <mergeCell ref="L190:L191"/>
    <mergeCell ref="N199:N200"/>
    <mergeCell ref="L192:L193"/>
    <mergeCell ref="M192:M193"/>
    <mergeCell ref="N192:N193"/>
    <mergeCell ref="A197:N197"/>
    <mergeCell ref="I199:I200"/>
    <mergeCell ref="J199:J200"/>
    <mergeCell ref="K199:K200"/>
    <mergeCell ref="L199:L200"/>
    <mergeCell ref="I192:I193"/>
    <mergeCell ref="K203:K204"/>
    <mergeCell ref="L203:L204"/>
    <mergeCell ref="I205:I206"/>
    <mergeCell ref="J205:J206"/>
    <mergeCell ref="K205:K206"/>
    <mergeCell ref="L205:L206"/>
    <mergeCell ref="I207:I208"/>
    <mergeCell ref="J207:J208"/>
    <mergeCell ref="K207:K208"/>
    <mergeCell ref="L207:L208"/>
    <mergeCell ref="I209:I210"/>
    <mergeCell ref="J209:J210"/>
    <mergeCell ref="K209:K210"/>
    <mergeCell ref="L209:L210"/>
    <mergeCell ref="I211:I212"/>
    <mergeCell ref="J211:J212"/>
    <mergeCell ref="K211:K212"/>
    <mergeCell ref="L211:L212"/>
    <mergeCell ref="I213:I214"/>
    <mergeCell ref="J213:J214"/>
    <mergeCell ref="K213:K214"/>
    <mergeCell ref="L213:L214"/>
    <mergeCell ref="K217:K218"/>
    <mergeCell ref="L217:L218"/>
    <mergeCell ref="I215:I216"/>
    <mergeCell ref="J215:J216"/>
    <mergeCell ref="K215:K216"/>
    <mergeCell ref="L215:L216"/>
    <mergeCell ref="I57:I58"/>
    <mergeCell ref="J57:J58"/>
    <mergeCell ref="K57:K58"/>
    <mergeCell ref="L57:L58"/>
    <mergeCell ref="I221:I222"/>
    <mergeCell ref="J221:J222"/>
    <mergeCell ref="I217:I218"/>
    <mergeCell ref="J217:J218"/>
    <mergeCell ref="I219:I220"/>
    <mergeCell ref="J219:J220"/>
    <mergeCell ref="A57:A58"/>
    <mergeCell ref="B57:B58"/>
    <mergeCell ref="C57:C58"/>
    <mergeCell ref="D57:D58"/>
    <mergeCell ref="M57:M58"/>
    <mergeCell ref="N57:N58"/>
    <mergeCell ref="E57:E58"/>
    <mergeCell ref="F57:F58"/>
    <mergeCell ref="G57:G58"/>
    <mergeCell ref="H57:H58"/>
    <mergeCell ref="A59:A60"/>
    <mergeCell ref="B59:B60"/>
    <mergeCell ref="C59:C60"/>
    <mergeCell ref="D59:D60"/>
    <mergeCell ref="E59:E60"/>
    <mergeCell ref="F59:F60"/>
    <mergeCell ref="G59:G60"/>
    <mergeCell ref="H59:H60"/>
    <mergeCell ref="M59:M60"/>
    <mergeCell ref="N59:N60"/>
    <mergeCell ref="A61:A62"/>
    <mergeCell ref="B61:B62"/>
    <mergeCell ref="C61:C62"/>
    <mergeCell ref="D61:D62"/>
    <mergeCell ref="E61:E62"/>
    <mergeCell ref="F61:F62"/>
    <mergeCell ref="G61:G62"/>
    <mergeCell ref="H61:H62"/>
    <mergeCell ref="M61:M62"/>
    <mergeCell ref="N61:N62"/>
    <mergeCell ref="A63:A64"/>
    <mergeCell ref="B63:B64"/>
    <mergeCell ref="C63:C64"/>
    <mergeCell ref="D63:D64"/>
    <mergeCell ref="E63:E64"/>
    <mergeCell ref="F63:F64"/>
    <mergeCell ref="G63:G64"/>
    <mergeCell ref="H63:H64"/>
    <mergeCell ref="M63:M64"/>
    <mergeCell ref="N63:N64"/>
    <mergeCell ref="A65:A66"/>
    <mergeCell ref="B65:B66"/>
    <mergeCell ref="C65:C66"/>
    <mergeCell ref="D65:D66"/>
    <mergeCell ref="E65:E66"/>
    <mergeCell ref="F65:F66"/>
    <mergeCell ref="G65:G66"/>
    <mergeCell ref="H65:H66"/>
    <mergeCell ref="M65:M66"/>
    <mergeCell ref="N65:N66"/>
    <mergeCell ref="A67:A68"/>
    <mergeCell ref="B67:B68"/>
    <mergeCell ref="C67:C68"/>
    <mergeCell ref="D67:D68"/>
    <mergeCell ref="E67:E68"/>
    <mergeCell ref="F67:F68"/>
    <mergeCell ref="G67:G68"/>
    <mergeCell ref="H67:H68"/>
    <mergeCell ref="M67:M68"/>
    <mergeCell ref="N67:N68"/>
    <mergeCell ref="A69:A70"/>
    <mergeCell ref="B69:B70"/>
    <mergeCell ref="C69:C70"/>
    <mergeCell ref="D69:D70"/>
    <mergeCell ref="E69:E70"/>
    <mergeCell ref="F69:F70"/>
    <mergeCell ref="G69:G70"/>
    <mergeCell ref="H69:H70"/>
    <mergeCell ref="M69:M70"/>
    <mergeCell ref="N69:N70"/>
    <mergeCell ref="A71:A72"/>
    <mergeCell ref="B71:B72"/>
    <mergeCell ref="C71:C72"/>
    <mergeCell ref="D71:D72"/>
    <mergeCell ref="E71:E72"/>
    <mergeCell ref="F71:F72"/>
    <mergeCell ref="G71:G72"/>
    <mergeCell ref="H71:H72"/>
    <mergeCell ref="M71:M72"/>
    <mergeCell ref="N71:N72"/>
    <mergeCell ref="A73:A74"/>
    <mergeCell ref="B73:B74"/>
    <mergeCell ref="C73:C74"/>
    <mergeCell ref="D73:D74"/>
    <mergeCell ref="E73:E74"/>
    <mergeCell ref="F73:F74"/>
    <mergeCell ref="G73:G74"/>
    <mergeCell ref="H73:H74"/>
    <mergeCell ref="M73:M74"/>
    <mergeCell ref="N73:N74"/>
    <mergeCell ref="A75:A76"/>
    <mergeCell ref="B75:B76"/>
    <mergeCell ref="C75:C76"/>
    <mergeCell ref="D75:D76"/>
    <mergeCell ref="E75:E76"/>
    <mergeCell ref="F75:F76"/>
    <mergeCell ref="G75:G76"/>
    <mergeCell ref="H75:H76"/>
    <mergeCell ref="M75:M76"/>
    <mergeCell ref="N75:N76"/>
    <mergeCell ref="A77:A78"/>
    <mergeCell ref="B77:B78"/>
    <mergeCell ref="C77:C78"/>
    <mergeCell ref="D77:D78"/>
    <mergeCell ref="E77:E78"/>
    <mergeCell ref="F77:F78"/>
    <mergeCell ref="G77:G78"/>
    <mergeCell ref="H77:H78"/>
    <mergeCell ref="M77:M78"/>
    <mergeCell ref="N77:N78"/>
    <mergeCell ref="A79:A80"/>
    <mergeCell ref="B79:B80"/>
    <mergeCell ref="C79:C80"/>
    <mergeCell ref="D79:D80"/>
    <mergeCell ref="E79:E80"/>
    <mergeCell ref="F79:F80"/>
    <mergeCell ref="G79:G80"/>
    <mergeCell ref="H79:H80"/>
    <mergeCell ref="M79:M80"/>
    <mergeCell ref="N79:N80"/>
    <mergeCell ref="A81:A82"/>
    <mergeCell ref="B81:B82"/>
    <mergeCell ref="C81:C82"/>
    <mergeCell ref="D81:D82"/>
    <mergeCell ref="E81:E82"/>
    <mergeCell ref="F81:F82"/>
    <mergeCell ref="G81:G82"/>
    <mergeCell ref="H81:H82"/>
    <mergeCell ref="M81:M82"/>
    <mergeCell ref="N81:N82"/>
    <mergeCell ref="A83:A84"/>
    <mergeCell ref="B83:B84"/>
    <mergeCell ref="C83:C84"/>
    <mergeCell ref="D83:D84"/>
    <mergeCell ref="E83:E84"/>
    <mergeCell ref="F83:F84"/>
    <mergeCell ref="G83:G84"/>
    <mergeCell ref="H83:H84"/>
    <mergeCell ref="M83:M84"/>
    <mergeCell ref="N83:N84"/>
    <mergeCell ref="A85:A86"/>
    <mergeCell ref="B85:B86"/>
    <mergeCell ref="C85:C86"/>
    <mergeCell ref="D85:D86"/>
    <mergeCell ref="E85:E86"/>
    <mergeCell ref="F85:F86"/>
    <mergeCell ref="G85:G86"/>
    <mergeCell ref="H85:H86"/>
    <mergeCell ref="M85:M86"/>
    <mergeCell ref="N85:N86"/>
    <mergeCell ref="A87:A88"/>
    <mergeCell ref="B87:B88"/>
    <mergeCell ref="C87:C88"/>
    <mergeCell ref="D87:D88"/>
    <mergeCell ref="E87:E88"/>
    <mergeCell ref="F87:F88"/>
    <mergeCell ref="G87:G88"/>
    <mergeCell ref="H87:H88"/>
    <mergeCell ref="M87:M88"/>
    <mergeCell ref="N87:N88"/>
    <mergeCell ref="A89:A90"/>
    <mergeCell ref="B89:B90"/>
    <mergeCell ref="C89:C90"/>
    <mergeCell ref="D89:D90"/>
    <mergeCell ref="E89:E90"/>
    <mergeCell ref="F89:F90"/>
    <mergeCell ref="G89:G90"/>
    <mergeCell ref="H89:H90"/>
    <mergeCell ref="M89:M90"/>
    <mergeCell ref="N89:N90"/>
    <mergeCell ref="A91:A92"/>
    <mergeCell ref="B91:B92"/>
    <mergeCell ref="C91:C92"/>
    <mergeCell ref="D91:D92"/>
    <mergeCell ref="E91:E92"/>
    <mergeCell ref="F91:F92"/>
    <mergeCell ref="G91:G92"/>
    <mergeCell ref="H91:H92"/>
    <mergeCell ref="M91:M92"/>
    <mergeCell ref="N91:N92"/>
    <mergeCell ref="A93:A94"/>
    <mergeCell ref="B93:B94"/>
    <mergeCell ref="C93:C94"/>
    <mergeCell ref="D93:D94"/>
    <mergeCell ref="E93:E94"/>
    <mergeCell ref="F93:F94"/>
    <mergeCell ref="G93:G94"/>
    <mergeCell ref="H93:H94"/>
    <mergeCell ref="M93:M94"/>
    <mergeCell ref="N93:N94"/>
    <mergeCell ref="A95:A96"/>
    <mergeCell ref="B95:B96"/>
    <mergeCell ref="C95:C96"/>
    <mergeCell ref="D95:D96"/>
    <mergeCell ref="E95:E96"/>
    <mergeCell ref="F95:F96"/>
    <mergeCell ref="N95:N96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J95:J96"/>
    <mergeCell ref="K102:K103"/>
    <mergeCell ref="L102:L103"/>
    <mergeCell ref="M102:M103"/>
    <mergeCell ref="M95:M96"/>
    <mergeCell ref="K95:K96"/>
    <mergeCell ref="L95:L96"/>
    <mergeCell ref="N102:N103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J102:J103"/>
    <mergeCell ref="M135:M136"/>
    <mergeCell ref="N135:N136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M137:M138"/>
    <mergeCell ref="N137:N138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M139:M140"/>
    <mergeCell ref="N139:N140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M141:M142"/>
    <mergeCell ref="N141:N142"/>
    <mergeCell ref="A143:A144"/>
    <mergeCell ref="B143:B144"/>
    <mergeCell ref="C143:C144"/>
    <mergeCell ref="D143:D144"/>
    <mergeCell ref="E143:E144"/>
    <mergeCell ref="F143:F144"/>
    <mergeCell ref="G143:G144"/>
    <mergeCell ref="H143:H144"/>
    <mergeCell ref="M143:M144"/>
    <mergeCell ref="N143:N144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M145:M146"/>
    <mergeCell ref="N145:N146"/>
    <mergeCell ref="A147:A148"/>
    <mergeCell ref="B147:B148"/>
    <mergeCell ref="C147:C148"/>
    <mergeCell ref="D147:D148"/>
    <mergeCell ref="E147:E148"/>
    <mergeCell ref="F147:F148"/>
    <mergeCell ref="G147:G148"/>
    <mergeCell ref="H147:H148"/>
    <mergeCell ref="M147:M148"/>
    <mergeCell ref="N147:N148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M149:M150"/>
    <mergeCell ref="N149:N150"/>
    <mergeCell ref="A151:A152"/>
    <mergeCell ref="B151:B152"/>
    <mergeCell ref="C151:C152"/>
    <mergeCell ref="D151:D152"/>
    <mergeCell ref="E151:E152"/>
    <mergeCell ref="F151:F152"/>
    <mergeCell ref="G151:G152"/>
    <mergeCell ref="H151:H152"/>
    <mergeCell ref="M151:M152"/>
    <mergeCell ref="N151:N152"/>
    <mergeCell ref="A153:A154"/>
    <mergeCell ref="B153:B154"/>
    <mergeCell ref="C153:C154"/>
    <mergeCell ref="D153:D154"/>
    <mergeCell ref="E153:E154"/>
    <mergeCell ref="F153:F154"/>
    <mergeCell ref="G153:G154"/>
    <mergeCell ref="H153:H154"/>
    <mergeCell ref="M153:M154"/>
    <mergeCell ref="N153:N154"/>
    <mergeCell ref="A155:A156"/>
    <mergeCell ref="B155:B156"/>
    <mergeCell ref="C155:C156"/>
    <mergeCell ref="D155:D156"/>
    <mergeCell ref="E155:E156"/>
    <mergeCell ref="F155:F156"/>
    <mergeCell ref="G155:G156"/>
    <mergeCell ref="H155:H156"/>
    <mergeCell ref="M155:M156"/>
    <mergeCell ref="N155:N156"/>
    <mergeCell ref="A157:A158"/>
    <mergeCell ref="B157:B158"/>
    <mergeCell ref="C157:C158"/>
    <mergeCell ref="D157:D158"/>
    <mergeCell ref="E157:E158"/>
    <mergeCell ref="F157:F158"/>
    <mergeCell ref="G157:G158"/>
    <mergeCell ref="H157:H158"/>
    <mergeCell ref="M157:M158"/>
    <mergeCell ref="N157:N158"/>
    <mergeCell ref="A159:A160"/>
    <mergeCell ref="B159:B160"/>
    <mergeCell ref="C159:C160"/>
    <mergeCell ref="D159:D160"/>
    <mergeCell ref="E159:E160"/>
    <mergeCell ref="F159:F160"/>
    <mergeCell ref="G159:G160"/>
    <mergeCell ref="H159:H160"/>
    <mergeCell ref="M159:M160"/>
    <mergeCell ref="N159:N160"/>
    <mergeCell ref="A161:A162"/>
    <mergeCell ref="B161:B162"/>
    <mergeCell ref="C161:C162"/>
    <mergeCell ref="D161:D162"/>
    <mergeCell ref="E161:E162"/>
    <mergeCell ref="F161:F162"/>
    <mergeCell ref="G161:G162"/>
    <mergeCell ref="H161:H162"/>
    <mergeCell ref="M161:M162"/>
    <mergeCell ref="N161:N162"/>
    <mergeCell ref="A168:A169"/>
    <mergeCell ref="B168:B169"/>
    <mergeCell ref="C168:C169"/>
    <mergeCell ref="D168:D169"/>
    <mergeCell ref="E168:E169"/>
    <mergeCell ref="F168:F169"/>
    <mergeCell ref="G168:G169"/>
    <mergeCell ref="H168:H169"/>
    <mergeCell ref="I168:I169"/>
    <mergeCell ref="J168:J169"/>
    <mergeCell ref="K168:K169"/>
    <mergeCell ref="L168:L169"/>
    <mergeCell ref="M168:M169"/>
    <mergeCell ref="N168:N169"/>
    <mergeCell ref="A170:A171"/>
    <mergeCell ref="B170:B171"/>
    <mergeCell ref="C170:C171"/>
    <mergeCell ref="D170:D171"/>
    <mergeCell ref="E170:E171"/>
    <mergeCell ref="F170:F171"/>
    <mergeCell ref="G170:G171"/>
    <mergeCell ref="H170:H171"/>
    <mergeCell ref="I170:I171"/>
    <mergeCell ref="J170:J171"/>
    <mergeCell ref="K170:K171"/>
    <mergeCell ref="L170:L171"/>
    <mergeCell ref="M170:M171"/>
    <mergeCell ref="N170:N171"/>
    <mergeCell ref="A199:A200"/>
    <mergeCell ref="B199:B200"/>
    <mergeCell ref="C199:C200"/>
    <mergeCell ref="D199:D200"/>
    <mergeCell ref="E199:E200"/>
    <mergeCell ref="F199:F200"/>
    <mergeCell ref="G199:G200"/>
    <mergeCell ref="H199:H200"/>
    <mergeCell ref="K201:K202"/>
    <mergeCell ref="L201:L202"/>
    <mergeCell ref="A201:A202"/>
    <mergeCell ref="B201:B202"/>
    <mergeCell ref="C201:C202"/>
    <mergeCell ref="D201:D202"/>
    <mergeCell ref="E201:E202"/>
    <mergeCell ref="F201:F202"/>
    <mergeCell ref="G203:G204"/>
    <mergeCell ref="H203:H204"/>
    <mergeCell ref="G201:G202"/>
    <mergeCell ref="H201:H202"/>
    <mergeCell ref="I201:I202"/>
    <mergeCell ref="J201:J202"/>
    <mergeCell ref="I203:I204"/>
    <mergeCell ref="J203:J204"/>
    <mergeCell ref="G205:G206"/>
    <mergeCell ref="H205:H206"/>
    <mergeCell ref="M201:M202"/>
    <mergeCell ref="N201:N202"/>
    <mergeCell ref="A203:A204"/>
    <mergeCell ref="B203:B204"/>
    <mergeCell ref="C203:C204"/>
    <mergeCell ref="D203:D204"/>
    <mergeCell ref="E203:E204"/>
    <mergeCell ref="F203:F204"/>
    <mergeCell ref="G207:G208"/>
    <mergeCell ref="H207:H208"/>
    <mergeCell ref="M203:M204"/>
    <mergeCell ref="N203:N204"/>
    <mergeCell ref="A205:A206"/>
    <mergeCell ref="B205:B206"/>
    <mergeCell ref="C205:C206"/>
    <mergeCell ref="D205:D206"/>
    <mergeCell ref="E205:E206"/>
    <mergeCell ref="F205:F206"/>
    <mergeCell ref="G209:G210"/>
    <mergeCell ref="H209:H210"/>
    <mergeCell ref="M205:M206"/>
    <mergeCell ref="N205:N206"/>
    <mergeCell ref="A207:A208"/>
    <mergeCell ref="B207:B208"/>
    <mergeCell ref="C207:C208"/>
    <mergeCell ref="D207:D208"/>
    <mergeCell ref="E207:E208"/>
    <mergeCell ref="F207:F208"/>
    <mergeCell ref="G211:G212"/>
    <mergeCell ref="H211:H212"/>
    <mergeCell ref="M207:M208"/>
    <mergeCell ref="N207:N208"/>
    <mergeCell ref="A209:A210"/>
    <mergeCell ref="B209:B210"/>
    <mergeCell ref="C209:C210"/>
    <mergeCell ref="D209:D210"/>
    <mergeCell ref="E209:E210"/>
    <mergeCell ref="F209:F210"/>
    <mergeCell ref="G213:G214"/>
    <mergeCell ref="H213:H214"/>
    <mergeCell ref="M209:M210"/>
    <mergeCell ref="N209:N210"/>
    <mergeCell ref="A211:A212"/>
    <mergeCell ref="B211:B212"/>
    <mergeCell ref="C211:C212"/>
    <mergeCell ref="D211:D212"/>
    <mergeCell ref="E211:E212"/>
    <mergeCell ref="F211:F212"/>
    <mergeCell ref="G215:G216"/>
    <mergeCell ref="H215:H216"/>
    <mergeCell ref="M211:M212"/>
    <mergeCell ref="N211:N212"/>
    <mergeCell ref="A213:A214"/>
    <mergeCell ref="B213:B214"/>
    <mergeCell ref="C213:C214"/>
    <mergeCell ref="D213:D214"/>
    <mergeCell ref="E213:E214"/>
    <mergeCell ref="F213:F214"/>
    <mergeCell ref="G217:G218"/>
    <mergeCell ref="H217:H218"/>
    <mergeCell ref="M213:M214"/>
    <mergeCell ref="N213:N214"/>
    <mergeCell ref="A215:A216"/>
    <mergeCell ref="B215:B216"/>
    <mergeCell ref="C215:C216"/>
    <mergeCell ref="D215:D216"/>
    <mergeCell ref="E215:E216"/>
    <mergeCell ref="F215:F216"/>
    <mergeCell ref="G219:G220"/>
    <mergeCell ref="H219:H220"/>
    <mergeCell ref="M215:M216"/>
    <mergeCell ref="N215:N216"/>
    <mergeCell ref="A217:A218"/>
    <mergeCell ref="B217:B218"/>
    <mergeCell ref="C217:C218"/>
    <mergeCell ref="D217:D218"/>
    <mergeCell ref="E217:E218"/>
    <mergeCell ref="F217:F218"/>
    <mergeCell ref="G221:G222"/>
    <mergeCell ref="H221:H222"/>
    <mergeCell ref="M217:M218"/>
    <mergeCell ref="N217:N218"/>
    <mergeCell ref="A219:A220"/>
    <mergeCell ref="B219:B220"/>
    <mergeCell ref="C219:C220"/>
    <mergeCell ref="D219:D220"/>
    <mergeCell ref="E219:E220"/>
    <mergeCell ref="F219:F220"/>
    <mergeCell ref="A221:A222"/>
    <mergeCell ref="B221:B222"/>
    <mergeCell ref="C221:C222"/>
    <mergeCell ref="D221:D222"/>
    <mergeCell ref="E221:E222"/>
    <mergeCell ref="F221:F222"/>
    <mergeCell ref="K221:K222"/>
    <mergeCell ref="L221:L222"/>
    <mergeCell ref="M221:M222"/>
    <mergeCell ref="N221:N222"/>
    <mergeCell ref="M219:M220"/>
    <mergeCell ref="N219:N220"/>
    <mergeCell ref="K219:K220"/>
    <mergeCell ref="L219:L220"/>
  </mergeCells>
  <phoneticPr fontId="4" type="noConversion"/>
  <hyperlinks>
    <hyperlink ref="A4" location="'Tn Km 2013'!A34" display="1 - FERROEXPRESO PAMPEANO S.A."/>
    <hyperlink ref="A5" location="'Tn Km 2013'!A60" display="2 - NUEVO CENTRAL ARGENTINO S.A."/>
    <hyperlink ref="A6" location="'Tn Km 2013'!A79" display="3 - FERROSUR ROCA S.A."/>
    <hyperlink ref="A7" location="'Tn Km 2013'!A100" display="4 - BELGRANO CARGAS Y LOGÍSTICA S.A. - Línea San Martín "/>
    <hyperlink ref="A8" location="'Tn Km 2013'!A119" display="5 - BELGRANO CARGAS Y LOGÍSTICA S.A. - Línea Urquiza"/>
    <hyperlink ref="A9" location="'Tn Km 2013'!A137" display="6 - BELGRANO CARGAS Y LOGÍSTICA S.A. - Línea Belgrano"/>
    <hyperlink ref="A4:C4" location="'2011'!A40" display="1 - FERROEXPRESO PAMPEANO S.A."/>
    <hyperlink ref="A5:C5" location="'2011'!A84" display="2 - NUEVO CENTRAL ARGENTINO S.A."/>
    <hyperlink ref="A6:C6" location="'2011'!A128" display="3 - FERROSUR ROCA S.A."/>
    <hyperlink ref="A7:C7" location="'2011'!A160" display="4 - AMERICA LATINA LOGISTICA CENTRAL S.A. "/>
    <hyperlink ref="A8:C8" location="'2011'!A194" display="5 - AMERICA LATINA LOGISTICA MESOPOTAMICA S.A."/>
    <hyperlink ref="A9:C9" location="'2011'!A223" display="6 - BELGRANO CARGAS S.A."/>
  </hyperlinks>
  <pageMargins left="0.75" right="0.75" top="1" bottom="1" header="0" footer="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4"/>
  <sheetViews>
    <sheetView workbookViewId="0"/>
  </sheetViews>
  <sheetFormatPr baseColWidth="10" defaultRowHeight="12.75" x14ac:dyDescent="0.2"/>
  <cols>
    <col min="1" max="1" width="18.7109375" customWidth="1"/>
    <col min="2" max="14" width="15.7109375" customWidth="1"/>
  </cols>
  <sheetData>
    <row r="2" spans="1:14" s="26" customFormat="1" ht="24.95" customHeight="1" x14ac:dyDescent="0.2">
      <c r="A2" s="227" t="s">
        <v>170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</row>
    <row r="3" spans="1:14" ht="13.5" thickBot="1" x14ac:dyDescent="0.25"/>
    <row r="4" spans="1:14" s="26" customFormat="1" ht="24.95" customHeight="1" thickTop="1" thickBot="1" x14ac:dyDescent="0.25">
      <c r="A4" s="228" t="s">
        <v>0</v>
      </c>
      <c r="B4" s="229"/>
      <c r="C4" s="230"/>
      <c r="D4" s="38"/>
    </row>
    <row r="5" spans="1:14" s="26" customFormat="1" ht="24.95" customHeight="1" thickTop="1" thickBot="1" x14ac:dyDescent="0.25">
      <c r="A5" s="228" t="s">
        <v>18</v>
      </c>
      <c r="B5" s="229"/>
      <c r="C5" s="230"/>
      <c r="D5" s="38"/>
    </row>
    <row r="6" spans="1:14" s="26" customFormat="1" ht="24.95" customHeight="1" thickTop="1" thickBot="1" x14ac:dyDescent="0.25">
      <c r="A6" s="228" t="s">
        <v>29</v>
      </c>
      <c r="B6" s="229"/>
      <c r="C6" s="230"/>
      <c r="D6" s="38"/>
    </row>
    <row r="7" spans="1:14" s="26" customFormat="1" ht="24.95" customHeight="1" thickTop="1" thickBot="1" x14ac:dyDescent="0.25">
      <c r="A7" s="228" t="s">
        <v>202</v>
      </c>
      <c r="B7" s="229"/>
      <c r="C7" s="230"/>
      <c r="D7" s="38"/>
    </row>
    <row r="8" spans="1:14" s="26" customFormat="1" ht="24.95" customHeight="1" thickTop="1" thickBot="1" x14ac:dyDescent="0.25">
      <c r="A8" s="228" t="s">
        <v>113</v>
      </c>
      <c r="B8" s="229"/>
      <c r="C8" s="230"/>
      <c r="D8" s="38"/>
    </row>
    <row r="9" spans="1:14" s="26" customFormat="1" ht="24.95" customHeight="1" thickTop="1" thickBot="1" x14ac:dyDescent="0.25">
      <c r="A9" s="228" t="s">
        <v>76</v>
      </c>
      <c r="B9" s="229"/>
      <c r="C9" s="230"/>
      <c r="D9" s="38"/>
    </row>
    <row r="10" spans="1:14" ht="13.5" thickTop="1" x14ac:dyDescent="0.2">
      <c r="A10" s="10"/>
      <c r="B10" s="10"/>
      <c r="C10" s="10"/>
      <c r="D10" s="10"/>
    </row>
    <row r="12" spans="1:14" s="26" customFormat="1" ht="24.95" customHeight="1" x14ac:dyDescent="0.2">
      <c r="A12" s="222" t="s">
        <v>163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</row>
    <row r="13" spans="1:14" ht="13.5" thickBot="1" x14ac:dyDescent="0.25"/>
    <row r="14" spans="1:14" ht="13.5" customHeight="1" x14ac:dyDescent="0.2">
      <c r="A14" s="216"/>
      <c r="B14" s="225" t="s">
        <v>1</v>
      </c>
      <c r="C14" s="216" t="s">
        <v>2</v>
      </c>
      <c r="D14" s="225" t="s">
        <v>3</v>
      </c>
      <c r="E14" s="216" t="s">
        <v>4</v>
      </c>
      <c r="F14" s="225" t="s">
        <v>5</v>
      </c>
      <c r="G14" s="216" t="s">
        <v>6</v>
      </c>
      <c r="H14" s="225" t="s">
        <v>7</v>
      </c>
      <c r="I14" s="216" t="s">
        <v>8</v>
      </c>
      <c r="J14" s="225" t="s">
        <v>9</v>
      </c>
      <c r="K14" s="216" t="s">
        <v>10</v>
      </c>
      <c r="L14" s="225" t="s">
        <v>11</v>
      </c>
      <c r="M14" s="216" t="s">
        <v>12</v>
      </c>
      <c r="N14" s="223" t="s">
        <v>13</v>
      </c>
    </row>
    <row r="15" spans="1:14" ht="13.5" customHeight="1" thickBot="1" x14ac:dyDescent="0.25">
      <c r="A15" s="217"/>
      <c r="B15" s="226"/>
      <c r="C15" s="217"/>
      <c r="D15" s="226"/>
      <c r="E15" s="217"/>
      <c r="F15" s="226"/>
      <c r="G15" s="217"/>
      <c r="H15" s="226"/>
      <c r="I15" s="217"/>
      <c r="J15" s="226"/>
      <c r="K15" s="217"/>
      <c r="L15" s="226"/>
      <c r="M15" s="217"/>
      <c r="N15" s="224"/>
    </row>
    <row r="16" spans="1:14" ht="13.5" customHeight="1" x14ac:dyDescent="0.2">
      <c r="A16" s="216" t="s">
        <v>80</v>
      </c>
      <c r="B16" s="231">
        <v>19950990</v>
      </c>
      <c r="C16" s="231">
        <v>2296000</v>
      </c>
      <c r="D16" s="231">
        <v>3841230</v>
      </c>
      <c r="E16" s="231">
        <v>431970</v>
      </c>
      <c r="F16" s="231">
        <v>1353780</v>
      </c>
      <c r="G16" s="231">
        <v>684250</v>
      </c>
      <c r="H16" s="231">
        <v>302600</v>
      </c>
      <c r="I16" s="231">
        <v>626080</v>
      </c>
      <c r="J16" s="231">
        <v>4296600</v>
      </c>
      <c r="K16" s="231">
        <v>5638050</v>
      </c>
      <c r="L16" s="210">
        <v>2332440</v>
      </c>
      <c r="M16" s="231">
        <v>9794990</v>
      </c>
      <c r="N16" s="233">
        <f>SUM(B16:M17)</f>
        <v>51548980</v>
      </c>
    </row>
    <row r="17" spans="1:14" ht="13.5" customHeight="1" thickBot="1" x14ac:dyDescent="0.25">
      <c r="A17" s="241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52"/>
      <c r="M17" s="232"/>
      <c r="N17" s="234"/>
    </row>
    <row r="18" spans="1:14" ht="13.5" customHeight="1" x14ac:dyDescent="0.2">
      <c r="A18" s="216" t="s">
        <v>81</v>
      </c>
      <c r="B18" s="231">
        <v>39752850</v>
      </c>
      <c r="C18" s="231">
        <v>69614180</v>
      </c>
      <c r="D18" s="231">
        <v>73004750</v>
      </c>
      <c r="E18" s="231">
        <v>76969680</v>
      </c>
      <c r="F18" s="231">
        <v>46538160</v>
      </c>
      <c r="G18" s="231">
        <v>77346420</v>
      </c>
      <c r="H18" s="231">
        <v>72240480</v>
      </c>
      <c r="I18" s="231">
        <v>28658080</v>
      </c>
      <c r="J18" s="231">
        <v>26682980</v>
      </c>
      <c r="K18" s="231">
        <v>21764250</v>
      </c>
      <c r="L18" s="210">
        <v>29350600</v>
      </c>
      <c r="M18" s="231">
        <v>35886400</v>
      </c>
      <c r="N18" s="233">
        <f>SUM(B18:M19)</f>
        <v>597808830</v>
      </c>
    </row>
    <row r="19" spans="1:14" ht="13.5" customHeight="1" thickBot="1" x14ac:dyDescent="0.25">
      <c r="A19" s="241"/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52"/>
      <c r="M19" s="232"/>
      <c r="N19" s="234"/>
    </row>
    <row r="20" spans="1:14" ht="13.5" customHeight="1" x14ac:dyDescent="0.2">
      <c r="A20" s="216" t="s">
        <v>82</v>
      </c>
      <c r="B20" s="231">
        <v>19921720</v>
      </c>
      <c r="C20" s="231">
        <v>16876760</v>
      </c>
      <c r="D20" s="231">
        <v>27787260</v>
      </c>
      <c r="E20" s="231">
        <v>9852480</v>
      </c>
      <c r="F20" s="231">
        <v>4647720</v>
      </c>
      <c r="G20" s="231">
        <v>13227760</v>
      </c>
      <c r="H20" s="231">
        <v>15258080</v>
      </c>
      <c r="I20" s="231">
        <v>13872300</v>
      </c>
      <c r="J20" s="231">
        <v>7330750</v>
      </c>
      <c r="K20" s="231">
        <v>5329850</v>
      </c>
      <c r="L20" s="210">
        <v>4532600</v>
      </c>
      <c r="M20" s="231">
        <v>7631780</v>
      </c>
      <c r="N20" s="233">
        <f>SUM(B20:M21)</f>
        <v>146269060</v>
      </c>
    </row>
    <row r="21" spans="1:14" ht="13.5" customHeight="1" thickBot="1" x14ac:dyDescent="0.25">
      <c r="A21" s="241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52"/>
      <c r="M21" s="232"/>
      <c r="N21" s="234"/>
    </row>
    <row r="22" spans="1:14" ht="13.5" customHeight="1" x14ac:dyDescent="0.2">
      <c r="A22" s="216" t="s">
        <v>99</v>
      </c>
      <c r="B22" s="231">
        <v>0</v>
      </c>
      <c r="C22" s="231">
        <v>0</v>
      </c>
      <c r="D22" s="231">
        <v>0</v>
      </c>
      <c r="E22" s="231">
        <v>0</v>
      </c>
      <c r="F22" s="231">
        <v>57120</v>
      </c>
      <c r="G22" s="231">
        <v>0</v>
      </c>
      <c r="H22" s="231">
        <v>115360</v>
      </c>
      <c r="I22" s="231">
        <v>2761150</v>
      </c>
      <c r="J22" s="231">
        <v>82880</v>
      </c>
      <c r="K22" s="231">
        <v>1145540</v>
      </c>
      <c r="L22" s="210">
        <v>5643220</v>
      </c>
      <c r="M22" s="231">
        <v>1727500</v>
      </c>
      <c r="N22" s="233">
        <f>SUM(B22:M23)</f>
        <v>11532770</v>
      </c>
    </row>
    <row r="23" spans="1:14" ht="13.5" customHeight="1" thickBot="1" x14ac:dyDescent="0.25">
      <c r="A23" s="241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52"/>
      <c r="M23" s="232"/>
      <c r="N23" s="234"/>
    </row>
    <row r="24" spans="1:14" ht="13.5" customHeight="1" x14ac:dyDescent="0.2">
      <c r="A24" s="216" t="s">
        <v>83</v>
      </c>
      <c r="B24" s="231">
        <v>0</v>
      </c>
      <c r="C24" s="231">
        <v>0</v>
      </c>
      <c r="D24" s="231">
        <v>11689920</v>
      </c>
      <c r="E24" s="231">
        <v>3637690</v>
      </c>
      <c r="F24" s="231">
        <v>0</v>
      </c>
      <c r="G24" s="231">
        <v>2629200</v>
      </c>
      <c r="H24" s="231">
        <v>6108480</v>
      </c>
      <c r="I24" s="231">
        <v>13573300</v>
      </c>
      <c r="J24" s="231">
        <v>12035000</v>
      </c>
      <c r="K24" s="231">
        <v>8885870</v>
      </c>
      <c r="L24" s="210">
        <v>4801940</v>
      </c>
      <c r="M24" s="231">
        <v>7214500</v>
      </c>
      <c r="N24" s="233">
        <f>SUM(B24:M25)</f>
        <v>70575900</v>
      </c>
    </row>
    <row r="25" spans="1:14" ht="13.5" customHeight="1" thickBot="1" x14ac:dyDescent="0.25">
      <c r="A25" s="241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52"/>
      <c r="M25" s="232"/>
      <c r="N25" s="234"/>
    </row>
    <row r="26" spans="1:14" ht="13.5" customHeight="1" x14ac:dyDescent="0.2">
      <c r="A26" s="216" t="s">
        <v>84</v>
      </c>
      <c r="B26" s="231">
        <v>23270840</v>
      </c>
      <c r="C26" s="231">
        <v>12931610</v>
      </c>
      <c r="D26" s="231">
        <v>10539870</v>
      </c>
      <c r="E26" s="231">
        <v>49657000</v>
      </c>
      <c r="F26" s="231">
        <v>76074300</v>
      </c>
      <c r="G26" s="231">
        <v>35105680</v>
      </c>
      <c r="H26" s="231">
        <v>56243940</v>
      </c>
      <c r="I26" s="231">
        <v>89133660</v>
      </c>
      <c r="J26" s="231">
        <v>58495250</v>
      </c>
      <c r="K26" s="231">
        <v>43281920</v>
      </c>
      <c r="L26" s="210">
        <v>59882040</v>
      </c>
      <c r="M26" s="231">
        <v>31187860</v>
      </c>
      <c r="N26" s="233">
        <f>SUM(B26:M27)</f>
        <v>545803970</v>
      </c>
    </row>
    <row r="27" spans="1:14" ht="13.5" customHeight="1" thickBot="1" x14ac:dyDescent="0.25">
      <c r="A27" s="241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52"/>
      <c r="M27" s="232"/>
      <c r="N27" s="234"/>
    </row>
    <row r="28" spans="1:14" ht="13.5" customHeight="1" x14ac:dyDescent="0.2">
      <c r="A28" s="216" t="s">
        <v>85</v>
      </c>
      <c r="B28" s="231">
        <v>564000</v>
      </c>
      <c r="C28" s="231">
        <v>0</v>
      </c>
      <c r="D28" s="231">
        <v>7215560</v>
      </c>
      <c r="E28" s="231">
        <v>8856600</v>
      </c>
      <c r="F28" s="231">
        <v>0</v>
      </c>
      <c r="G28" s="231">
        <v>3515490</v>
      </c>
      <c r="H28" s="231">
        <v>2792560</v>
      </c>
      <c r="I28" s="231">
        <v>1365660</v>
      </c>
      <c r="J28" s="231">
        <v>684000</v>
      </c>
      <c r="K28" s="231">
        <v>5260</v>
      </c>
      <c r="L28" s="210">
        <v>3811500</v>
      </c>
      <c r="M28" s="231">
        <v>1029890</v>
      </c>
      <c r="N28" s="233">
        <f>SUM(B28:M29)</f>
        <v>29840520</v>
      </c>
    </row>
    <row r="29" spans="1:14" ht="13.5" customHeight="1" thickBot="1" x14ac:dyDescent="0.25">
      <c r="A29" s="241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52"/>
      <c r="M29" s="232"/>
      <c r="N29" s="234"/>
    </row>
    <row r="30" spans="1:14" ht="13.5" customHeight="1" x14ac:dyDescent="0.2">
      <c r="A30" s="216" t="s">
        <v>86</v>
      </c>
      <c r="B30" s="231">
        <v>270000</v>
      </c>
      <c r="C30" s="231">
        <v>1206840</v>
      </c>
      <c r="D30" s="231">
        <v>1422900</v>
      </c>
      <c r="E30" s="231">
        <v>1626000</v>
      </c>
      <c r="F30" s="231">
        <v>6682150</v>
      </c>
      <c r="G30" s="231">
        <v>4279650</v>
      </c>
      <c r="H30" s="231">
        <v>5875200</v>
      </c>
      <c r="I30" s="231">
        <v>2457520</v>
      </c>
      <c r="J30" s="231">
        <v>4015440</v>
      </c>
      <c r="K30" s="231">
        <v>1404500</v>
      </c>
      <c r="L30" s="210">
        <v>791000</v>
      </c>
      <c r="M30" s="231">
        <v>0</v>
      </c>
      <c r="N30" s="233">
        <f>SUM(B30:M31)</f>
        <v>30031200</v>
      </c>
    </row>
    <row r="31" spans="1:14" ht="13.5" customHeight="1" thickBot="1" x14ac:dyDescent="0.25">
      <c r="A31" s="241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52"/>
      <c r="M31" s="232"/>
      <c r="N31" s="234"/>
    </row>
    <row r="32" spans="1:14" ht="13.5" customHeight="1" x14ac:dyDescent="0.2">
      <c r="A32" s="216" t="s">
        <v>97</v>
      </c>
      <c r="B32" s="231">
        <v>0</v>
      </c>
      <c r="C32" s="231">
        <v>0</v>
      </c>
      <c r="D32" s="231">
        <v>0</v>
      </c>
      <c r="E32" s="231">
        <v>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31">
        <v>0</v>
      </c>
      <c r="L32" s="210">
        <v>0</v>
      </c>
      <c r="M32" s="231">
        <v>0</v>
      </c>
      <c r="N32" s="233">
        <f>SUM(B32:M33)</f>
        <v>0</v>
      </c>
    </row>
    <row r="33" spans="1:14" ht="13.5" customHeight="1" thickBot="1" x14ac:dyDescent="0.25">
      <c r="A33" s="241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52"/>
      <c r="M33" s="232"/>
      <c r="N33" s="234"/>
    </row>
    <row r="34" spans="1:14" ht="13.5" customHeight="1" x14ac:dyDescent="0.2">
      <c r="A34" s="216" t="s">
        <v>87</v>
      </c>
      <c r="B34" s="231">
        <v>1372860</v>
      </c>
      <c r="C34" s="231">
        <v>2289330</v>
      </c>
      <c r="D34" s="231">
        <v>7972140</v>
      </c>
      <c r="E34" s="231">
        <v>0</v>
      </c>
      <c r="F34" s="231">
        <v>26006950</v>
      </c>
      <c r="G34" s="231">
        <v>26303160</v>
      </c>
      <c r="H34" s="231">
        <v>19422000</v>
      </c>
      <c r="I34" s="231">
        <v>6881260</v>
      </c>
      <c r="J34" s="231">
        <v>20564440</v>
      </c>
      <c r="K34" s="231">
        <v>7264250</v>
      </c>
      <c r="L34" s="210">
        <v>8600800</v>
      </c>
      <c r="M34" s="231">
        <v>4865280</v>
      </c>
      <c r="N34" s="233">
        <f>SUM(B34:M35)</f>
        <v>131542470</v>
      </c>
    </row>
    <row r="35" spans="1:14" ht="13.5" customHeight="1" thickBot="1" x14ac:dyDescent="0.25">
      <c r="A35" s="241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52"/>
      <c r="M35" s="232"/>
      <c r="N35" s="234"/>
    </row>
    <row r="36" spans="1:14" ht="13.5" customHeight="1" x14ac:dyDescent="0.2">
      <c r="A36" s="216" t="s">
        <v>94</v>
      </c>
      <c r="B36" s="231">
        <v>1203320</v>
      </c>
      <c r="C36" s="231">
        <v>1127520</v>
      </c>
      <c r="D36" s="231">
        <v>680580</v>
      </c>
      <c r="E36" s="231">
        <v>526500</v>
      </c>
      <c r="F36" s="231">
        <v>204920</v>
      </c>
      <c r="G36" s="231">
        <v>517560</v>
      </c>
      <c r="H36" s="231">
        <v>726560</v>
      </c>
      <c r="I36" s="231">
        <v>925120</v>
      </c>
      <c r="J36" s="231">
        <v>1109250</v>
      </c>
      <c r="K36" s="231">
        <v>464100</v>
      </c>
      <c r="L36" s="210">
        <v>381800</v>
      </c>
      <c r="M36" s="231">
        <v>775220</v>
      </c>
      <c r="N36" s="233">
        <f>SUM(B36:M37)</f>
        <v>8642450</v>
      </c>
    </row>
    <row r="37" spans="1:14" ht="13.5" customHeight="1" thickBot="1" x14ac:dyDescent="0.25">
      <c r="A37" s="241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52"/>
      <c r="M37" s="232"/>
      <c r="N37" s="234"/>
    </row>
    <row r="38" spans="1:14" ht="13.5" customHeight="1" x14ac:dyDescent="0.2">
      <c r="A38" s="216" t="s">
        <v>88</v>
      </c>
      <c r="B38" s="231">
        <v>1254900</v>
      </c>
      <c r="C38" s="231">
        <v>1276260</v>
      </c>
      <c r="D38" s="231">
        <v>2201860</v>
      </c>
      <c r="E38" s="231">
        <v>2022080</v>
      </c>
      <c r="F38" s="231">
        <v>1972240</v>
      </c>
      <c r="G38" s="231">
        <v>2006060</v>
      </c>
      <c r="H38" s="231">
        <v>2728740</v>
      </c>
      <c r="I38" s="231">
        <v>1247780</v>
      </c>
      <c r="J38" s="231">
        <v>1274480</v>
      </c>
      <c r="K38" s="231">
        <v>1771100</v>
      </c>
      <c r="L38" s="210">
        <v>2041660</v>
      </c>
      <c r="M38" s="231">
        <v>2938780</v>
      </c>
      <c r="N38" s="233">
        <f>SUM(B38:M39)</f>
        <v>22735940</v>
      </c>
    </row>
    <row r="39" spans="1:14" ht="13.5" customHeight="1" thickBot="1" x14ac:dyDescent="0.25">
      <c r="A39" s="241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52"/>
      <c r="M39" s="232"/>
      <c r="N39" s="234"/>
    </row>
    <row r="40" spans="1:14" ht="13.5" customHeight="1" x14ac:dyDescent="0.2">
      <c r="A40" s="216" t="s">
        <v>89</v>
      </c>
      <c r="B40" s="231">
        <v>0</v>
      </c>
      <c r="C40" s="231">
        <v>8711170</v>
      </c>
      <c r="D40" s="231">
        <v>4389560</v>
      </c>
      <c r="E40" s="231">
        <v>10237080</v>
      </c>
      <c r="F40" s="231">
        <v>2599000</v>
      </c>
      <c r="G40" s="231">
        <v>0</v>
      </c>
      <c r="H40" s="231">
        <v>0</v>
      </c>
      <c r="I40" s="231">
        <v>0</v>
      </c>
      <c r="J40" s="231">
        <v>0</v>
      </c>
      <c r="K40" s="231">
        <v>0</v>
      </c>
      <c r="L40" s="210">
        <v>666000</v>
      </c>
      <c r="M40" s="231">
        <v>0</v>
      </c>
      <c r="N40" s="233">
        <f>SUM(B40:M41)</f>
        <v>26602810</v>
      </c>
    </row>
    <row r="41" spans="1:14" ht="13.5" customHeight="1" thickBot="1" x14ac:dyDescent="0.25">
      <c r="A41" s="241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52"/>
      <c r="M41" s="232"/>
      <c r="N41" s="234"/>
    </row>
    <row r="42" spans="1:14" ht="13.5" customHeight="1" x14ac:dyDescent="0.2">
      <c r="A42" s="216" t="s">
        <v>95</v>
      </c>
      <c r="B42" s="231">
        <v>8517600</v>
      </c>
      <c r="C42" s="231">
        <v>2713200</v>
      </c>
      <c r="D42" s="231">
        <v>3654180</v>
      </c>
      <c r="E42" s="231">
        <v>7337440</v>
      </c>
      <c r="F42" s="231">
        <v>7057440</v>
      </c>
      <c r="G42" s="231">
        <v>6918400</v>
      </c>
      <c r="H42" s="231">
        <v>101530</v>
      </c>
      <c r="I42" s="231">
        <v>390980</v>
      </c>
      <c r="J42" s="231">
        <v>807540</v>
      </c>
      <c r="K42" s="231">
        <v>375160</v>
      </c>
      <c r="L42" s="210">
        <v>1413360</v>
      </c>
      <c r="M42" s="231">
        <v>1413360</v>
      </c>
      <c r="N42" s="233">
        <f>SUM(B42:M43)</f>
        <v>40700190</v>
      </c>
    </row>
    <row r="43" spans="1:14" ht="13.5" customHeight="1" thickBot="1" x14ac:dyDescent="0.25">
      <c r="A43" s="241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52"/>
      <c r="M43" s="232"/>
      <c r="N43" s="234"/>
    </row>
    <row r="44" spans="1:14" ht="13.5" customHeight="1" x14ac:dyDescent="0.2">
      <c r="A44" s="216" t="s">
        <v>96</v>
      </c>
      <c r="B44" s="231">
        <v>0</v>
      </c>
      <c r="C44" s="231">
        <v>227520</v>
      </c>
      <c r="D44" s="231">
        <v>0</v>
      </c>
      <c r="E44" s="231">
        <v>575100</v>
      </c>
      <c r="F44" s="231">
        <v>0</v>
      </c>
      <c r="G44" s="231">
        <v>415170</v>
      </c>
      <c r="H44" s="231">
        <v>467350</v>
      </c>
      <c r="I44" s="231">
        <v>428350</v>
      </c>
      <c r="J44" s="231">
        <v>0</v>
      </c>
      <c r="K44" s="231">
        <v>0</v>
      </c>
      <c r="L44" s="210">
        <v>398450</v>
      </c>
      <c r="M44" s="231">
        <v>0</v>
      </c>
      <c r="N44" s="233">
        <f>SUM(B44:M45)</f>
        <v>2511940</v>
      </c>
    </row>
    <row r="45" spans="1:14" ht="13.5" customHeight="1" thickBot="1" x14ac:dyDescent="0.25">
      <c r="A45" s="241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52"/>
      <c r="M45" s="232"/>
      <c r="N45" s="234"/>
    </row>
    <row r="46" spans="1:14" ht="13.5" customHeight="1" x14ac:dyDescent="0.2">
      <c r="A46" s="216" t="s">
        <v>90</v>
      </c>
      <c r="B46" s="231">
        <v>0</v>
      </c>
      <c r="C46" s="231">
        <v>0</v>
      </c>
      <c r="D46" s="231">
        <v>0</v>
      </c>
      <c r="E46" s="231">
        <v>0</v>
      </c>
      <c r="F46" s="231">
        <v>0</v>
      </c>
      <c r="G46" s="231">
        <v>0</v>
      </c>
      <c r="H46" s="231">
        <v>0</v>
      </c>
      <c r="I46" s="231">
        <v>0</v>
      </c>
      <c r="J46" s="231">
        <v>0</v>
      </c>
      <c r="K46" s="231">
        <v>0</v>
      </c>
      <c r="L46" s="210">
        <v>0</v>
      </c>
      <c r="M46" s="231">
        <v>0</v>
      </c>
      <c r="N46" s="233">
        <f>SUM(B46:M47)</f>
        <v>0</v>
      </c>
    </row>
    <row r="47" spans="1:14" ht="13.5" customHeight="1" thickBot="1" x14ac:dyDescent="0.25">
      <c r="A47" s="241"/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52"/>
      <c r="M47" s="232"/>
      <c r="N47" s="234"/>
    </row>
    <row r="48" spans="1:14" ht="13.5" customHeight="1" x14ac:dyDescent="0.2">
      <c r="A48" s="216" t="s">
        <v>91</v>
      </c>
      <c r="B48" s="231">
        <v>0</v>
      </c>
      <c r="C48" s="231">
        <v>0</v>
      </c>
      <c r="D48" s="231">
        <v>0</v>
      </c>
      <c r="E48" s="231">
        <v>0</v>
      </c>
      <c r="F48" s="231">
        <v>0</v>
      </c>
      <c r="G48" s="231">
        <v>0</v>
      </c>
      <c r="H48" s="231">
        <v>0</v>
      </c>
      <c r="I48" s="231">
        <v>0</v>
      </c>
      <c r="J48" s="231">
        <v>0</v>
      </c>
      <c r="K48" s="231">
        <v>0</v>
      </c>
      <c r="L48" s="210">
        <v>0</v>
      </c>
      <c r="M48" s="231">
        <v>0</v>
      </c>
      <c r="N48" s="233">
        <f>SUM(B48:M49)</f>
        <v>0</v>
      </c>
    </row>
    <row r="49" spans="1:14" ht="13.5" customHeight="1" thickBot="1" x14ac:dyDescent="0.25">
      <c r="A49" s="241"/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52"/>
      <c r="M49" s="232"/>
      <c r="N49" s="234"/>
    </row>
    <row r="50" spans="1:14" ht="13.5" customHeight="1" x14ac:dyDescent="0.2">
      <c r="A50" s="214" t="s">
        <v>13</v>
      </c>
      <c r="B50" s="260">
        <f t="shared" ref="B50:M50" si="0">SUM(B16:B49)</f>
        <v>116079080</v>
      </c>
      <c r="C50" s="260">
        <f t="shared" si="0"/>
        <v>119270390</v>
      </c>
      <c r="D50" s="260">
        <f t="shared" si="0"/>
        <v>154399810</v>
      </c>
      <c r="E50" s="260">
        <f t="shared" si="0"/>
        <v>171729620</v>
      </c>
      <c r="F50" s="260">
        <f t="shared" si="0"/>
        <v>173193780</v>
      </c>
      <c r="G50" s="260">
        <f t="shared" si="0"/>
        <v>172948800</v>
      </c>
      <c r="H50" s="260">
        <f t="shared" si="0"/>
        <v>182382880</v>
      </c>
      <c r="I50" s="260">
        <f t="shared" si="0"/>
        <v>162321240</v>
      </c>
      <c r="J50" s="260">
        <f t="shared" si="0"/>
        <v>137378610</v>
      </c>
      <c r="K50" s="260">
        <f t="shared" si="0"/>
        <v>97329850</v>
      </c>
      <c r="L50" s="260">
        <f t="shared" si="0"/>
        <v>124647410</v>
      </c>
      <c r="M50" s="260">
        <f t="shared" si="0"/>
        <v>104465560</v>
      </c>
      <c r="N50" s="260">
        <f>SUM(N16:N49)</f>
        <v>1716147030</v>
      </c>
    </row>
    <row r="51" spans="1:14" ht="13.5" customHeight="1" thickBot="1" x14ac:dyDescent="0.25">
      <c r="A51" s="215"/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</row>
    <row r="55" spans="1:14" s="26" customFormat="1" ht="24.95" customHeight="1" x14ac:dyDescent="0.2">
      <c r="A55" s="222" t="s">
        <v>167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</row>
    <row r="56" spans="1:14" ht="13.5" thickBot="1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1:14" ht="13.5" customHeight="1" x14ac:dyDescent="0.2">
      <c r="A57" s="248"/>
      <c r="B57" s="248" t="s">
        <v>1</v>
      </c>
      <c r="C57" s="248" t="s">
        <v>2</v>
      </c>
      <c r="D57" s="248" t="s">
        <v>3</v>
      </c>
      <c r="E57" s="248" t="s">
        <v>4</v>
      </c>
      <c r="F57" s="248" t="s">
        <v>5</v>
      </c>
      <c r="G57" s="248" t="s">
        <v>6</v>
      </c>
      <c r="H57" s="248" t="s">
        <v>7</v>
      </c>
      <c r="I57" s="248" t="s">
        <v>8</v>
      </c>
      <c r="J57" s="248" t="s">
        <v>9</v>
      </c>
      <c r="K57" s="248" t="s">
        <v>10</v>
      </c>
      <c r="L57" s="248" t="s">
        <v>11</v>
      </c>
      <c r="M57" s="248" t="s">
        <v>12</v>
      </c>
      <c r="N57" s="248" t="s">
        <v>13</v>
      </c>
    </row>
    <row r="58" spans="1:14" ht="13.5" customHeight="1" thickBot="1" x14ac:dyDescent="0.25">
      <c r="A58" s="249"/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</row>
    <row r="59" spans="1:14" ht="13.5" customHeight="1" x14ac:dyDescent="0.2">
      <c r="A59" s="216" t="s">
        <v>14</v>
      </c>
      <c r="B59" s="231">
        <v>8914523</v>
      </c>
      <c r="C59" s="231">
        <v>6440739</v>
      </c>
      <c r="D59" s="231">
        <v>12307667</v>
      </c>
      <c r="E59" s="231">
        <v>11216462</v>
      </c>
      <c r="F59" s="231">
        <v>7093614</v>
      </c>
      <c r="G59" s="231">
        <v>10278923</v>
      </c>
      <c r="H59" s="231">
        <v>8824161</v>
      </c>
      <c r="I59" s="231">
        <v>12060942</v>
      </c>
      <c r="J59" s="231">
        <v>11287420</v>
      </c>
      <c r="K59" s="231">
        <v>8087396</v>
      </c>
      <c r="L59" s="231">
        <v>13890422</v>
      </c>
      <c r="M59" s="231">
        <v>9743934</v>
      </c>
      <c r="N59" s="233">
        <f>SUM(B59:M60)</f>
        <v>120146203</v>
      </c>
    </row>
    <row r="60" spans="1:14" ht="13.5" customHeight="1" thickBot="1" x14ac:dyDescent="0.25">
      <c r="A60" s="241"/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4"/>
    </row>
    <row r="61" spans="1:14" ht="13.5" customHeight="1" x14ac:dyDescent="0.2">
      <c r="A61" s="216" t="s">
        <v>19</v>
      </c>
      <c r="B61" s="231">
        <v>7765473</v>
      </c>
      <c r="C61" s="231">
        <v>665021</v>
      </c>
      <c r="D61" s="231">
        <v>1023966</v>
      </c>
      <c r="E61" s="231">
        <v>852996</v>
      </c>
      <c r="F61" s="231">
        <v>1423656</v>
      </c>
      <c r="G61" s="231">
        <v>1786695</v>
      </c>
      <c r="H61" s="231">
        <v>7039705</v>
      </c>
      <c r="I61" s="231">
        <v>6744708</v>
      </c>
      <c r="J61" s="231">
        <v>4292614</v>
      </c>
      <c r="K61" s="231">
        <v>924945</v>
      </c>
      <c r="L61" s="231">
        <v>1880224</v>
      </c>
      <c r="M61" s="231">
        <v>1728556</v>
      </c>
      <c r="N61" s="233">
        <f>SUM(B61:M62)</f>
        <v>36128559</v>
      </c>
    </row>
    <row r="62" spans="1:14" ht="13.5" customHeight="1" thickBot="1" x14ac:dyDescent="0.25">
      <c r="A62" s="241"/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4"/>
    </row>
    <row r="63" spans="1:14" ht="13.5" customHeight="1" x14ac:dyDescent="0.2">
      <c r="A63" s="216" t="s">
        <v>20</v>
      </c>
      <c r="B63" s="231">
        <v>4100405</v>
      </c>
      <c r="C63" s="231">
        <v>3574163</v>
      </c>
      <c r="D63" s="231">
        <v>3762432</v>
      </c>
      <c r="E63" s="231">
        <v>4030643</v>
      </c>
      <c r="F63" s="231">
        <v>9812436</v>
      </c>
      <c r="G63" s="231">
        <v>8751268</v>
      </c>
      <c r="H63" s="231">
        <v>6523330</v>
      </c>
      <c r="I63" s="231">
        <v>7869894</v>
      </c>
      <c r="J63" s="231">
        <v>5108085</v>
      </c>
      <c r="K63" s="231">
        <v>4482212</v>
      </c>
      <c r="L63" s="231">
        <v>1205777</v>
      </c>
      <c r="M63" s="231">
        <v>5607880</v>
      </c>
      <c r="N63" s="233">
        <f>SUM(B63:M64)</f>
        <v>64828525</v>
      </c>
    </row>
    <row r="64" spans="1:14" ht="13.5" customHeight="1" thickBot="1" x14ac:dyDescent="0.25">
      <c r="A64" s="241"/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4"/>
    </row>
    <row r="65" spans="1:14" ht="13.5" customHeight="1" x14ac:dyDescent="0.2">
      <c r="A65" s="216" t="s">
        <v>15</v>
      </c>
      <c r="B65" s="231">
        <v>0</v>
      </c>
      <c r="C65" s="231">
        <v>1493574</v>
      </c>
      <c r="D65" s="231">
        <v>1854432</v>
      </c>
      <c r="E65" s="231">
        <v>1664262</v>
      </c>
      <c r="F65" s="231">
        <v>1852952</v>
      </c>
      <c r="G65" s="231">
        <v>1764176</v>
      </c>
      <c r="H65" s="231">
        <v>1662248</v>
      </c>
      <c r="I65" s="231">
        <v>1723241</v>
      </c>
      <c r="J65" s="231">
        <v>1584323</v>
      </c>
      <c r="K65" s="231">
        <v>1759573</v>
      </c>
      <c r="L65" s="231">
        <v>1525139</v>
      </c>
      <c r="M65" s="231">
        <v>1469325</v>
      </c>
      <c r="N65" s="233">
        <f>SUM(B65:M66)</f>
        <v>18353245</v>
      </c>
    </row>
    <row r="66" spans="1:14" ht="13.5" customHeight="1" thickBot="1" x14ac:dyDescent="0.25">
      <c r="A66" s="241"/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4"/>
    </row>
    <row r="67" spans="1:14" ht="13.5" customHeight="1" x14ac:dyDescent="0.2">
      <c r="A67" s="216" t="s">
        <v>75</v>
      </c>
      <c r="B67" s="231">
        <v>2796820</v>
      </c>
      <c r="C67" s="231">
        <v>3620598</v>
      </c>
      <c r="D67" s="231">
        <v>3865441</v>
      </c>
      <c r="E67" s="231">
        <v>2813476</v>
      </c>
      <c r="F67" s="231">
        <v>3862804</v>
      </c>
      <c r="G67" s="231">
        <v>2532406</v>
      </c>
      <c r="H67" s="231">
        <v>3293030</v>
      </c>
      <c r="I67" s="231">
        <v>2912024</v>
      </c>
      <c r="J67" s="231">
        <v>3264576</v>
      </c>
      <c r="K67" s="231">
        <v>3567160</v>
      </c>
      <c r="L67" s="231">
        <v>3240286</v>
      </c>
      <c r="M67" s="231">
        <v>1834936</v>
      </c>
      <c r="N67" s="233">
        <f>SUM(B67:M68)</f>
        <v>37603557</v>
      </c>
    </row>
    <row r="68" spans="1:14" ht="13.5" customHeight="1" thickBot="1" x14ac:dyDescent="0.25">
      <c r="A68" s="241"/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4"/>
    </row>
    <row r="69" spans="1:14" ht="13.5" customHeight="1" x14ac:dyDescent="0.2">
      <c r="A69" s="218" t="s">
        <v>21</v>
      </c>
      <c r="B69" s="231">
        <v>23847028</v>
      </c>
      <c r="C69" s="231">
        <v>11639931</v>
      </c>
      <c r="D69" s="231">
        <v>20287971</v>
      </c>
      <c r="E69" s="231">
        <v>13181718</v>
      </c>
      <c r="F69" s="231">
        <v>15144093</v>
      </c>
      <c r="G69" s="231">
        <v>20524164</v>
      </c>
      <c r="H69" s="231">
        <v>25855161</v>
      </c>
      <c r="I69" s="231">
        <v>37031615</v>
      </c>
      <c r="J69" s="231">
        <v>29719530</v>
      </c>
      <c r="K69" s="231">
        <v>30538825</v>
      </c>
      <c r="L69" s="231">
        <v>27920337</v>
      </c>
      <c r="M69" s="231">
        <v>21454790</v>
      </c>
      <c r="N69" s="233">
        <f>SUM(B69:M70)</f>
        <v>277145163</v>
      </c>
    </row>
    <row r="70" spans="1:14" ht="13.5" customHeight="1" thickBot="1" x14ac:dyDescent="0.25">
      <c r="A70" s="242"/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4"/>
    </row>
    <row r="71" spans="1:14" ht="13.5" customHeight="1" x14ac:dyDescent="0.2">
      <c r="A71" s="216" t="s">
        <v>22</v>
      </c>
      <c r="B71" s="231">
        <v>3088000</v>
      </c>
      <c r="C71" s="231">
        <v>7342848</v>
      </c>
      <c r="D71" s="231">
        <v>2536127</v>
      </c>
      <c r="E71" s="231">
        <v>1604832</v>
      </c>
      <c r="F71" s="231">
        <v>2231094</v>
      </c>
      <c r="G71" s="231">
        <v>3023334</v>
      </c>
      <c r="H71" s="231">
        <v>3565556</v>
      </c>
      <c r="I71" s="231">
        <v>4551346</v>
      </c>
      <c r="J71" s="231">
        <v>3774546</v>
      </c>
      <c r="K71" s="231">
        <v>3860641</v>
      </c>
      <c r="L71" s="231">
        <v>3136756</v>
      </c>
      <c r="M71" s="231">
        <v>2592474</v>
      </c>
      <c r="N71" s="233">
        <f>SUM(B71:M72)</f>
        <v>41307554</v>
      </c>
    </row>
    <row r="72" spans="1:14" ht="13.5" customHeight="1" thickBot="1" x14ac:dyDescent="0.25">
      <c r="A72" s="217"/>
      <c r="B72" s="232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4"/>
    </row>
    <row r="73" spans="1:14" ht="13.5" customHeight="1" x14ac:dyDescent="0.2">
      <c r="A73" s="216" t="s">
        <v>62</v>
      </c>
      <c r="B73" s="231">
        <v>17093611</v>
      </c>
      <c r="C73" s="231">
        <v>16396278</v>
      </c>
      <c r="D73" s="231">
        <v>17443976</v>
      </c>
      <c r="E73" s="231">
        <v>20404573</v>
      </c>
      <c r="F73" s="231">
        <v>15339893</v>
      </c>
      <c r="G73" s="231">
        <v>14287090</v>
      </c>
      <c r="H73" s="231">
        <v>15364334</v>
      </c>
      <c r="I73" s="231">
        <v>14062715</v>
      </c>
      <c r="J73" s="231">
        <v>17629835</v>
      </c>
      <c r="K73" s="231">
        <v>18872137</v>
      </c>
      <c r="L73" s="231">
        <v>16905020</v>
      </c>
      <c r="M73" s="231">
        <v>12163776</v>
      </c>
      <c r="N73" s="233">
        <f>SUM(B73:M74)</f>
        <v>195963238</v>
      </c>
    </row>
    <row r="74" spans="1:14" ht="13.5" customHeight="1" thickBot="1" x14ac:dyDescent="0.25">
      <c r="A74" s="241"/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4"/>
    </row>
    <row r="75" spans="1:14" ht="13.5" customHeight="1" x14ac:dyDescent="0.2">
      <c r="A75" s="216" t="s">
        <v>16</v>
      </c>
      <c r="B75" s="231">
        <v>0</v>
      </c>
      <c r="C75" s="231">
        <v>0</v>
      </c>
      <c r="D75" s="231">
        <v>0</v>
      </c>
      <c r="E75" s="231">
        <v>0</v>
      </c>
      <c r="F75" s="231">
        <v>0</v>
      </c>
      <c r="G75" s="231">
        <v>0</v>
      </c>
      <c r="H75" s="231">
        <v>1368723</v>
      </c>
      <c r="I75" s="231">
        <v>0</v>
      </c>
      <c r="J75" s="231">
        <v>924686</v>
      </c>
      <c r="K75" s="231">
        <v>3219564</v>
      </c>
      <c r="L75" s="231">
        <v>3046118</v>
      </c>
      <c r="M75" s="231">
        <v>1396658</v>
      </c>
      <c r="N75" s="233">
        <f>SUM(B75:M76)</f>
        <v>9955749</v>
      </c>
    </row>
    <row r="76" spans="1:14" ht="13.5" customHeight="1" thickBot="1" x14ac:dyDescent="0.25">
      <c r="A76" s="241"/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4"/>
    </row>
    <row r="77" spans="1:14" ht="13.5" customHeight="1" x14ac:dyDescent="0.2">
      <c r="A77" s="216" t="s">
        <v>24</v>
      </c>
      <c r="B77" s="231">
        <v>0</v>
      </c>
      <c r="C77" s="231">
        <v>0</v>
      </c>
      <c r="D77" s="231">
        <v>0</v>
      </c>
      <c r="E77" s="231">
        <v>0</v>
      </c>
      <c r="F77" s="231">
        <v>2825102</v>
      </c>
      <c r="G77" s="231">
        <v>16853532</v>
      </c>
      <c r="H77" s="231">
        <v>20161511</v>
      </c>
      <c r="I77" s="231">
        <v>15728162</v>
      </c>
      <c r="J77" s="231">
        <v>0</v>
      </c>
      <c r="K77" s="231">
        <v>0</v>
      </c>
      <c r="L77" s="231">
        <v>0</v>
      </c>
      <c r="M77" s="231">
        <v>0</v>
      </c>
      <c r="N77" s="233">
        <f>SUM(B77:M78)</f>
        <v>55568307</v>
      </c>
    </row>
    <row r="78" spans="1:14" ht="13.5" customHeight="1" thickBot="1" x14ac:dyDescent="0.25">
      <c r="A78" s="241"/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4"/>
    </row>
    <row r="79" spans="1:14" ht="13.5" customHeight="1" x14ac:dyDescent="0.2">
      <c r="A79" s="216" t="s">
        <v>31</v>
      </c>
      <c r="B79" s="231">
        <v>0</v>
      </c>
      <c r="C79" s="231">
        <v>0</v>
      </c>
      <c r="D79" s="231">
        <v>0</v>
      </c>
      <c r="E79" s="231">
        <v>0</v>
      </c>
      <c r="F79" s="231">
        <v>0</v>
      </c>
      <c r="G79" s="231">
        <v>0</v>
      </c>
      <c r="H79" s="231">
        <v>0</v>
      </c>
      <c r="I79" s="231">
        <v>0</v>
      </c>
      <c r="J79" s="231">
        <v>0</v>
      </c>
      <c r="K79" s="231">
        <v>0</v>
      </c>
      <c r="L79" s="231">
        <v>0</v>
      </c>
      <c r="M79" s="231">
        <v>0</v>
      </c>
      <c r="N79" s="233">
        <f>SUM(B79:M80)</f>
        <v>0</v>
      </c>
    </row>
    <row r="80" spans="1:14" ht="13.5" customHeight="1" thickBot="1" x14ac:dyDescent="0.25">
      <c r="A80" s="241"/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4"/>
    </row>
    <row r="81" spans="1:14" ht="13.5" customHeight="1" x14ac:dyDescent="0.2">
      <c r="A81" s="216" t="s">
        <v>25</v>
      </c>
      <c r="B81" s="231">
        <v>118694897</v>
      </c>
      <c r="C81" s="231">
        <v>120496805</v>
      </c>
      <c r="D81" s="231">
        <v>71627636</v>
      </c>
      <c r="E81" s="231">
        <v>93292324</v>
      </c>
      <c r="F81" s="231">
        <v>175172665</v>
      </c>
      <c r="G81" s="231">
        <v>196164740</v>
      </c>
      <c r="H81" s="231">
        <v>169515675</v>
      </c>
      <c r="I81" s="231">
        <v>77645626</v>
      </c>
      <c r="J81" s="231">
        <v>103642836</v>
      </c>
      <c r="K81" s="231">
        <v>107741258</v>
      </c>
      <c r="L81" s="231">
        <v>96709459</v>
      </c>
      <c r="M81" s="231">
        <v>74719990</v>
      </c>
      <c r="N81" s="233">
        <f>SUM(B81:M82)</f>
        <v>1405423911</v>
      </c>
    </row>
    <row r="82" spans="1:14" ht="13.5" customHeight="1" thickBot="1" x14ac:dyDescent="0.25">
      <c r="A82" s="241"/>
      <c r="B82" s="232"/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4"/>
    </row>
    <row r="83" spans="1:14" ht="13.5" customHeight="1" x14ac:dyDescent="0.2">
      <c r="A83" s="216" t="s">
        <v>23</v>
      </c>
      <c r="B83" s="231">
        <v>26780054</v>
      </c>
      <c r="C83" s="231">
        <v>32615334</v>
      </c>
      <c r="D83" s="231">
        <v>34710224</v>
      </c>
      <c r="E83" s="231">
        <v>38798192</v>
      </c>
      <c r="F83" s="231">
        <v>35067969</v>
      </c>
      <c r="G83" s="231">
        <v>45553927</v>
      </c>
      <c r="H83" s="231">
        <v>49866846</v>
      </c>
      <c r="I83" s="231">
        <v>50029548</v>
      </c>
      <c r="J83" s="231">
        <v>44040111</v>
      </c>
      <c r="K83" s="231">
        <v>33550692</v>
      </c>
      <c r="L83" s="231">
        <v>34985029</v>
      </c>
      <c r="M83" s="231">
        <v>32320848</v>
      </c>
      <c r="N83" s="233">
        <f>SUM(B83:M84)</f>
        <v>458318774</v>
      </c>
    </row>
    <row r="84" spans="1:14" ht="13.5" customHeight="1" thickBot="1" x14ac:dyDescent="0.25">
      <c r="A84" s="241"/>
      <c r="B84" s="232"/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4"/>
    </row>
    <row r="85" spans="1:14" ht="13.5" customHeight="1" x14ac:dyDescent="0.2">
      <c r="A85" s="216" t="s">
        <v>26</v>
      </c>
      <c r="B85" s="231">
        <v>51209061</v>
      </c>
      <c r="C85" s="231">
        <v>46863329</v>
      </c>
      <c r="D85" s="231">
        <v>57137232</v>
      </c>
      <c r="E85" s="231">
        <v>57733667</v>
      </c>
      <c r="F85" s="231">
        <v>54708869</v>
      </c>
      <c r="G85" s="231">
        <v>51427523</v>
      </c>
      <c r="H85" s="231">
        <v>48861645</v>
      </c>
      <c r="I85" s="231">
        <v>50173046</v>
      </c>
      <c r="J85" s="231">
        <v>52869994</v>
      </c>
      <c r="K85" s="231">
        <v>56300264</v>
      </c>
      <c r="L85" s="231">
        <v>52502184</v>
      </c>
      <c r="M85" s="231">
        <v>48109527</v>
      </c>
      <c r="N85" s="233">
        <f>SUM(B85:M86)</f>
        <v>627896341</v>
      </c>
    </row>
    <row r="86" spans="1:14" ht="13.5" customHeight="1" thickBot="1" x14ac:dyDescent="0.25">
      <c r="A86" s="241"/>
      <c r="B86" s="232"/>
      <c r="C86" s="232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4"/>
    </row>
    <row r="87" spans="1:14" ht="13.5" customHeight="1" x14ac:dyDescent="0.2">
      <c r="A87" s="216" t="s">
        <v>27</v>
      </c>
      <c r="B87" s="231">
        <v>10376950</v>
      </c>
      <c r="C87" s="231">
        <v>14180458</v>
      </c>
      <c r="D87" s="231">
        <v>10539494</v>
      </c>
      <c r="E87" s="231">
        <v>10367000</v>
      </c>
      <c r="F87" s="231">
        <v>12118905</v>
      </c>
      <c r="G87" s="231">
        <v>7428279</v>
      </c>
      <c r="H87" s="231">
        <v>7168973</v>
      </c>
      <c r="I87" s="231">
        <v>5550412</v>
      </c>
      <c r="J87" s="231">
        <v>6000491</v>
      </c>
      <c r="K87" s="231">
        <v>6678202</v>
      </c>
      <c r="L87" s="231">
        <v>7922755</v>
      </c>
      <c r="M87" s="231">
        <v>7007127</v>
      </c>
      <c r="N87" s="233">
        <f>SUM(B87:M88)</f>
        <v>105339046</v>
      </c>
    </row>
    <row r="88" spans="1:14" ht="13.5" customHeight="1" thickBot="1" x14ac:dyDescent="0.25">
      <c r="A88" s="241"/>
      <c r="B88" s="232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4"/>
    </row>
    <row r="89" spans="1:14" ht="13.5" customHeight="1" x14ac:dyDescent="0.2">
      <c r="A89" s="216" t="s">
        <v>63</v>
      </c>
      <c r="B89" s="231">
        <v>0</v>
      </c>
      <c r="C89" s="231">
        <v>0</v>
      </c>
      <c r="D89" s="231">
        <v>0</v>
      </c>
      <c r="E89" s="231">
        <v>0</v>
      </c>
      <c r="F89" s="231">
        <v>0</v>
      </c>
      <c r="G89" s="231">
        <v>0</v>
      </c>
      <c r="H89" s="231">
        <v>0</v>
      </c>
      <c r="I89" s="231">
        <v>0</v>
      </c>
      <c r="J89" s="231">
        <v>0</v>
      </c>
      <c r="K89" s="231">
        <v>0</v>
      </c>
      <c r="L89" s="231">
        <v>0</v>
      </c>
      <c r="M89" s="231">
        <v>0</v>
      </c>
      <c r="N89" s="233">
        <f>SUM(B89:M90)</f>
        <v>0</v>
      </c>
    </row>
    <row r="90" spans="1:14" ht="13.5" customHeight="1" thickBot="1" x14ac:dyDescent="0.25">
      <c r="A90" s="241"/>
      <c r="B90" s="232"/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4"/>
    </row>
    <row r="91" spans="1:14" ht="13.5" customHeight="1" x14ac:dyDescent="0.2">
      <c r="A91" s="216" t="s">
        <v>64</v>
      </c>
      <c r="B91" s="231">
        <v>5596540</v>
      </c>
      <c r="C91" s="231">
        <v>4987918</v>
      </c>
      <c r="D91" s="231">
        <v>3994137</v>
      </c>
      <c r="E91" s="231">
        <v>6177256</v>
      </c>
      <c r="F91" s="231">
        <v>5495879</v>
      </c>
      <c r="G91" s="231">
        <v>6361663</v>
      </c>
      <c r="H91" s="231">
        <v>4881869</v>
      </c>
      <c r="I91" s="231">
        <v>6817486</v>
      </c>
      <c r="J91" s="231">
        <v>4823580</v>
      </c>
      <c r="K91" s="231">
        <v>3345156</v>
      </c>
      <c r="L91" s="231">
        <v>2372828</v>
      </c>
      <c r="M91" s="231">
        <v>3858902</v>
      </c>
      <c r="N91" s="233">
        <f>SUM(B91:M92)</f>
        <v>58713214</v>
      </c>
    </row>
    <row r="92" spans="1:14" ht="13.5" customHeight="1" thickBot="1" x14ac:dyDescent="0.25">
      <c r="A92" s="241"/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4"/>
    </row>
    <row r="93" spans="1:14" ht="13.5" customHeight="1" x14ac:dyDescent="0.2">
      <c r="A93" s="216" t="s">
        <v>28</v>
      </c>
      <c r="B93" s="231">
        <v>0</v>
      </c>
      <c r="C93" s="231">
        <v>12309</v>
      </c>
      <c r="D93" s="231">
        <v>7470</v>
      </c>
      <c r="E93" s="231">
        <v>0</v>
      </c>
      <c r="F93" s="231">
        <v>0</v>
      </c>
      <c r="G93" s="231">
        <v>0</v>
      </c>
      <c r="H93" s="231">
        <v>0</v>
      </c>
      <c r="I93" s="231">
        <v>0</v>
      </c>
      <c r="J93" s="231">
        <v>0</v>
      </c>
      <c r="K93" s="231">
        <v>0</v>
      </c>
      <c r="L93" s="231">
        <v>0</v>
      </c>
      <c r="M93" s="231">
        <v>0</v>
      </c>
      <c r="N93" s="233">
        <f>SUM(B93:M94)</f>
        <v>19779</v>
      </c>
    </row>
    <row r="94" spans="1:14" ht="13.5" customHeight="1" thickBot="1" x14ac:dyDescent="0.25">
      <c r="A94" s="241"/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4"/>
    </row>
    <row r="95" spans="1:14" ht="13.5" customHeight="1" x14ac:dyDescent="0.2">
      <c r="A95" s="250" t="s">
        <v>13</v>
      </c>
      <c r="B95" s="246">
        <f t="shared" ref="B95:M95" si="1">SUM(B59:B94)</f>
        <v>280263362</v>
      </c>
      <c r="C95" s="246">
        <f t="shared" si="1"/>
        <v>270329305</v>
      </c>
      <c r="D95" s="246">
        <f t="shared" si="1"/>
        <v>241098205</v>
      </c>
      <c r="E95" s="246">
        <f t="shared" si="1"/>
        <v>262137401</v>
      </c>
      <c r="F95" s="246">
        <f t="shared" si="1"/>
        <v>342149931</v>
      </c>
      <c r="G95" s="246">
        <f t="shared" si="1"/>
        <v>386737720</v>
      </c>
      <c r="H95" s="246">
        <f t="shared" si="1"/>
        <v>373952767</v>
      </c>
      <c r="I95" s="246">
        <f t="shared" si="1"/>
        <v>292900765</v>
      </c>
      <c r="J95" s="246">
        <f t="shared" si="1"/>
        <v>288962627</v>
      </c>
      <c r="K95" s="246">
        <f t="shared" si="1"/>
        <v>282928025</v>
      </c>
      <c r="L95" s="246">
        <f t="shared" si="1"/>
        <v>267242334</v>
      </c>
      <c r="M95" s="246">
        <f t="shared" si="1"/>
        <v>224008723</v>
      </c>
      <c r="N95" s="246">
        <f>SUM(N59:N94)</f>
        <v>3512711165</v>
      </c>
    </row>
    <row r="96" spans="1:14" ht="13.5" customHeight="1" thickBot="1" x14ac:dyDescent="0.25">
      <c r="A96" s="251"/>
      <c r="B96" s="247"/>
      <c r="C96" s="247"/>
      <c r="D96" s="247"/>
      <c r="E96" s="247"/>
      <c r="F96" s="247"/>
      <c r="G96" s="247"/>
      <c r="H96" s="247"/>
      <c r="I96" s="247"/>
      <c r="J96" s="247"/>
      <c r="K96" s="247"/>
      <c r="L96" s="247"/>
      <c r="M96" s="247"/>
      <c r="N96" s="247"/>
    </row>
    <row r="100" spans="1:14" s="26" customFormat="1" ht="24.95" customHeight="1" x14ac:dyDescent="0.2">
      <c r="A100" s="222" t="s">
        <v>165</v>
      </c>
      <c r="B100" s="222"/>
      <c r="C100" s="222"/>
      <c r="D100" s="222"/>
      <c r="E100" s="222"/>
      <c r="F100" s="222"/>
      <c r="G100" s="222"/>
      <c r="H100" s="222"/>
      <c r="I100" s="222"/>
      <c r="J100" s="222"/>
      <c r="K100" s="222"/>
      <c r="L100" s="222"/>
      <c r="M100" s="222"/>
      <c r="N100" s="222"/>
    </row>
    <row r="101" spans="1:14" ht="13.5" thickBot="1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</row>
    <row r="102" spans="1:14" ht="13.5" customHeight="1" x14ac:dyDescent="0.2">
      <c r="A102" s="248"/>
      <c r="B102" s="248" t="s">
        <v>1</v>
      </c>
      <c r="C102" s="248" t="s">
        <v>2</v>
      </c>
      <c r="D102" s="248" t="s">
        <v>3</v>
      </c>
      <c r="E102" s="248" t="s">
        <v>4</v>
      </c>
      <c r="F102" s="248" t="s">
        <v>5</v>
      </c>
      <c r="G102" s="248" t="s">
        <v>6</v>
      </c>
      <c r="H102" s="248" t="s">
        <v>7</v>
      </c>
      <c r="I102" s="248" t="s">
        <v>8</v>
      </c>
      <c r="J102" s="248" t="s">
        <v>9</v>
      </c>
      <c r="K102" s="248" t="s">
        <v>10</v>
      </c>
      <c r="L102" s="248" t="s">
        <v>11</v>
      </c>
      <c r="M102" s="248" t="s">
        <v>12</v>
      </c>
      <c r="N102" s="248" t="s">
        <v>13</v>
      </c>
    </row>
    <row r="103" spans="1:14" ht="13.5" customHeight="1" thickBot="1" x14ac:dyDescent="0.25">
      <c r="A103" s="249"/>
      <c r="B103" s="249"/>
      <c r="C103" s="249"/>
      <c r="D103" s="249"/>
      <c r="E103" s="249"/>
      <c r="F103" s="249"/>
      <c r="G103" s="249"/>
      <c r="H103" s="249"/>
      <c r="I103" s="249"/>
      <c r="J103" s="249"/>
      <c r="K103" s="249"/>
      <c r="L103" s="249"/>
      <c r="M103" s="249"/>
      <c r="N103" s="249"/>
    </row>
    <row r="104" spans="1:14" ht="13.5" customHeight="1" x14ac:dyDescent="0.2">
      <c r="A104" s="216" t="s">
        <v>30</v>
      </c>
      <c r="B104" s="231">
        <v>45900000</v>
      </c>
      <c r="C104" s="231">
        <v>34764000</v>
      </c>
      <c r="D104" s="231">
        <v>46739000</v>
      </c>
      <c r="E104" s="231">
        <v>35302000</v>
      </c>
      <c r="F104" s="231">
        <v>45983000</v>
      </c>
      <c r="G104" s="231">
        <v>45178000</v>
      </c>
      <c r="H104" s="231">
        <v>45652148</v>
      </c>
      <c r="I104" s="231">
        <v>38682696</v>
      </c>
      <c r="J104" s="231">
        <v>47277826.140000001</v>
      </c>
      <c r="K104" s="231">
        <v>51256055</v>
      </c>
      <c r="L104" s="231">
        <v>54809406</v>
      </c>
      <c r="M104" s="231">
        <v>45618065.299999997</v>
      </c>
      <c r="N104" s="233">
        <f>SUM(B104:M105)</f>
        <v>537162196.43999994</v>
      </c>
    </row>
    <row r="105" spans="1:14" ht="13.5" customHeight="1" thickBot="1" x14ac:dyDescent="0.25">
      <c r="A105" s="241"/>
      <c r="B105" s="232"/>
      <c r="C105" s="232"/>
      <c r="D105" s="232"/>
      <c r="E105" s="232"/>
      <c r="F105" s="232"/>
      <c r="G105" s="232"/>
      <c r="H105" s="232"/>
      <c r="I105" s="232"/>
      <c r="J105" s="232"/>
      <c r="K105" s="232"/>
      <c r="L105" s="232"/>
      <c r="M105" s="232"/>
      <c r="N105" s="234"/>
    </row>
    <row r="106" spans="1:14" ht="13.5" customHeight="1" x14ac:dyDescent="0.2">
      <c r="A106" s="216" t="s">
        <v>66</v>
      </c>
      <c r="B106" s="231">
        <v>0</v>
      </c>
      <c r="C106" s="231">
        <v>0</v>
      </c>
      <c r="D106" s="231">
        <v>0</v>
      </c>
      <c r="E106" s="231">
        <v>23000</v>
      </c>
      <c r="F106" s="231">
        <v>0</v>
      </c>
      <c r="G106" s="231">
        <v>32000</v>
      </c>
      <c r="H106" s="231">
        <v>0</v>
      </c>
      <c r="I106" s="231">
        <v>0</v>
      </c>
      <c r="J106" s="231">
        <v>31692.05</v>
      </c>
      <c r="K106" s="231">
        <v>27238</v>
      </c>
      <c r="L106" s="231">
        <v>0</v>
      </c>
      <c r="M106" s="231">
        <v>0</v>
      </c>
      <c r="N106" s="233">
        <f>SUM(B106:M107)</f>
        <v>113930.05</v>
      </c>
    </row>
    <row r="107" spans="1:14" ht="13.5" customHeight="1" thickBot="1" x14ac:dyDescent="0.25">
      <c r="A107" s="241"/>
      <c r="B107" s="232"/>
      <c r="C107" s="232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234"/>
    </row>
    <row r="108" spans="1:14" ht="13.5" customHeight="1" x14ac:dyDescent="0.2">
      <c r="A108" s="216" t="s">
        <v>32</v>
      </c>
      <c r="B108" s="231">
        <v>7469000</v>
      </c>
      <c r="C108" s="231">
        <v>7383000</v>
      </c>
      <c r="D108" s="231">
        <v>8106000</v>
      </c>
      <c r="E108" s="231">
        <v>4267000</v>
      </c>
      <c r="F108" s="231">
        <v>6980000</v>
      </c>
      <c r="G108" s="231">
        <v>7274000</v>
      </c>
      <c r="H108" s="231">
        <v>6510558</v>
      </c>
      <c r="I108" s="231">
        <v>6993358</v>
      </c>
      <c r="J108" s="231">
        <v>5776604</v>
      </c>
      <c r="K108" s="231">
        <v>7716520</v>
      </c>
      <c r="L108" s="231">
        <v>5256218</v>
      </c>
      <c r="M108" s="231">
        <v>5450812</v>
      </c>
      <c r="N108" s="233">
        <f>SUM(B108:M109)</f>
        <v>79183070</v>
      </c>
    </row>
    <row r="109" spans="1:14" ht="13.5" customHeight="1" thickBot="1" x14ac:dyDescent="0.25">
      <c r="A109" s="241"/>
      <c r="B109" s="232"/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4"/>
    </row>
    <row r="110" spans="1:14" ht="13.5" customHeight="1" x14ac:dyDescent="0.2">
      <c r="A110" s="216" t="s">
        <v>33</v>
      </c>
      <c r="B110" s="231">
        <v>1668000</v>
      </c>
      <c r="C110" s="231">
        <v>1406000</v>
      </c>
      <c r="D110" s="231">
        <v>1930000</v>
      </c>
      <c r="E110" s="231">
        <v>982000</v>
      </c>
      <c r="F110" s="231">
        <v>2008000</v>
      </c>
      <c r="G110" s="231">
        <v>2519000</v>
      </c>
      <c r="H110" s="231">
        <v>1820134</v>
      </c>
      <c r="I110" s="231">
        <v>1907870</v>
      </c>
      <c r="J110" s="231">
        <v>1640613.03</v>
      </c>
      <c r="K110" s="231">
        <v>1957635</v>
      </c>
      <c r="L110" s="231">
        <v>1183828</v>
      </c>
      <c r="M110" s="231">
        <v>1630126.5</v>
      </c>
      <c r="N110" s="233">
        <f>SUM(B110:M111)</f>
        <v>20653206.530000001</v>
      </c>
    </row>
    <row r="111" spans="1:14" ht="13.5" customHeight="1" thickBot="1" x14ac:dyDescent="0.25">
      <c r="A111" s="241"/>
      <c r="B111" s="232"/>
      <c r="C111" s="232"/>
      <c r="D111" s="232"/>
      <c r="E111" s="232"/>
      <c r="F111" s="232"/>
      <c r="G111" s="232"/>
      <c r="H111" s="232"/>
      <c r="I111" s="232"/>
      <c r="J111" s="232"/>
      <c r="K111" s="232"/>
      <c r="L111" s="232"/>
      <c r="M111" s="232"/>
      <c r="N111" s="234"/>
    </row>
    <row r="112" spans="1:14" ht="13.5" customHeight="1" x14ac:dyDescent="0.2">
      <c r="A112" s="216" t="s">
        <v>62</v>
      </c>
      <c r="B112" s="231">
        <v>0</v>
      </c>
      <c r="C112" s="231">
        <v>0</v>
      </c>
      <c r="D112" s="231">
        <v>0</v>
      </c>
      <c r="E112" s="231">
        <v>2792000</v>
      </c>
      <c r="F112" s="231">
        <v>5276000</v>
      </c>
      <c r="G112" s="231">
        <v>639000</v>
      </c>
      <c r="H112" s="231">
        <v>3917894</v>
      </c>
      <c r="I112" s="231">
        <v>782011</v>
      </c>
      <c r="J112" s="231">
        <v>1842909.08</v>
      </c>
      <c r="K112" s="231">
        <v>1415008</v>
      </c>
      <c r="L112" s="231">
        <v>1331680</v>
      </c>
      <c r="M112" s="231">
        <v>218920.11</v>
      </c>
      <c r="N112" s="233">
        <f>SUM(B112:M113)</f>
        <v>18215422.189999998</v>
      </c>
    </row>
    <row r="113" spans="1:14" ht="13.5" customHeight="1" thickBot="1" x14ac:dyDescent="0.25">
      <c r="A113" s="241"/>
      <c r="B113" s="232"/>
      <c r="C113" s="232"/>
      <c r="D113" s="232"/>
      <c r="E113" s="232"/>
      <c r="F113" s="232"/>
      <c r="G113" s="232"/>
      <c r="H113" s="232"/>
      <c r="I113" s="232"/>
      <c r="J113" s="232"/>
      <c r="K113" s="232"/>
      <c r="L113" s="232"/>
      <c r="M113" s="232"/>
      <c r="N113" s="234"/>
    </row>
    <row r="114" spans="1:14" ht="13.5" customHeight="1" x14ac:dyDescent="0.2">
      <c r="A114" s="216" t="s">
        <v>93</v>
      </c>
      <c r="B114" s="231">
        <v>6320000</v>
      </c>
      <c r="C114" s="231">
        <v>6454000</v>
      </c>
      <c r="D114" s="231">
        <v>7108000</v>
      </c>
      <c r="E114" s="231">
        <v>7467000</v>
      </c>
      <c r="F114" s="231">
        <v>7961000</v>
      </c>
      <c r="G114" s="231">
        <v>7575000</v>
      </c>
      <c r="H114" s="231">
        <v>7714346</v>
      </c>
      <c r="I114" s="231">
        <v>9020809</v>
      </c>
      <c r="J114" s="231">
        <v>7158102.6500000004</v>
      </c>
      <c r="K114" s="231">
        <v>7366603</v>
      </c>
      <c r="L114" s="231">
        <v>7439400</v>
      </c>
      <c r="M114" s="231">
        <v>6160432.96</v>
      </c>
      <c r="N114" s="233">
        <f>SUM(B114:M115)</f>
        <v>87744693.609999999</v>
      </c>
    </row>
    <row r="115" spans="1:14" ht="13.5" customHeight="1" thickBot="1" x14ac:dyDescent="0.25">
      <c r="A115" s="241"/>
      <c r="B115" s="232"/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4"/>
    </row>
    <row r="116" spans="1:14" ht="13.5" customHeight="1" x14ac:dyDescent="0.2">
      <c r="A116" s="216" t="s">
        <v>34</v>
      </c>
      <c r="B116" s="231">
        <v>71849000</v>
      </c>
      <c r="C116" s="231">
        <v>51188000</v>
      </c>
      <c r="D116" s="231">
        <v>65648000</v>
      </c>
      <c r="E116" s="231">
        <v>52561000</v>
      </c>
      <c r="F116" s="231">
        <v>65659000</v>
      </c>
      <c r="G116" s="231">
        <v>55405000</v>
      </c>
      <c r="H116" s="231">
        <v>61527521</v>
      </c>
      <c r="I116" s="231">
        <v>57233923</v>
      </c>
      <c r="J116" s="231">
        <v>58857730.079999998</v>
      </c>
      <c r="K116" s="231">
        <v>60633435</v>
      </c>
      <c r="L116" s="231">
        <v>53967233</v>
      </c>
      <c r="M116" s="231">
        <v>51644844.530000001</v>
      </c>
      <c r="N116" s="233">
        <f>SUM(B116:M117)</f>
        <v>706174686.61000001</v>
      </c>
    </row>
    <row r="117" spans="1:14" ht="13.5" customHeight="1" thickBot="1" x14ac:dyDescent="0.25">
      <c r="A117" s="241"/>
      <c r="B117" s="232"/>
      <c r="C117" s="232"/>
      <c r="D117" s="232"/>
      <c r="E117" s="232"/>
      <c r="F117" s="232"/>
      <c r="G117" s="232"/>
      <c r="H117" s="232"/>
      <c r="I117" s="232"/>
      <c r="J117" s="232"/>
      <c r="K117" s="232"/>
      <c r="L117" s="232"/>
      <c r="M117" s="232"/>
      <c r="N117" s="234"/>
    </row>
    <row r="118" spans="1:14" ht="13.5" customHeight="1" x14ac:dyDescent="0.2">
      <c r="A118" s="218" t="s">
        <v>98</v>
      </c>
      <c r="B118" s="231">
        <v>15156000</v>
      </c>
      <c r="C118" s="231">
        <v>18020000</v>
      </c>
      <c r="D118" s="231">
        <v>21740000</v>
      </c>
      <c r="E118" s="231">
        <v>20500000</v>
      </c>
      <c r="F118" s="231">
        <v>21473000</v>
      </c>
      <c r="G118" s="231">
        <v>19599000</v>
      </c>
      <c r="H118" s="231">
        <v>14452207</v>
      </c>
      <c r="I118" s="231">
        <v>19971248</v>
      </c>
      <c r="J118" s="231">
        <v>18293256.859999999</v>
      </c>
      <c r="K118" s="231">
        <v>22162509</v>
      </c>
      <c r="L118" s="231">
        <v>19830000</v>
      </c>
      <c r="M118" s="231">
        <v>22423363.850000001</v>
      </c>
      <c r="N118" s="233">
        <f>SUM(B118:M119)</f>
        <v>233620584.71000001</v>
      </c>
    </row>
    <row r="119" spans="1:14" ht="13.5" customHeight="1" thickBot="1" x14ac:dyDescent="0.25">
      <c r="A119" s="219"/>
      <c r="B119" s="232"/>
      <c r="C119" s="232"/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  <c r="N119" s="234"/>
    </row>
    <row r="120" spans="1:14" ht="13.5" customHeight="1" x14ac:dyDescent="0.2">
      <c r="A120" s="216" t="s">
        <v>35</v>
      </c>
      <c r="B120" s="231">
        <v>12004000</v>
      </c>
      <c r="C120" s="231">
        <v>10743000</v>
      </c>
      <c r="D120" s="231">
        <v>10201000</v>
      </c>
      <c r="E120" s="231">
        <v>11641000</v>
      </c>
      <c r="F120" s="231">
        <v>13945000</v>
      </c>
      <c r="G120" s="231">
        <v>9936000</v>
      </c>
      <c r="H120" s="231">
        <v>9755907</v>
      </c>
      <c r="I120" s="231">
        <v>11728153</v>
      </c>
      <c r="J120" s="231">
        <v>7926567.8399999999</v>
      </c>
      <c r="K120" s="231">
        <v>12064198</v>
      </c>
      <c r="L120" s="231">
        <v>10733578</v>
      </c>
      <c r="M120" s="231">
        <v>5874801.3499999996</v>
      </c>
      <c r="N120" s="233">
        <f>SUM(B120:M121)</f>
        <v>126553205.19</v>
      </c>
    </row>
    <row r="121" spans="1:14" ht="13.5" customHeight="1" thickBot="1" x14ac:dyDescent="0.25">
      <c r="A121" s="241"/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  <c r="L121" s="232"/>
      <c r="M121" s="232"/>
      <c r="N121" s="234"/>
    </row>
    <row r="122" spans="1:14" ht="13.5" customHeight="1" x14ac:dyDescent="0.2">
      <c r="A122" s="216" t="s">
        <v>74</v>
      </c>
      <c r="B122" s="231">
        <v>3189000</v>
      </c>
      <c r="C122" s="231">
        <v>3925000</v>
      </c>
      <c r="D122" s="231">
        <v>4118000</v>
      </c>
      <c r="E122" s="231">
        <v>2661000</v>
      </c>
      <c r="F122" s="231">
        <v>3857000</v>
      </c>
      <c r="G122" s="231">
        <v>2415000</v>
      </c>
      <c r="H122" s="231">
        <v>4252830</v>
      </c>
      <c r="I122" s="231">
        <v>3204840</v>
      </c>
      <c r="J122" s="231">
        <v>4354080</v>
      </c>
      <c r="K122" s="231">
        <v>4312690</v>
      </c>
      <c r="L122" s="231">
        <v>3832420</v>
      </c>
      <c r="M122" s="231">
        <v>2943720</v>
      </c>
      <c r="N122" s="233">
        <f>SUM(B122:M123)</f>
        <v>43065580</v>
      </c>
    </row>
    <row r="123" spans="1:14" ht="13.5" customHeight="1" thickBot="1" x14ac:dyDescent="0.25">
      <c r="A123" s="241"/>
      <c r="B123" s="232"/>
      <c r="C123" s="232"/>
      <c r="D123" s="232"/>
      <c r="E123" s="232"/>
      <c r="F123" s="232"/>
      <c r="G123" s="232"/>
      <c r="H123" s="232"/>
      <c r="I123" s="232"/>
      <c r="J123" s="232"/>
      <c r="K123" s="232"/>
      <c r="L123" s="232"/>
      <c r="M123" s="232"/>
      <c r="N123" s="234"/>
    </row>
    <row r="124" spans="1:14" ht="13.5" customHeight="1" x14ac:dyDescent="0.2">
      <c r="A124" s="216" t="s">
        <v>17</v>
      </c>
      <c r="B124" s="231">
        <v>5102000</v>
      </c>
      <c r="C124" s="231">
        <v>4256000</v>
      </c>
      <c r="D124" s="231">
        <v>4200000</v>
      </c>
      <c r="E124" s="231">
        <v>4366000</v>
      </c>
      <c r="F124" s="231">
        <v>2684000</v>
      </c>
      <c r="G124" s="231">
        <v>4257000</v>
      </c>
      <c r="H124" s="231">
        <v>2676872</v>
      </c>
      <c r="I124" s="231">
        <v>3805601</v>
      </c>
      <c r="J124" s="231">
        <v>3559649.18</v>
      </c>
      <c r="K124" s="231">
        <v>4738086</v>
      </c>
      <c r="L124" s="231">
        <v>4032479</v>
      </c>
      <c r="M124" s="231">
        <v>4515416.3499999996</v>
      </c>
      <c r="N124" s="233">
        <f>SUM(B124:M125)</f>
        <v>48193103.530000001</v>
      </c>
    </row>
    <row r="125" spans="1:14" ht="13.5" customHeight="1" thickBot="1" x14ac:dyDescent="0.25">
      <c r="A125" s="241"/>
      <c r="B125" s="232"/>
      <c r="C125" s="232"/>
      <c r="D125" s="232"/>
      <c r="E125" s="232"/>
      <c r="F125" s="232"/>
      <c r="G125" s="232"/>
      <c r="H125" s="232"/>
      <c r="I125" s="232"/>
      <c r="J125" s="232"/>
      <c r="K125" s="232"/>
      <c r="L125" s="232"/>
      <c r="M125" s="232"/>
      <c r="N125" s="234"/>
    </row>
    <row r="126" spans="1:14" ht="13.5" customHeight="1" x14ac:dyDescent="0.2">
      <c r="A126" s="250" t="s">
        <v>13</v>
      </c>
      <c r="B126" s="246">
        <f t="shared" ref="B126:M126" si="2">SUM(B104:B125)</f>
        <v>168657000</v>
      </c>
      <c r="C126" s="246">
        <f t="shared" si="2"/>
        <v>138139000</v>
      </c>
      <c r="D126" s="246">
        <f t="shared" si="2"/>
        <v>169790000</v>
      </c>
      <c r="E126" s="246">
        <f t="shared" si="2"/>
        <v>142562000</v>
      </c>
      <c r="F126" s="246">
        <f t="shared" si="2"/>
        <v>175826000</v>
      </c>
      <c r="G126" s="246">
        <f t="shared" si="2"/>
        <v>154829000</v>
      </c>
      <c r="H126" s="246">
        <f t="shared" si="2"/>
        <v>158280417</v>
      </c>
      <c r="I126" s="246">
        <f t="shared" si="2"/>
        <v>153330509</v>
      </c>
      <c r="J126" s="246">
        <f t="shared" si="2"/>
        <v>156719030.91</v>
      </c>
      <c r="K126" s="246">
        <f t="shared" si="2"/>
        <v>173649977</v>
      </c>
      <c r="L126" s="246">
        <f t="shared" si="2"/>
        <v>162416242</v>
      </c>
      <c r="M126" s="246">
        <f t="shared" si="2"/>
        <v>146480502.94999999</v>
      </c>
      <c r="N126" s="246">
        <f>SUM(N104:N125)</f>
        <v>1900679678.8599999</v>
      </c>
    </row>
    <row r="127" spans="1:14" ht="13.5" customHeight="1" thickBot="1" x14ac:dyDescent="0.25">
      <c r="A127" s="251"/>
      <c r="B127" s="247"/>
      <c r="C127" s="247"/>
      <c r="D127" s="247"/>
      <c r="E127" s="247"/>
      <c r="F127" s="247"/>
      <c r="G127" s="247"/>
      <c r="H127" s="247"/>
      <c r="I127" s="247"/>
      <c r="J127" s="247"/>
      <c r="K127" s="247"/>
      <c r="L127" s="247"/>
      <c r="M127" s="247"/>
      <c r="N127" s="247"/>
    </row>
    <row r="131" spans="1:14" s="26" customFormat="1" ht="24.95" customHeight="1" x14ac:dyDescent="0.2">
      <c r="A131" s="222" t="s">
        <v>171</v>
      </c>
      <c r="B131" s="222"/>
      <c r="C131" s="222"/>
      <c r="D131" s="222"/>
      <c r="E131" s="222"/>
      <c r="F131" s="222"/>
      <c r="G131" s="222"/>
      <c r="H131" s="222"/>
      <c r="I131" s="222"/>
      <c r="J131" s="222"/>
      <c r="K131" s="222"/>
      <c r="L131" s="222"/>
      <c r="M131" s="222"/>
      <c r="N131" s="222"/>
    </row>
    <row r="132" spans="1:14" ht="13.5" thickBot="1" x14ac:dyDescent="0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</row>
    <row r="133" spans="1:14" ht="13.5" customHeight="1" x14ac:dyDescent="0.2">
      <c r="A133" s="248"/>
      <c r="B133" s="248" t="s">
        <v>1</v>
      </c>
      <c r="C133" s="248" t="s">
        <v>2</v>
      </c>
      <c r="D133" s="248" t="s">
        <v>3</v>
      </c>
      <c r="E133" s="248" t="s">
        <v>4</v>
      </c>
      <c r="F133" s="248" t="s">
        <v>5</v>
      </c>
      <c r="G133" s="248" t="s">
        <v>6</v>
      </c>
      <c r="H133" s="248" t="s">
        <v>7</v>
      </c>
      <c r="I133" s="248" t="s">
        <v>8</v>
      </c>
      <c r="J133" s="248" t="s">
        <v>9</v>
      </c>
      <c r="K133" s="248" t="s">
        <v>10</v>
      </c>
      <c r="L133" s="248" t="s">
        <v>11</v>
      </c>
      <c r="M133" s="248" t="s">
        <v>12</v>
      </c>
      <c r="N133" s="248" t="s">
        <v>13</v>
      </c>
    </row>
    <row r="134" spans="1:14" ht="13.5" customHeight="1" thickBot="1" x14ac:dyDescent="0.25">
      <c r="A134" s="249"/>
      <c r="B134" s="249"/>
      <c r="C134" s="249"/>
      <c r="D134" s="249"/>
      <c r="E134" s="249"/>
      <c r="F134" s="249"/>
      <c r="G134" s="249"/>
      <c r="H134" s="249"/>
      <c r="I134" s="249"/>
      <c r="J134" s="249"/>
      <c r="K134" s="249"/>
      <c r="L134" s="249"/>
      <c r="M134" s="249"/>
      <c r="N134" s="249"/>
    </row>
    <row r="135" spans="1:14" ht="13.5" customHeight="1" x14ac:dyDescent="0.2">
      <c r="A135" s="216" t="s">
        <v>36</v>
      </c>
      <c r="B135" s="231">
        <v>15396555</v>
      </c>
      <c r="C135" s="231">
        <v>14857612</v>
      </c>
      <c r="D135" s="231">
        <v>21543620</v>
      </c>
      <c r="E135" s="231">
        <v>17515346</v>
      </c>
      <c r="F135" s="231">
        <v>15791231</v>
      </c>
      <c r="G135" s="231">
        <v>17906217</v>
      </c>
      <c r="H135" s="231">
        <v>16182639</v>
      </c>
      <c r="I135" s="231">
        <v>15729005</v>
      </c>
      <c r="J135" s="231">
        <v>14613270</v>
      </c>
      <c r="K135" s="231">
        <v>17812824</v>
      </c>
      <c r="L135" s="231">
        <v>13093130</v>
      </c>
      <c r="M135" s="231">
        <v>12807649</v>
      </c>
      <c r="N135" s="233">
        <f>SUM(B135:M136)</f>
        <v>193249098</v>
      </c>
    </row>
    <row r="136" spans="1:14" ht="13.5" customHeight="1" thickBot="1" x14ac:dyDescent="0.25">
      <c r="A136" s="241"/>
      <c r="B136" s="232"/>
      <c r="C136" s="232"/>
      <c r="D136" s="232"/>
      <c r="E136" s="232"/>
      <c r="F136" s="232"/>
      <c r="G136" s="232"/>
      <c r="H136" s="232"/>
      <c r="I136" s="232"/>
      <c r="J136" s="232"/>
      <c r="K136" s="232"/>
      <c r="L136" s="232"/>
      <c r="M136" s="232"/>
      <c r="N136" s="234"/>
    </row>
    <row r="137" spans="1:14" ht="13.5" customHeight="1" x14ac:dyDescent="0.2">
      <c r="A137" s="218" t="s">
        <v>37</v>
      </c>
      <c r="B137" s="231">
        <v>11754926</v>
      </c>
      <c r="C137" s="231">
        <v>13893450</v>
      </c>
      <c r="D137" s="231">
        <v>16485086</v>
      </c>
      <c r="E137" s="231">
        <v>17428552</v>
      </c>
      <c r="F137" s="231">
        <v>18189502</v>
      </c>
      <c r="G137" s="231">
        <v>21877171</v>
      </c>
      <c r="H137" s="231">
        <v>17050536</v>
      </c>
      <c r="I137" s="231">
        <v>16806178</v>
      </c>
      <c r="J137" s="231">
        <v>18376209</v>
      </c>
      <c r="K137" s="231">
        <v>16126131</v>
      </c>
      <c r="L137" s="231">
        <v>19024353</v>
      </c>
      <c r="M137" s="231">
        <v>18029184</v>
      </c>
      <c r="N137" s="233">
        <f>SUM(B137:M138)</f>
        <v>205041278</v>
      </c>
    </row>
    <row r="138" spans="1:14" ht="13.5" customHeight="1" thickBot="1" x14ac:dyDescent="0.25">
      <c r="A138" s="242"/>
      <c r="B138" s="232"/>
      <c r="C138" s="232"/>
      <c r="D138" s="232"/>
      <c r="E138" s="232"/>
      <c r="F138" s="232"/>
      <c r="G138" s="232"/>
      <c r="H138" s="232"/>
      <c r="I138" s="232"/>
      <c r="J138" s="232"/>
      <c r="K138" s="232"/>
      <c r="L138" s="232"/>
      <c r="M138" s="232"/>
      <c r="N138" s="234"/>
    </row>
    <row r="139" spans="1:14" ht="13.5" customHeight="1" x14ac:dyDescent="0.2">
      <c r="A139" s="216" t="s">
        <v>38</v>
      </c>
      <c r="B139" s="231">
        <v>58110992</v>
      </c>
      <c r="C139" s="231">
        <v>60601039</v>
      </c>
      <c r="D139" s="231">
        <v>55004056</v>
      </c>
      <c r="E139" s="231">
        <v>64095115</v>
      </c>
      <c r="F139" s="231">
        <v>70712671</v>
      </c>
      <c r="G139" s="231">
        <v>80530631</v>
      </c>
      <c r="H139" s="231">
        <v>71124300</v>
      </c>
      <c r="I139" s="231">
        <v>59991976</v>
      </c>
      <c r="J139" s="231">
        <v>64335995</v>
      </c>
      <c r="K139" s="231">
        <v>58972070</v>
      </c>
      <c r="L139" s="231">
        <v>51818510</v>
      </c>
      <c r="M139" s="231">
        <v>42603897</v>
      </c>
      <c r="N139" s="233">
        <f>SUM(B139:M140)</f>
        <v>737901252</v>
      </c>
    </row>
    <row r="140" spans="1:14" ht="13.5" customHeight="1" thickBot="1" x14ac:dyDescent="0.25">
      <c r="A140" s="241"/>
      <c r="B140" s="232"/>
      <c r="C140" s="232"/>
      <c r="D140" s="232"/>
      <c r="E140" s="232"/>
      <c r="F140" s="232"/>
      <c r="G140" s="232"/>
      <c r="H140" s="232"/>
      <c r="I140" s="232"/>
      <c r="J140" s="232"/>
      <c r="K140" s="232"/>
      <c r="L140" s="232"/>
      <c r="M140" s="232"/>
      <c r="N140" s="234"/>
    </row>
    <row r="141" spans="1:14" ht="13.5" customHeight="1" x14ac:dyDescent="0.2">
      <c r="A141" s="218" t="s">
        <v>39</v>
      </c>
      <c r="B141" s="231">
        <v>0</v>
      </c>
      <c r="C141" s="231">
        <v>0</v>
      </c>
      <c r="D141" s="231">
        <v>0</v>
      </c>
      <c r="E141" s="231">
        <v>0</v>
      </c>
      <c r="F141" s="231">
        <v>0</v>
      </c>
      <c r="G141" s="231">
        <v>0</v>
      </c>
      <c r="H141" s="231">
        <v>0</v>
      </c>
      <c r="I141" s="231">
        <v>0</v>
      </c>
      <c r="J141" s="231">
        <v>0</v>
      </c>
      <c r="K141" s="231">
        <v>0</v>
      </c>
      <c r="L141" s="231">
        <v>0</v>
      </c>
      <c r="M141" s="231">
        <v>0</v>
      </c>
      <c r="N141" s="233">
        <f>SUM(B141:M142)</f>
        <v>0</v>
      </c>
    </row>
    <row r="142" spans="1:14" ht="13.5" customHeight="1" thickBot="1" x14ac:dyDescent="0.25">
      <c r="A142" s="242"/>
      <c r="B142" s="232"/>
      <c r="C142" s="232"/>
      <c r="D142" s="232"/>
      <c r="E142" s="232"/>
      <c r="F142" s="232"/>
      <c r="G142" s="232"/>
      <c r="H142" s="232"/>
      <c r="I142" s="232"/>
      <c r="J142" s="232"/>
      <c r="K142" s="232"/>
      <c r="L142" s="232"/>
      <c r="M142" s="232"/>
      <c r="N142" s="234"/>
    </row>
    <row r="143" spans="1:14" ht="13.5" customHeight="1" x14ac:dyDescent="0.2">
      <c r="A143" s="216" t="s">
        <v>40</v>
      </c>
      <c r="B143" s="231">
        <v>20514121</v>
      </c>
      <c r="C143" s="231">
        <v>20437917</v>
      </c>
      <c r="D143" s="231">
        <v>26142842</v>
      </c>
      <c r="E143" s="231">
        <v>22103933</v>
      </c>
      <c r="F143" s="231">
        <v>17830691</v>
      </c>
      <c r="G143" s="231">
        <v>19934392</v>
      </c>
      <c r="H143" s="231">
        <v>12002406</v>
      </c>
      <c r="I143" s="231">
        <v>15716536</v>
      </c>
      <c r="J143" s="231">
        <v>22966800</v>
      </c>
      <c r="K143" s="231">
        <v>16590528</v>
      </c>
      <c r="L143" s="231">
        <v>15074937</v>
      </c>
      <c r="M143" s="231">
        <v>8570012</v>
      </c>
      <c r="N143" s="233">
        <f>SUM(B143:M144)</f>
        <v>217885115</v>
      </c>
    </row>
    <row r="144" spans="1:14" ht="13.5" customHeight="1" thickBot="1" x14ac:dyDescent="0.25">
      <c r="A144" s="241"/>
      <c r="B144" s="232"/>
      <c r="C144" s="232"/>
      <c r="D144" s="232"/>
      <c r="E144" s="232"/>
      <c r="F144" s="232"/>
      <c r="G144" s="232"/>
      <c r="H144" s="232"/>
      <c r="I144" s="232"/>
      <c r="J144" s="232"/>
      <c r="K144" s="232"/>
      <c r="L144" s="232"/>
      <c r="M144" s="232"/>
      <c r="N144" s="234"/>
    </row>
    <row r="145" spans="1:14" ht="13.5" customHeight="1" x14ac:dyDescent="0.2">
      <c r="A145" s="216" t="s">
        <v>32</v>
      </c>
      <c r="B145" s="231">
        <v>3752384</v>
      </c>
      <c r="C145" s="231">
        <v>2874671</v>
      </c>
      <c r="D145" s="231">
        <v>4273461</v>
      </c>
      <c r="E145" s="231">
        <v>4001310</v>
      </c>
      <c r="F145" s="231">
        <v>4138195</v>
      </c>
      <c r="G145" s="231">
        <v>5255763</v>
      </c>
      <c r="H145" s="231">
        <v>5023078</v>
      </c>
      <c r="I145" s="231">
        <v>5634593</v>
      </c>
      <c r="J145" s="231">
        <v>4699523</v>
      </c>
      <c r="K145" s="231">
        <v>4347710</v>
      </c>
      <c r="L145" s="231">
        <v>4736433</v>
      </c>
      <c r="M145" s="231">
        <v>3403299</v>
      </c>
      <c r="N145" s="233">
        <f>SUM(B145:M146)</f>
        <v>52140420</v>
      </c>
    </row>
    <row r="146" spans="1:14" ht="13.5" customHeight="1" thickBot="1" x14ac:dyDescent="0.25">
      <c r="A146" s="241"/>
      <c r="B146" s="232"/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4"/>
    </row>
    <row r="147" spans="1:14" ht="13.5" customHeight="1" x14ac:dyDescent="0.2">
      <c r="A147" s="218" t="s">
        <v>67</v>
      </c>
      <c r="B147" s="231">
        <v>10531814</v>
      </c>
      <c r="C147" s="231">
        <v>10915092</v>
      </c>
      <c r="D147" s="231">
        <v>12841553</v>
      </c>
      <c r="E147" s="231">
        <v>9981242</v>
      </c>
      <c r="F147" s="231">
        <v>12930374</v>
      </c>
      <c r="G147" s="231">
        <v>11353933</v>
      </c>
      <c r="H147" s="231">
        <v>10728428</v>
      </c>
      <c r="I147" s="231">
        <v>12810651</v>
      </c>
      <c r="J147" s="231">
        <v>9337753</v>
      </c>
      <c r="K147" s="231">
        <v>13079913</v>
      </c>
      <c r="L147" s="231">
        <v>12673261</v>
      </c>
      <c r="M147" s="231">
        <v>12919169</v>
      </c>
      <c r="N147" s="233">
        <f>SUM(B147:M148)</f>
        <v>140103183</v>
      </c>
    </row>
    <row r="148" spans="1:14" ht="13.5" customHeight="1" thickBot="1" x14ac:dyDescent="0.25">
      <c r="A148" s="242"/>
      <c r="B148" s="232"/>
      <c r="C148" s="232"/>
      <c r="D148" s="232"/>
      <c r="E148" s="232"/>
      <c r="F148" s="232"/>
      <c r="G148" s="232"/>
      <c r="H148" s="232"/>
      <c r="I148" s="232"/>
      <c r="J148" s="232"/>
      <c r="K148" s="232"/>
      <c r="L148" s="232"/>
      <c r="M148" s="232"/>
      <c r="N148" s="234"/>
    </row>
    <row r="149" spans="1:14" ht="13.5" customHeight="1" x14ac:dyDescent="0.2">
      <c r="A149" s="216" t="s">
        <v>68</v>
      </c>
      <c r="B149" s="231">
        <v>82221654</v>
      </c>
      <c r="C149" s="231">
        <v>84751466</v>
      </c>
      <c r="D149" s="231">
        <v>77952673</v>
      </c>
      <c r="E149" s="231">
        <v>94035223</v>
      </c>
      <c r="F149" s="231">
        <v>83053944</v>
      </c>
      <c r="G149" s="231">
        <v>93261077</v>
      </c>
      <c r="H149" s="231">
        <v>82632050</v>
      </c>
      <c r="I149" s="231">
        <v>66119617</v>
      </c>
      <c r="J149" s="231">
        <v>71903072</v>
      </c>
      <c r="K149" s="231">
        <v>75111932</v>
      </c>
      <c r="L149" s="231">
        <v>69350355</v>
      </c>
      <c r="M149" s="231">
        <v>71959415</v>
      </c>
      <c r="N149" s="233">
        <f>SUM(B149:M150)</f>
        <v>952352478</v>
      </c>
    </row>
    <row r="150" spans="1:14" ht="13.5" customHeight="1" thickBot="1" x14ac:dyDescent="0.25">
      <c r="A150" s="241"/>
      <c r="B150" s="232"/>
      <c r="C150" s="232"/>
      <c r="D150" s="232"/>
      <c r="E150" s="232"/>
      <c r="F150" s="232"/>
      <c r="G150" s="232"/>
      <c r="H150" s="232"/>
      <c r="I150" s="232"/>
      <c r="J150" s="232"/>
      <c r="K150" s="232"/>
      <c r="L150" s="232"/>
      <c r="M150" s="232"/>
      <c r="N150" s="234"/>
    </row>
    <row r="151" spans="1:14" ht="13.5" customHeight="1" x14ac:dyDescent="0.2">
      <c r="A151" s="216" t="s">
        <v>69</v>
      </c>
      <c r="B151" s="231">
        <v>658561</v>
      </c>
      <c r="C151" s="231">
        <v>654435</v>
      </c>
      <c r="D151" s="231">
        <v>588582</v>
      </c>
      <c r="E151" s="231">
        <v>329943</v>
      </c>
      <c r="F151" s="231">
        <v>588841</v>
      </c>
      <c r="G151" s="231">
        <v>344796</v>
      </c>
      <c r="H151" s="231">
        <v>212182</v>
      </c>
      <c r="I151" s="231">
        <v>371319</v>
      </c>
      <c r="J151" s="231">
        <v>0</v>
      </c>
      <c r="K151" s="231">
        <v>858949</v>
      </c>
      <c r="L151" s="231">
        <v>397842</v>
      </c>
      <c r="M151" s="231">
        <v>530456</v>
      </c>
      <c r="N151" s="233">
        <f>SUM(B151:M152)</f>
        <v>5535906</v>
      </c>
    </row>
    <row r="152" spans="1:14" ht="13.5" customHeight="1" thickBot="1" x14ac:dyDescent="0.25">
      <c r="A152" s="241"/>
      <c r="B152" s="232"/>
      <c r="C152" s="232"/>
      <c r="D152" s="232"/>
      <c r="E152" s="232"/>
      <c r="F152" s="232"/>
      <c r="G152" s="232"/>
      <c r="H152" s="232"/>
      <c r="I152" s="232"/>
      <c r="J152" s="232"/>
      <c r="K152" s="232"/>
      <c r="L152" s="232"/>
      <c r="M152" s="232"/>
      <c r="N152" s="234"/>
    </row>
    <row r="153" spans="1:14" ht="13.5" customHeight="1" x14ac:dyDescent="0.2">
      <c r="A153" s="216" t="s">
        <v>79</v>
      </c>
      <c r="B153" s="231">
        <v>667510</v>
      </c>
      <c r="C153" s="231">
        <v>1330538</v>
      </c>
      <c r="D153" s="231">
        <v>949744</v>
      </c>
      <c r="E153" s="231">
        <v>855666</v>
      </c>
      <c r="F153" s="231">
        <v>858227</v>
      </c>
      <c r="G153" s="231">
        <v>1525738</v>
      </c>
      <c r="H153" s="231">
        <v>2707475</v>
      </c>
      <c r="I153" s="231">
        <v>808627</v>
      </c>
      <c r="J153" s="231">
        <v>1907172</v>
      </c>
      <c r="K153" s="231">
        <v>1573417</v>
      </c>
      <c r="L153" s="231">
        <v>1239662</v>
      </c>
      <c r="M153" s="231">
        <v>1279657</v>
      </c>
      <c r="N153" s="233">
        <f>SUM(B153:M154)</f>
        <v>15703433</v>
      </c>
    </row>
    <row r="154" spans="1:14" ht="13.5" customHeight="1" thickBot="1" x14ac:dyDescent="0.25">
      <c r="A154" s="241"/>
      <c r="B154" s="232"/>
      <c r="C154" s="232"/>
      <c r="D154" s="232"/>
      <c r="E154" s="232"/>
      <c r="F154" s="232"/>
      <c r="G154" s="232"/>
      <c r="H154" s="232"/>
      <c r="I154" s="232"/>
      <c r="J154" s="232"/>
      <c r="K154" s="232"/>
      <c r="L154" s="232"/>
      <c r="M154" s="232"/>
      <c r="N154" s="234"/>
    </row>
    <row r="155" spans="1:14" ht="13.5" customHeight="1" x14ac:dyDescent="0.2">
      <c r="A155" s="216" t="s">
        <v>77</v>
      </c>
      <c r="B155" s="231">
        <v>1422415</v>
      </c>
      <c r="C155" s="231">
        <v>1424868</v>
      </c>
      <c r="D155" s="231">
        <v>1551577</v>
      </c>
      <c r="E155" s="231">
        <v>1353747</v>
      </c>
      <c r="F155" s="231">
        <v>2535823</v>
      </c>
      <c r="G155" s="231">
        <v>1765757</v>
      </c>
      <c r="H155" s="231">
        <v>1461654</v>
      </c>
      <c r="I155" s="231">
        <v>1446940</v>
      </c>
      <c r="J155" s="231">
        <v>1446940</v>
      </c>
      <c r="K155" s="231">
        <v>1285079</v>
      </c>
      <c r="L155" s="231">
        <v>1152647</v>
      </c>
      <c r="M155" s="231">
        <v>1595312</v>
      </c>
      <c r="N155" s="233">
        <f>SUM(B155:M156)</f>
        <v>18442759</v>
      </c>
    </row>
    <row r="156" spans="1:14" ht="13.5" customHeight="1" thickBot="1" x14ac:dyDescent="0.25">
      <c r="A156" s="241"/>
      <c r="B156" s="232"/>
      <c r="C156" s="232"/>
      <c r="D156" s="232"/>
      <c r="E156" s="232"/>
      <c r="F156" s="232"/>
      <c r="G156" s="232"/>
      <c r="H156" s="232"/>
      <c r="I156" s="232"/>
      <c r="J156" s="232"/>
      <c r="K156" s="232"/>
      <c r="L156" s="232"/>
      <c r="M156" s="232"/>
      <c r="N156" s="234"/>
    </row>
    <row r="157" spans="1:14" ht="13.5" customHeight="1" x14ac:dyDescent="0.2">
      <c r="A157" s="216" t="s">
        <v>78</v>
      </c>
      <c r="B157" s="231">
        <v>29429</v>
      </c>
      <c r="C157" s="231">
        <v>588586</v>
      </c>
      <c r="D157" s="231">
        <v>441439</v>
      </c>
      <c r="E157" s="231">
        <v>259344</v>
      </c>
      <c r="F157" s="231">
        <v>0</v>
      </c>
      <c r="G157" s="231">
        <v>0</v>
      </c>
      <c r="H157" s="231">
        <v>147146</v>
      </c>
      <c r="I157" s="231">
        <v>676873</v>
      </c>
      <c r="J157" s="231">
        <v>382581</v>
      </c>
      <c r="K157" s="231">
        <v>176576</v>
      </c>
      <c r="L157" s="231">
        <v>88288</v>
      </c>
      <c r="M157" s="231">
        <v>0</v>
      </c>
      <c r="N157" s="233">
        <f>SUM(B157:M158)</f>
        <v>2790262</v>
      </c>
    </row>
    <row r="158" spans="1:14" ht="13.5" customHeight="1" thickBot="1" x14ac:dyDescent="0.25">
      <c r="A158" s="241"/>
      <c r="B158" s="232"/>
      <c r="C158" s="232"/>
      <c r="D158" s="232"/>
      <c r="E158" s="232"/>
      <c r="F158" s="232"/>
      <c r="G158" s="232"/>
      <c r="H158" s="232"/>
      <c r="I158" s="232"/>
      <c r="J158" s="232"/>
      <c r="K158" s="232"/>
      <c r="L158" s="232"/>
      <c r="M158" s="232"/>
      <c r="N158" s="234"/>
    </row>
    <row r="159" spans="1:14" ht="13.5" customHeight="1" x14ac:dyDescent="0.2">
      <c r="A159" s="216" t="s">
        <v>17</v>
      </c>
      <c r="B159" s="231">
        <v>1391300</v>
      </c>
      <c r="C159" s="231">
        <v>563244</v>
      </c>
      <c r="D159" s="231">
        <v>1589590</v>
      </c>
      <c r="E159" s="231">
        <v>1395030</v>
      </c>
      <c r="F159" s="231">
        <v>721426</v>
      </c>
      <c r="G159" s="231">
        <v>2864375</v>
      </c>
      <c r="H159" s="231">
        <v>2256013</v>
      </c>
      <c r="I159" s="231">
        <v>2709030</v>
      </c>
      <c r="J159" s="231">
        <v>2295662</v>
      </c>
      <c r="K159" s="231">
        <v>2226216</v>
      </c>
      <c r="L159" s="231">
        <v>3485855</v>
      </c>
      <c r="M159" s="231">
        <v>1346091</v>
      </c>
      <c r="N159" s="233">
        <f>SUM(B159:M160)</f>
        <v>22843832</v>
      </c>
    </row>
    <row r="160" spans="1:14" ht="13.5" customHeight="1" thickBot="1" x14ac:dyDescent="0.25">
      <c r="A160" s="241"/>
      <c r="B160" s="232"/>
      <c r="C160" s="232"/>
      <c r="D160" s="232"/>
      <c r="E160" s="232"/>
      <c r="F160" s="232"/>
      <c r="G160" s="232"/>
      <c r="H160" s="232"/>
      <c r="I160" s="232"/>
      <c r="J160" s="232"/>
      <c r="K160" s="232"/>
      <c r="L160" s="232"/>
      <c r="M160" s="232"/>
      <c r="N160" s="234"/>
    </row>
    <row r="161" spans="1:14" ht="13.5" customHeight="1" x14ac:dyDescent="0.2">
      <c r="A161" s="250" t="s">
        <v>13</v>
      </c>
      <c r="B161" s="246">
        <f t="shared" ref="B161:M161" si="3">SUM(B135:B160)</f>
        <v>206451661</v>
      </c>
      <c r="C161" s="246">
        <f t="shared" si="3"/>
        <v>212892918</v>
      </c>
      <c r="D161" s="246">
        <f t="shared" si="3"/>
        <v>219364223</v>
      </c>
      <c r="E161" s="246">
        <f t="shared" si="3"/>
        <v>233354451</v>
      </c>
      <c r="F161" s="246">
        <f t="shared" si="3"/>
        <v>227350925</v>
      </c>
      <c r="G161" s="246">
        <f t="shared" si="3"/>
        <v>256619850</v>
      </c>
      <c r="H161" s="246">
        <f t="shared" si="3"/>
        <v>221527907</v>
      </c>
      <c r="I161" s="246">
        <f t="shared" si="3"/>
        <v>198821345</v>
      </c>
      <c r="J161" s="246">
        <f t="shared" si="3"/>
        <v>212264977</v>
      </c>
      <c r="K161" s="246">
        <f t="shared" si="3"/>
        <v>208161345</v>
      </c>
      <c r="L161" s="246">
        <f t="shared" si="3"/>
        <v>192135273</v>
      </c>
      <c r="M161" s="246">
        <f t="shared" si="3"/>
        <v>175044141</v>
      </c>
      <c r="N161" s="246">
        <f>SUM(N135:N160)</f>
        <v>2563989016</v>
      </c>
    </row>
    <row r="162" spans="1:14" ht="13.5" customHeight="1" thickBot="1" x14ac:dyDescent="0.25">
      <c r="A162" s="251"/>
      <c r="B162" s="247"/>
      <c r="C162" s="247"/>
      <c r="D162" s="247"/>
      <c r="E162" s="247"/>
      <c r="F162" s="247"/>
      <c r="G162" s="247"/>
      <c r="H162" s="247"/>
      <c r="I162" s="247"/>
      <c r="J162" s="247"/>
      <c r="K162" s="247"/>
      <c r="L162" s="247"/>
      <c r="M162" s="247"/>
      <c r="N162" s="247"/>
    </row>
    <row r="166" spans="1:14" s="26" customFormat="1" ht="24.95" customHeight="1" x14ac:dyDescent="0.2">
      <c r="A166" s="222" t="s">
        <v>172</v>
      </c>
      <c r="B166" s="222"/>
      <c r="C166" s="222"/>
      <c r="D166" s="222"/>
      <c r="E166" s="222"/>
      <c r="F166" s="222"/>
      <c r="G166" s="222"/>
      <c r="H166" s="222"/>
      <c r="I166" s="222"/>
      <c r="J166" s="222"/>
      <c r="K166" s="222"/>
      <c r="L166" s="222"/>
      <c r="M166" s="222"/>
      <c r="N166" s="222"/>
    </row>
    <row r="167" spans="1:14" ht="13.5" thickBot="1" x14ac:dyDescent="0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</row>
    <row r="168" spans="1:14" ht="13.5" customHeight="1" x14ac:dyDescent="0.2">
      <c r="A168" s="248"/>
      <c r="B168" s="248" t="s">
        <v>1</v>
      </c>
      <c r="C168" s="248" t="s">
        <v>2</v>
      </c>
      <c r="D168" s="248" t="s">
        <v>3</v>
      </c>
      <c r="E168" s="248" t="s">
        <v>4</v>
      </c>
      <c r="F168" s="248" t="s">
        <v>5</v>
      </c>
      <c r="G168" s="248" t="s">
        <v>6</v>
      </c>
      <c r="H168" s="248" t="s">
        <v>7</v>
      </c>
      <c r="I168" s="248" t="s">
        <v>8</v>
      </c>
      <c r="J168" s="248" t="s">
        <v>9</v>
      </c>
      <c r="K168" s="248" t="s">
        <v>10</v>
      </c>
      <c r="L168" s="248" t="s">
        <v>11</v>
      </c>
      <c r="M168" s="248" t="s">
        <v>12</v>
      </c>
      <c r="N168" s="248" t="s">
        <v>13</v>
      </c>
    </row>
    <row r="169" spans="1:14" ht="13.5" customHeight="1" thickBot="1" x14ac:dyDescent="0.25">
      <c r="A169" s="249"/>
      <c r="B169" s="249"/>
      <c r="C169" s="249"/>
      <c r="D169" s="249"/>
      <c r="E169" s="249"/>
      <c r="F169" s="249"/>
      <c r="G169" s="249"/>
      <c r="H169" s="249"/>
      <c r="I169" s="249"/>
      <c r="J169" s="249"/>
      <c r="K169" s="249"/>
      <c r="L169" s="249"/>
      <c r="M169" s="249"/>
      <c r="N169" s="249"/>
    </row>
    <row r="170" spans="1:14" ht="13.5" customHeight="1" x14ac:dyDescent="0.2">
      <c r="A170" s="216" t="s">
        <v>42</v>
      </c>
      <c r="B170" s="231">
        <v>0</v>
      </c>
      <c r="C170" s="231">
        <v>0</v>
      </c>
      <c r="D170" s="231">
        <v>0</v>
      </c>
      <c r="E170" s="231">
        <v>1054198</v>
      </c>
      <c r="F170" s="231">
        <v>1811457</v>
      </c>
      <c r="G170" s="231">
        <v>2663058</v>
      </c>
      <c r="H170" s="231">
        <v>2238993</v>
      </c>
      <c r="I170" s="231">
        <v>1941080</v>
      </c>
      <c r="J170" s="231">
        <v>391988</v>
      </c>
      <c r="K170" s="231">
        <v>192296</v>
      </c>
      <c r="L170" s="231">
        <v>0</v>
      </c>
      <c r="M170" s="231">
        <v>0</v>
      </c>
      <c r="N170" s="233">
        <f>SUM(B170:M171)</f>
        <v>10293070</v>
      </c>
    </row>
    <row r="171" spans="1:14" ht="13.5" customHeight="1" thickBot="1" x14ac:dyDescent="0.25">
      <c r="A171" s="241"/>
      <c r="B171" s="232"/>
      <c r="C171" s="232"/>
      <c r="D171" s="232"/>
      <c r="E171" s="232"/>
      <c r="F171" s="232"/>
      <c r="G171" s="232"/>
      <c r="H171" s="232"/>
      <c r="I171" s="232"/>
      <c r="J171" s="232"/>
      <c r="K171" s="232"/>
      <c r="L171" s="232"/>
      <c r="M171" s="232"/>
      <c r="N171" s="234"/>
    </row>
    <row r="172" spans="1:14" ht="13.5" customHeight="1" x14ac:dyDescent="0.2">
      <c r="A172" s="216" t="s">
        <v>41</v>
      </c>
      <c r="B172" s="231">
        <v>2540536</v>
      </c>
      <c r="C172" s="231">
        <v>2238092</v>
      </c>
      <c r="D172" s="231">
        <v>1542468</v>
      </c>
      <c r="E172" s="231">
        <v>1683436</v>
      </c>
      <c r="F172" s="231">
        <v>3113227</v>
      </c>
      <c r="G172" s="231">
        <v>2341697</v>
      </c>
      <c r="H172" s="231">
        <v>1692454</v>
      </c>
      <c r="I172" s="231">
        <v>1879387</v>
      </c>
      <c r="J172" s="231">
        <v>2154763</v>
      </c>
      <c r="K172" s="231">
        <v>1318586</v>
      </c>
      <c r="L172" s="231">
        <v>2138683</v>
      </c>
      <c r="M172" s="231">
        <v>1993960</v>
      </c>
      <c r="N172" s="233">
        <f>SUM(B172:M173)</f>
        <v>24637289</v>
      </c>
    </row>
    <row r="173" spans="1:14" ht="13.5" customHeight="1" thickBot="1" x14ac:dyDescent="0.25">
      <c r="A173" s="241"/>
      <c r="B173" s="232"/>
      <c r="C173" s="232"/>
      <c r="D173" s="232"/>
      <c r="E173" s="232"/>
      <c r="F173" s="232"/>
      <c r="G173" s="232"/>
      <c r="H173" s="232"/>
      <c r="I173" s="232"/>
      <c r="J173" s="232"/>
      <c r="K173" s="232"/>
      <c r="L173" s="232"/>
      <c r="M173" s="232"/>
      <c r="N173" s="234"/>
    </row>
    <row r="174" spans="1:14" ht="13.5" customHeight="1" x14ac:dyDescent="0.2">
      <c r="A174" s="216" t="s">
        <v>65</v>
      </c>
      <c r="B174" s="231">
        <v>351552</v>
      </c>
      <c r="C174" s="231">
        <v>502005</v>
      </c>
      <c r="D174" s="231">
        <v>434154</v>
      </c>
      <c r="E174" s="231">
        <v>83591</v>
      </c>
      <c r="F174" s="231">
        <v>244022</v>
      </c>
      <c r="G174" s="231">
        <v>226621</v>
      </c>
      <c r="H174" s="231">
        <v>89167</v>
      </c>
      <c r="I174" s="231">
        <v>41154</v>
      </c>
      <c r="J174" s="231">
        <v>2023811</v>
      </c>
      <c r="K174" s="231">
        <v>1580488</v>
      </c>
      <c r="L174" s="231">
        <v>1958744</v>
      </c>
      <c r="M174" s="231">
        <v>1328595</v>
      </c>
      <c r="N174" s="233">
        <f>SUM(B174:M175)</f>
        <v>8863904</v>
      </c>
    </row>
    <row r="175" spans="1:14" ht="13.5" customHeight="1" thickBot="1" x14ac:dyDescent="0.25">
      <c r="A175" s="241"/>
      <c r="B175" s="232"/>
      <c r="C175" s="232"/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4"/>
    </row>
    <row r="176" spans="1:14" ht="13.5" customHeight="1" x14ac:dyDescent="0.2">
      <c r="A176" s="216" t="s">
        <v>43</v>
      </c>
      <c r="B176" s="231">
        <v>1398439</v>
      </c>
      <c r="C176" s="231">
        <v>0</v>
      </c>
      <c r="D176" s="231">
        <v>702872</v>
      </c>
      <c r="E176" s="231">
        <v>2392718</v>
      </c>
      <c r="F176" s="231">
        <v>2309606</v>
      </c>
      <c r="G176" s="231">
        <v>3580896</v>
      </c>
      <c r="H176" s="231">
        <v>2749463</v>
      </c>
      <c r="I176" s="231">
        <v>3263551</v>
      </c>
      <c r="J176" s="231">
        <v>1956965</v>
      </c>
      <c r="K176" s="231">
        <v>2249958</v>
      </c>
      <c r="L176" s="231">
        <v>2575223</v>
      </c>
      <c r="M176" s="231">
        <v>336742</v>
      </c>
      <c r="N176" s="233">
        <f>SUM(B176:M177)</f>
        <v>23516433</v>
      </c>
    </row>
    <row r="177" spans="1:14" ht="13.5" customHeight="1" thickBot="1" x14ac:dyDescent="0.25">
      <c r="A177" s="241"/>
      <c r="B177" s="232"/>
      <c r="C177" s="232"/>
      <c r="D177" s="232"/>
      <c r="E177" s="232"/>
      <c r="F177" s="232"/>
      <c r="G177" s="232"/>
      <c r="H177" s="232"/>
      <c r="I177" s="232"/>
      <c r="J177" s="232"/>
      <c r="K177" s="232"/>
      <c r="L177" s="232"/>
      <c r="M177" s="232"/>
      <c r="N177" s="234"/>
    </row>
    <row r="178" spans="1:14" ht="13.5" customHeight="1" x14ac:dyDescent="0.2">
      <c r="A178" s="216" t="s">
        <v>23</v>
      </c>
      <c r="B178" s="231">
        <v>9796702</v>
      </c>
      <c r="C178" s="231">
        <v>9223647</v>
      </c>
      <c r="D178" s="231">
        <v>7226103</v>
      </c>
      <c r="E178" s="231">
        <v>5282218</v>
      </c>
      <c r="F178" s="231">
        <v>11618752</v>
      </c>
      <c r="G178" s="231">
        <v>10933760</v>
      </c>
      <c r="H178" s="231">
        <v>6298515</v>
      </c>
      <c r="I178" s="231">
        <v>7432074</v>
      </c>
      <c r="J178" s="231">
        <v>9189247</v>
      </c>
      <c r="K178" s="231">
        <v>12774697</v>
      </c>
      <c r="L178" s="231">
        <v>11480162</v>
      </c>
      <c r="M178" s="231">
        <v>9309903</v>
      </c>
      <c r="N178" s="233">
        <f>SUM(B178:M179)</f>
        <v>110565780</v>
      </c>
    </row>
    <row r="179" spans="1:14" ht="13.5" customHeight="1" thickBot="1" x14ac:dyDescent="0.25">
      <c r="A179" s="241"/>
      <c r="B179" s="232"/>
      <c r="C179" s="232"/>
      <c r="D179" s="232"/>
      <c r="E179" s="232"/>
      <c r="F179" s="232"/>
      <c r="G179" s="232"/>
      <c r="H179" s="232"/>
      <c r="I179" s="232"/>
      <c r="J179" s="232"/>
      <c r="K179" s="232"/>
      <c r="L179" s="232"/>
      <c r="M179" s="232"/>
      <c r="N179" s="234"/>
    </row>
    <row r="180" spans="1:14" ht="13.5" customHeight="1" x14ac:dyDescent="0.2">
      <c r="A180" s="216" t="s">
        <v>40</v>
      </c>
      <c r="B180" s="231">
        <v>0</v>
      </c>
      <c r="C180" s="231">
        <v>0</v>
      </c>
      <c r="D180" s="231">
        <v>0</v>
      </c>
      <c r="E180" s="231">
        <v>0</v>
      </c>
      <c r="F180" s="231">
        <v>0</v>
      </c>
      <c r="G180" s="231">
        <v>500690</v>
      </c>
      <c r="H180" s="231">
        <v>0</v>
      </c>
      <c r="I180" s="231">
        <v>0</v>
      </c>
      <c r="J180" s="231">
        <v>0</v>
      </c>
      <c r="K180" s="231">
        <v>0</v>
      </c>
      <c r="L180" s="231">
        <v>0</v>
      </c>
      <c r="M180" s="231">
        <v>0</v>
      </c>
      <c r="N180" s="233">
        <f>SUM(B180:M181)</f>
        <v>500690</v>
      </c>
    </row>
    <row r="181" spans="1:14" ht="13.5" customHeight="1" thickBot="1" x14ac:dyDescent="0.25">
      <c r="A181" s="241"/>
      <c r="B181" s="232"/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  <c r="M181" s="232"/>
      <c r="N181" s="234"/>
    </row>
    <row r="182" spans="1:14" ht="13.5" customHeight="1" x14ac:dyDescent="0.2">
      <c r="A182" s="216" t="s">
        <v>44</v>
      </c>
      <c r="B182" s="231">
        <v>0</v>
      </c>
      <c r="C182" s="231">
        <v>0</v>
      </c>
      <c r="D182" s="231">
        <v>0</v>
      </c>
      <c r="E182" s="231">
        <v>0</v>
      </c>
      <c r="F182" s="231">
        <v>0</v>
      </c>
      <c r="G182" s="231">
        <v>0</v>
      </c>
      <c r="H182" s="231">
        <v>0</v>
      </c>
      <c r="I182" s="231">
        <v>0</v>
      </c>
      <c r="J182" s="231">
        <v>0</v>
      </c>
      <c r="K182" s="231">
        <v>0</v>
      </c>
      <c r="L182" s="231">
        <v>0</v>
      </c>
      <c r="M182" s="231">
        <v>0</v>
      </c>
      <c r="N182" s="233">
        <f>SUM(B182:M183)</f>
        <v>0</v>
      </c>
    </row>
    <row r="183" spans="1:14" ht="13.5" customHeight="1" thickBot="1" x14ac:dyDescent="0.25">
      <c r="A183" s="241"/>
      <c r="B183" s="232"/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  <c r="M183" s="232"/>
      <c r="N183" s="234"/>
    </row>
    <row r="184" spans="1:14" ht="13.5" customHeight="1" x14ac:dyDescent="0.2">
      <c r="A184" s="216" t="s">
        <v>32</v>
      </c>
      <c r="B184" s="231">
        <v>6425764</v>
      </c>
      <c r="C184" s="231">
        <v>5420229</v>
      </c>
      <c r="D184" s="231">
        <v>6902249</v>
      </c>
      <c r="E184" s="231">
        <v>3368574</v>
      </c>
      <c r="F184" s="231">
        <v>6333597</v>
      </c>
      <c r="G184" s="231">
        <v>5384372</v>
      </c>
      <c r="H184" s="231">
        <v>8964175</v>
      </c>
      <c r="I184" s="231">
        <v>8559320</v>
      </c>
      <c r="J184" s="231">
        <v>3777992</v>
      </c>
      <c r="K184" s="231">
        <v>3584366</v>
      </c>
      <c r="L184" s="231">
        <v>1798702</v>
      </c>
      <c r="M184" s="231">
        <v>1127856</v>
      </c>
      <c r="N184" s="233">
        <f>SUM(B184:M185)</f>
        <v>61647196</v>
      </c>
    </row>
    <row r="185" spans="1:14" ht="13.5" customHeight="1" thickBot="1" x14ac:dyDescent="0.25">
      <c r="A185" s="241"/>
      <c r="B185" s="232"/>
      <c r="C185" s="232"/>
      <c r="D185" s="232"/>
      <c r="E185" s="232"/>
      <c r="F185" s="232"/>
      <c r="G185" s="232"/>
      <c r="H185" s="232"/>
      <c r="I185" s="232"/>
      <c r="J185" s="232"/>
      <c r="K185" s="232"/>
      <c r="L185" s="232"/>
      <c r="M185" s="232"/>
      <c r="N185" s="234"/>
    </row>
    <row r="186" spans="1:14" ht="13.5" customHeight="1" x14ac:dyDescent="0.2">
      <c r="A186" s="216" t="s">
        <v>17</v>
      </c>
      <c r="B186" s="231">
        <v>16299</v>
      </c>
      <c r="C186" s="231">
        <v>0</v>
      </c>
      <c r="D186" s="231">
        <v>114090</v>
      </c>
      <c r="E186" s="231">
        <v>0</v>
      </c>
      <c r="F186" s="231">
        <v>0</v>
      </c>
      <c r="G186" s="231">
        <v>0</v>
      </c>
      <c r="H186" s="231">
        <v>0</v>
      </c>
      <c r="I186" s="231">
        <v>0</v>
      </c>
      <c r="J186" s="231">
        <v>0</v>
      </c>
      <c r="K186" s="231">
        <v>0</v>
      </c>
      <c r="L186" s="231">
        <v>0</v>
      </c>
      <c r="M186" s="231">
        <v>0</v>
      </c>
      <c r="N186" s="233">
        <f>SUM(B186:M187)</f>
        <v>130389</v>
      </c>
    </row>
    <row r="187" spans="1:14" ht="13.5" customHeight="1" thickBot="1" x14ac:dyDescent="0.25">
      <c r="A187" s="241"/>
      <c r="B187" s="232"/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4"/>
    </row>
    <row r="188" spans="1:14" ht="13.5" customHeight="1" x14ac:dyDescent="0.2">
      <c r="A188" s="216" t="s">
        <v>69</v>
      </c>
      <c r="B188" s="231">
        <v>1977099</v>
      </c>
      <c r="C188" s="231">
        <v>1893495</v>
      </c>
      <c r="D188" s="231">
        <v>2861632</v>
      </c>
      <c r="E188" s="231">
        <v>2849545</v>
      </c>
      <c r="F188" s="231">
        <v>2794978</v>
      </c>
      <c r="G188" s="231">
        <v>1969752</v>
      </c>
      <c r="H188" s="231">
        <v>6833518</v>
      </c>
      <c r="I188" s="231">
        <v>1809238</v>
      </c>
      <c r="J188" s="231">
        <v>1704047</v>
      </c>
      <c r="K188" s="231">
        <v>1662323</v>
      </c>
      <c r="L188" s="231">
        <v>2741584</v>
      </c>
      <c r="M188" s="231">
        <v>1495120</v>
      </c>
      <c r="N188" s="233">
        <f>SUM(B188:M189)</f>
        <v>30592331</v>
      </c>
    </row>
    <row r="189" spans="1:14" ht="13.5" customHeight="1" thickBot="1" x14ac:dyDescent="0.25">
      <c r="A189" s="241"/>
      <c r="B189" s="232"/>
      <c r="C189" s="232"/>
      <c r="D189" s="232"/>
      <c r="E189" s="232"/>
      <c r="F189" s="232"/>
      <c r="G189" s="232"/>
      <c r="H189" s="232"/>
      <c r="I189" s="232"/>
      <c r="J189" s="232"/>
      <c r="K189" s="232"/>
      <c r="L189" s="232"/>
      <c r="M189" s="232"/>
      <c r="N189" s="234"/>
    </row>
    <row r="190" spans="1:14" ht="13.5" customHeight="1" x14ac:dyDescent="0.2">
      <c r="A190" s="216" t="s">
        <v>73</v>
      </c>
      <c r="B190" s="231">
        <v>6286382</v>
      </c>
      <c r="C190" s="231">
        <v>4647684</v>
      </c>
      <c r="D190" s="231">
        <v>6597169</v>
      </c>
      <c r="E190" s="231">
        <v>5382273</v>
      </c>
      <c r="F190" s="231">
        <v>6060354</v>
      </c>
      <c r="G190" s="231">
        <v>6032101</v>
      </c>
      <c r="H190" s="231">
        <v>4577051</v>
      </c>
      <c r="I190" s="231">
        <v>4435784</v>
      </c>
      <c r="J190" s="231">
        <v>4817205</v>
      </c>
      <c r="K190" s="231">
        <v>4393404</v>
      </c>
      <c r="L190" s="231">
        <v>5782599</v>
      </c>
      <c r="M190" s="231">
        <v>5019757</v>
      </c>
      <c r="N190" s="233">
        <f>SUM(B190:M191)</f>
        <v>64031763</v>
      </c>
    </row>
    <row r="191" spans="1:14" ht="13.5" customHeight="1" thickBot="1" x14ac:dyDescent="0.25">
      <c r="A191" s="241"/>
      <c r="B191" s="232"/>
      <c r="C191" s="232"/>
      <c r="D191" s="232"/>
      <c r="E191" s="232"/>
      <c r="F191" s="232"/>
      <c r="G191" s="232"/>
      <c r="H191" s="232"/>
      <c r="I191" s="232"/>
      <c r="J191" s="232"/>
      <c r="K191" s="232"/>
      <c r="L191" s="232"/>
      <c r="M191" s="232"/>
      <c r="N191" s="234"/>
    </row>
    <row r="192" spans="1:14" ht="13.5" customHeight="1" x14ac:dyDescent="0.2">
      <c r="A192" s="250" t="s">
        <v>13</v>
      </c>
      <c r="B192" s="246">
        <f t="shared" ref="B192:M192" si="4">SUM(B170:B191)</f>
        <v>28792773</v>
      </c>
      <c r="C192" s="246">
        <f t="shared" si="4"/>
        <v>23925152</v>
      </c>
      <c r="D192" s="246">
        <f t="shared" si="4"/>
        <v>26380737</v>
      </c>
      <c r="E192" s="246">
        <f t="shared" si="4"/>
        <v>22096553</v>
      </c>
      <c r="F192" s="246">
        <f t="shared" si="4"/>
        <v>34285993</v>
      </c>
      <c r="G192" s="246">
        <f t="shared" si="4"/>
        <v>33632947</v>
      </c>
      <c r="H192" s="246">
        <f t="shared" si="4"/>
        <v>33443336</v>
      </c>
      <c r="I192" s="246">
        <f t="shared" si="4"/>
        <v>29361588</v>
      </c>
      <c r="J192" s="246">
        <f t="shared" si="4"/>
        <v>26016018</v>
      </c>
      <c r="K192" s="246">
        <f t="shared" si="4"/>
        <v>27756118</v>
      </c>
      <c r="L192" s="246">
        <f t="shared" si="4"/>
        <v>28475697</v>
      </c>
      <c r="M192" s="246">
        <f t="shared" si="4"/>
        <v>20611933</v>
      </c>
      <c r="N192" s="246">
        <f>SUM(N170:N191)</f>
        <v>334778845</v>
      </c>
    </row>
    <row r="193" spans="1:14" ht="13.5" customHeight="1" thickBot="1" x14ac:dyDescent="0.25">
      <c r="A193" s="251"/>
      <c r="B193" s="247"/>
      <c r="C193" s="247"/>
      <c r="D193" s="247"/>
      <c r="E193" s="247"/>
      <c r="F193" s="247"/>
      <c r="G193" s="247"/>
      <c r="H193" s="247"/>
      <c r="I193" s="247"/>
      <c r="J193" s="247"/>
      <c r="K193" s="247"/>
      <c r="L193" s="247"/>
      <c r="M193" s="247"/>
      <c r="N193" s="247"/>
    </row>
    <row r="197" spans="1:14" s="26" customFormat="1" ht="24.95" customHeight="1" x14ac:dyDescent="0.2">
      <c r="A197" s="222" t="s">
        <v>169</v>
      </c>
      <c r="B197" s="222"/>
      <c r="C197" s="222"/>
      <c r="D197" s="222"/>
      <c r="E197" s="222"/>
      <c r="F197" s="222"/>
      <c r="G197" s="222"/>
      <c r="H197" s="222"/>
      <c r="I197" s="222"/>
      <c r="J197" s="222"/>
      <c r="K197" s="222"/>
      <c r="L197" s="222"/>
      <c r="M197" s="222"/>
      <c r="N197" s="222"/>
    </row>
    <row r="198" spans="1:14" ht="13.5" thickBot="1" x14ac:dyDescent="0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</row>
    <row r="199" spans="1:14" ht="13.5" customHeight="1" x14ac:dyDescent="0.2">
      <c r="A199" s="248"/>
      <c r="B199" s="248" t="s">
        <v>1</v>
      </c>
      <c r="C199" s="248" t="s">
        <v>2</v>
      </c>
      <c r="D199" s="248" t="s">
        <v>3</v>
      </c>
      <c r="E199" s="248" t="s">
        <v>4</v>
      </c>
      <c r="F199" s="248" t="s">
        <v>5</v>
      </c>
      <c r="G199" s="248" t="s">
        <v>6</v>
      </c>
      <c r="H199" s="248" t="s">
        <v>7</v>
      </c>
      <c r="I199" s="248" t="s">
        <v>8</v>
      </c>
      <c r="J199" s="248" t="s">
        <v>9</v>
      </c>
      <c r="K199" s="248" t="s">
        <v>10</v>
      </c>
      <c r="L199" s="248" t="s">
        <v>11</v>
      </c>
      <c r="M199" s="248" t="s">
        <v>12</v>
      </c>
      <c r="N199" s="248" t="s">
        <v>13</v>
      </c>
    </row>
    <row r="200" spans="1:14" ht="13.5" customHeight="1" thickBot="1" x14ac:dyDescent="0.25">
      <c r="A200" s="249"/>
      <c r="B200" s="249"/>
      <c r="C200" s="249"/>
      <c r="D200" s="249"/>
      <c r="E200" s="249"/>
      <c r="F200" s="249"/>
      <c r="G200" s="249"/>
      <c r="H200" s="249"/>
      <c r="I200" s="249"/>
      <c r="J200" s="249"/>
      <c r="K200" s="249"/>
      <c r="L200" s="249"/>
      <c r="M200" s="249"/>
      <c r="N200" s="249"/>
    </row>
    <row r="201" spans="1:14" ht="13.5" customHeight="1" x14ac:dyDescent="0.2">
      <c r="A201" s="216" t="s">
        <v>19</v>
      </c>
      <c r="B201" s="231">
        <v>13247741</v>
      </c>
      <c r="C201" s="231">
        <v>8398464</v>
      </c>
      <c r="D201" s="231">
        <v>14977440</v>
      </c>
      <c r="E201" s="231">
        <v>9642813</v>
      </c>
      <c r="F201" s="231">
        <v>6891013</v>
      </c>
      <c r="G201" s="231">
        <v>14155644</v>
      </c>
      <c r="H201" s="231">
        <v>14744988</v>
      </c>
      <c r="I201" s="231">
        <v>5807008</v>
      </c>
      <c r="J201" s="231">
        <v>0</v>
      </c>
      <c r="K201" s="231">
        <v>0</v>
      </c>
      <c r="L201" s="231">
        <v>0</v>
      </c>
      <c r="M201" s="231">
        <v>0</v>
      </c>
      <c r="N201" s="233">
        <f>SUM(B201:M202)</f>
        <v>87865111</v>
      </c>
    </row>
    <row r="202" spans="1:14" ht="13.5" customHeight="1" thickBot="1" x14ac:dyDescent="0.25">
      <c r="A202" s="241"/>
      <c r="B202" s="232"/>
      <c r="C202" s="232"/>
      <c r="D202" s="232"/>
      <c r="E202" s="232"/>
      <c r="F202" s="232"/>
      <c r="G202" s="232"/>
      <c r="H202" s="232"/>
      <c r="I202" s="232"/>
      <c r="J202" s="232"/>
      <c r="K202" s="232"/>
      <c r="L202" s="232"/>
      <c r="M202" s="232"/>
      <c r="N202" s="234"/>
    </row>
    <row r="203" spans="1:14" ht="13.5" customHeight="1" x14ac:dyDescent="0.2">
      <c r="A203" s="257" t="s">
        <v>45</v>
      </c>
      <c r="B203" s="255">
        <v>33032161</v>
      </c>
      <c r="C203" s="255">
        <v>34155829</v>
      </c>
      <c r="D203" s="255">
        <v>32993209</v>
      </c>
      <c r="E203" s="255">
        <v>35166074</v>
      </c>
      <c r="F203" s="255">
        <v>42271800</v>
      </c>
      <c r="G203" s="255">
        <v>40100417</v>
      </c>
      <c r="H203" s="255">
        <v>42893125</v>
      </c>
      <c r="I203" s="255">
        <v>35333414</v>
      </c>
      <c r="J203" s="255">
        <v>18704143</v>
      </c>
      <c r="K203" s="255">
        <v>12489131</v>
      </c>
      <c r="L203" s="255">
        <v>16845465</v>
      </c>
      <c r="M203" s="255">
        <v>26054665</v>
      </c>
      <c r="N203" s="233">
        <f>SUM(B203:M204)</f>
        <v>370039433</v>
      </c>
    </row>
    <row r="204" spans="1:14" ht="13.5" customHeight="1" thickBot="1" x14ac:dyDescent="0.25">
      <c r="A204" s="242"/>
      <c r="B204" s="232"/>
      <c r="C204" s="232"/>
      <c r="D204" s="232"/>
      <c r="E204" s="232"/>
      <c r="F204" s="232"/>
      <c r="G204" s="232"/>
      <c r="H204" s="232"/>
      <c r="I204" s="232"/>
      <c r="J204" s="232"/>
      <c r="K204" s="232"/>
      <c r="L204" s="232"/>
      <c r="M204" s="232"/>
      <c r="N204" s="234"/>
    </row>
    <row r="205" spans="1:14" ht="13.5" customHeight="1" x14ac:dyDescent="0.2">
      <c r="A205" s="257" t="s">
        <v>46</v>
      </c>
      <c r="B205" s="255">
        <v>4941560</v>
      </c>
      <c r="C205" s="255">
        <v>3061656</v>
      </c>
      <c r="D205" s="255">
        <v>5532436</v>
      </c>
      <c r="E205" s="255">
        <v>4511884</v>
      </c>
      <c r="F205" s="255">
        <v>6982664</v>
      </c>
      <c r="G205" s="255">
        <v>6875388</v>
      </c>
      <c r="H205" s="255">
        <v>6714188</v>
      </c>
      <c r="I205" s="255">
        <v>4082208</v>
      </c>
      <c r="J205" s="255">
        <v>0</v>
      </c>
      <c r="K205" s="255">
        <v>0</v>
      </c>
      <c r="L205" s="255">
        <v>0</v>
      </c>
      <c r="M205" s="255">
        <v>0</v>
      </c>
      <c r="N205" s="233">
        <f>SUM(B205:M206)</f>
        <v>42701984</v>
      </c>
    </row>
    <row r="206" spans="1:14" ht="13.5" customHeight="1" thickBot="1" x14ac:dyDescent="0.25">
      <c r="A206" s="242"/>
      <c r="B206" s="232"/>
      <c r="C206" s="232"/>
      <c r="D206" s="232"/>
      <c r="E206" s="232"/>
      <c r="F206" s="232"/>
      <c r="G206" s="232"/>
      <c r="H206" s="232"/>
      <c r="I206" s="232"/>
      <c r="J206" s="232"/>
      <c r="K206" s="232"/>
      <c r="L206" s="232"/>
      <c r="M206" s="232"/>
      <c r="N206" s="234"/>
    </row>
    <row r="207" spans="1:14" ht="13.5" customHeight="1" x14ac:dyDescent="0.2">
      <c r="A207" s="259" t="s">
        <v>23</v>
      </c>
      <c r="B207" s="255">
        <v>0</v>
      </c>
      <c r="C207" s="255">
        <v>0</v>
      </c>
      <c r="D207" s="255">
        <v>0</v>
      </c>
      <c r="E207" s="255">
        <v>0</v>
      </c>
      <c r="F207" s="255">
        <v>0</v>
      </c>
      <c r="G207" s="255">
        <v>0</v>
      </c>
      <c r="H207" s="255">
        <v>0</v>
      </c>
      <c r="I207" s="255">
        <v>0</v>
      </c>
      <c r="J207" s="255">
        <v>0</v>
      </c>
      <c r="K207" s="255">
        <v>0</v>
      </c>
      <c r="L207" s="255">
        <v>0</v>
      </c>
      <c r="M207" s="255">
        <v>0</v>
      </c>
      <c r="N207" s="233">
        <f>SUM(B207:M208)</f>
        <v>0</v>
      </c>
    </row>
    <row r="208" spans="1:14" ht="13.5" customHeight="1" thickBot="1" x14ac:dyDescent="0.25">
      <c r="A208" s="241"/>
      <c r="B208" s="232"/>
      <c r="C208" s="232"/>
      <c r="D208" s="232"/>
      <c r="E208" s="232"/>
      <c r="F208" s="232"/>
      <c r="G208" s="232"/>
      <c r="H208" s="232"/>
      <c r="I208" s="232"/>
      <c r="J208" s="232"/>
      <c r="K208" s="232"/>
      <c r="L208" s="232"/>
      <c r="M208" s="232"/>
      <c r="N208" s="234"/>
    </row>
    <row r="209" spans="1:14" ht="13.5" customHeight="1" x14ac:dyDescent="0.2">
      <c r="A209" s="257" t="s">
        <v>47</v>
      </c>
      <c r="B209" s="255">
        <v>0</v>
      </c>
      <c r="C209" s="255">
        <v>0</v>
      </c>
      <c r="D209" s="255">
        <v>0</v>
      </c>
      <c r="E209" s="255">
        <v>0</v>
      </c>
      <c r="F209" s="255">
        <v>0</v>
      </c>
      <c r="G209" s="255">
        <v>0</v>
      </c>
      <c r="H209" s="255">
        <v>0</v>
      </c>
      <c r="I209" s="255">
        <v>0</v>
      </c>
      <c r="J209" s="255">
        <v>0</v>
      </c>
      <c r="K209" s="255">
        <v>0</v>
      </c>
      <c r="L209" s="255">
        <v>0</v>
      </c>
      <c r="M209" s="255">
        <v>0</v>
      </c>
      <c r="N209" s="233">
        <f>SUM(B209:M210)</f>
        <v>0</v>
      </c>
    </row>
    <row r="210" spans="1:14" ht="13.5" customHeight="1" thickBot="1" x14ac:dyDescent="0.25">
      <c r="A210" s="242"/>
      <c r="B210" s="232"/>
      <c r="C210" s="232"/>
      <c r="D210" s="232"/>
      <c r="E210" s="232"/>
      <c r="F210" s="232"/>
      <c r="G210" s="232"/>
      <c r="H210" s="232"/>
      <c r="I210" s="232"/>
      <c r="J210" s="232"/>
      <c r="K210" s="232"/>
      <c r="L210" s="232"/>
      <c r="M210" s="232"/>
      <c r="N210" s="234"/>
    </row>
    <row r="211" spans="1:14" ht="13.5" customHeight="1" x14ac:dyDescent="0.2">
      <c r="A211" s="259" t="s">
        <v>48</v>
      </c>
      <c r="B211" s="255">
        <v>1066428</v>
      </c>
      <c r="C211" s="255">
        <v>0</v>
      </c>
      <c r="D211" s="255">
        <v>0</v>
      </c>
      <c r="E211" s="255">
        <v>0</v>
      </c>
      <c r="F211" s="255">
        <v>0</v>
      </c>
      <c r="G211" s="255">
        <v>0</v>
      </c>
      <c r="H211" s="255">
        <v>0</v>
      </c>
      <c r="I211" s="255">
        <v>0</v>
      </c>
      <c r="J211" s="255">
        <v>0</v>
      </c>
      <c r="K211" s="255">
        <v>0</v>
      </c>
      <c r="L211" s="255">
        <v>0</v>
      </c>
      <c r="M211" s="255">
        <v>0</v>
      </c>
      <c r="N211" s="233">
        <f>SUM(B211:M212)</f>
        <v>1066428</v>
      </c>
    </row>
    <row r="212" spans="1:14" ht="13.5" customHeight="1" thickBot="1" x14ac:dyDescent="0.25">
      <c r="A212" s="241"/>
      <c r="B212" s="232"/>
      <c r="C212" s="232"/>
      <c r="D212" s="232"/>
      <c r="E212" s="232"/>
      <c r="F212" s="232"/>
      <c r="G212" s="232"/>
      <c r="H212" s="232"/>
      <c r="I212" s="232"/>
      <c r="J212" s="232"/>
      <c r="K212" s="232"/>
      <c r="L212" s="232"/>
      <c r="M212" s="232"/>
      <c r="N212" s="234"/>
    </row>
    <row r="213" spans="1:14" ht="13.5" customHeight="1" x14ac:dyDescent="0.2">
      <c r="A213" s="259" t="s">
        <v>49</v>
      </c>
      <c r="B213" s="255">
        <v>0</v>
      </c>
      <c r="C213" s="255">
        <v>0</v>
      </c>
      <c r="D213" s="255">
        <v>0</v>
      </c>
      <c r="E213" s="255">
        <v>0</v>
      </c>
      <c r="F213" s="255">
        <v>0</v>
      </c>
      <c r="G213" s="255">
        <v>0</v>
      </c>
      <c r="H213" s="255">
        <v>0</v>
      </c>
      <c r="I213" s="255">
        <v>0</v>
      </c>
      <c r="J213" s="255">
        <v>0</v>
      </c>
      <c r="K213" s="255">
        <v>0</v>
      </c>
      <c r="L213" s="255">
        <v>0</v>
      </c>
      <c r="M213" s="255">
        <v>0</v>
      </c>
      <c r="N213" s="233">
        <f>SUM(B213:M214)</f>
        <v>0</v>
      </c>
    </row>
    <row r="214" spans="1:14" ht="13.5" customHeight="1" thickBot="1" x14ac:dyDescent="0.25">
      <c r="A214" s="241"/>
      <c r="B214" s="232"/>
      <c r="C214" s="232"/>
      <c r="D214" s="232"/>
      <c r="E214" s="232"/>
      <c r="F214" s="232"/>
      <c r="G214" s="232"/>
      <c r="H214" s="232"/>
      <c r="I214" s="232"/>
      <c r="J214" s="232"/>
      <c r="K214" s="232"/>
      <c r="L214" s="232"/>
      <c r="M214" s="232"/>
      <c r="N214" s="234"/>
    </row>
    <row r="215" spans="1:14" ht="13.5" customHeight="1" x14ac:dyDescent="0.2">
      <c r="A215" s="257" t="s">
        <v>71</v>
      </c>
      <c r="B215" s="255">
        <v>615989</v>
      </c>
      <c r="C215" s="255">
        <v>117123</v>
      </c>
      <c r="D215" s="255">
        <v>478202</v>
      </c>
      <c r="E215" s="255">
        <v>437008</v>
      </c>
      <c r="F215" s="255">
        <v>0</v>
      </c>
      <c r="G215" s="255">
        <v>47562</v>
      </c>
      <c r="H215" s="255">
        <v>0</v>
      </c>
      <c r="I215" s="255">
        <v>2184</v>
      </c>
      <c r="J215" s="255">
        <v>12052</v>
      </c>
      <c r="K215" s="255">
        <v>6267</v>
      </c>
      <c r="L215" s="255">
        <v>951616</v>
      </c>
      <c r="M215" s="255">
        <v>244832</v>
      </c>
      <c r="N215" s="233">
        <f>SUM(B215:M216)</f>
        <v>2912835</v>
      </c>
    </row>
    <row r="216" spans="1:14" ht="13.5" customHeight="1" thickBot="1" x14ac:dyDescent="0.25">
      <c r="A216" s="242"/>
      <c r="B216" s="232"/>
      <c r="C216" s="232"/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4"/>
    </row>
    <row r="217" spans="1:14" ht="13.5" customHeight="1" x14ac:dyDescent="0.2">
      <c r="A217" s="259" t="s">
        <v>72</v>
      </c>
      <c r="B217" s="255">
        <v>2588025</v>
      </c>
      <c r="C217" s="255">
        <v>2155119</v>
      </c>
      <c r="D217" s="255">
        <v>2914273</v>
      </c>
      <c r="E217" s="255">
        <v>707394</v>
      </c>
      <c r="F217" s="255">
        <v>0</v>
      </c>
      <c r="G217" s="255">
        <v>0</v>
      </c>
      <c r="H217" s="255">
        <v>3271389</v>
      </c>
      <c r="I217" s="255">
        <v>3460268</v>
      </c>
      <c r="J217" s="255">
        <v>0</v>
      </c>
      <c r="K217" s="255">
        <v>0</v>
      </c>
      <c r="L217" s="255">
        <v>0</v>
      </c>
      <c r="M217" s="255">
        <v>2234314</v>
      </c>
      <c r="N217" s="233">
        <f>SUM(B217:M218)</f>
        <v>17330782</v>
      </c>
    </row>
    <row r="218" spans="1:14" ht="13.5" customHeight="1" thickBot="1" x14ac:dyDescent="0.25">
      <c r="A218" s="241"/>
      <c r="B218" s="232"/>
      <c r="C218" s="232"/>
      <c r="D218" s="232"/>
      <c r="E218" s="232"/>
      <c r="F218" s="232"/>
      <c r="G218" s="232"/>
      <c r="H218" s="232"/>
      <c r="I218" s="232"/>
      <c r="J218" s="232"/>
      <c r="K218" s="232"/>
      <c r="L218" s="232"/>
      <c r="M218" s="232"/>
      <c r="N218" s="234"/>
    </row>
    <row r="219" spans="1:14" ht="13.5" customHeight="1" x14ac:dyDescent="0.2">
      <c r="A219" s="259" t="s">
        <v>50</v>
      </c>
      <c r="B219" s="255">
        <v>2108558</v>
      </c>
      <c r="C219" s="255">
        <v>6230658</v>
      </c>
      <c r="D219" s="255">
        <v>1675814</v>
      </c>
      <c r="E219" s="255">
        <v>2378955</v>
      </c>
      <c r="F219" s="255">
        <v>5296929</v>
      </c>
      <c r="G219" s="255">
        <v>4508479</v>
      </c>
      <c r="H219" s="255">
        <v>6342991</v>
      </c>
      <c r="I219" s="255">
        <v>4149862</v>
      </c>
      <c r="J219" s="255">
        <v>0</v>
      </c>
      <c r="K219" s="255">
        <v>45390</v>
      </c>
      <c r="L219" s="255">
        <v>0</v>
      </c>
      <c r="M219" s="255">
        <v>0</v>
      </c>
      <c r="N219" s="233">
        <f>SUM(B219:M220)</f>
        <v>32737636</v>
      </c>
    </row>
    <row r="220" spans="1:14" ht="13.5" customHeight="1" thickBot="1" x14ac:dyDescent="0.25">
      <c r="A220" s="217"/>
      <c r="B220" s="264"/>
      <c r="C220" s="264"/>
      <c r="D220" s="264"/>
      <c r="E220" s="264"/>
      <c r="F220" s="264"/>
      <c r="G220" s="264"/>
      <c r="H220" s="264"/>
      <c r="I220" s="264"/>
      <c r="J220" s="264"/>
      <c r="K220" s="264"/>
      <c r="L220" s="264"/>
      <c r="M220" s="264"/>
      <c r="N220" s="234"/>
    </row>
    <row r="221" spans="1:14" ht="13.5" customHeight="1" x14ac:dyDescent="0.2">
      <c r="A221" s="250" t="s">
        <v>13</v>
      </c>
      <c r="B221" s="246">
        <f t="shared" ref="B221:M221" si="5">SUM(B201:B220)</f>
        <v>57600462</v>
      </c>
      <c r="C221" s="246">
        <f t="shared" si="5"/>
        <v>54118849</v>
      </c>
      <c r="D221" s="246">
        <f t="shared" si="5"/>
        <v>58571374</v>
      </c>
      <c r="E221" s="246">
        <f t="shared" si="5"/>
        <v>52844128</v>
      </c>
      <c r="F221" s="246">
        <f t="shared" si="5"/>
        <v>61442406</v>
      </c>
      <c r="G221" s="246">
        <f t="shared" si="5"/>
        <v>65687490</v>
      </c>
      <c r="H221" s="246">
        <f t="shared" si="5"/>
        <v>73966681</v>
      </c>
      <c r="I221" s="246">
        <f t="shared" si="5"/>
        <v>52834944</v>
      </c>
      <c r="J221" s="246">
        <f t="shared" si="5"/>
        <v>18716195</v>
      </c>
      <c r="K221" s="246">
        <f t="shared" si="5"/>
        <v>12540788</v>
      </c>
      <c r="L221" s="246">
        <f t="shared" si="5"/>
        <v>17797081</v>
      </c>
      <c r="M221" s="246">
        <f t="shared" si="5"/>
        <v>28533811</v>
      </c>
      <c r="N221" s="246">
        <f>SUM(N201:N220)</f>
        <v>554654209</v>
      </c>
    </row>
    <row r="222" spans="1:14" ht="13.5" customHeight="1" thickBot="1" x14ac:dyDescent="0.25">
      <c r="A222" s="251"/>
      <c r="B222" s="247"/>
      <c r="C222" s="247"/>
      <c r="D222" s="247"/>
      <c r="E222" s="247"/>
      <c r="F222" s="247"/>
      <c r="G222" s="247"/>
      <c r="H222" s="247"/>
      <c r="I222" s="247"/>
      <c r="J222" s="247"/>
      <c r="K222" s="247"/>
      <c r="L222" s="247"/>
      <c r="M222" s="247"/>
      <c r="N222" s="247"/>
    </row>
    <row r="224" spans="1:14" x14ac:dyDescent="0.2">
      <c r="M224" t="s">
        <v>70</v>
      </c>
      <c r="N224" t="s">
        <v>70</v>
      </c>
    </row>
  </sheetData>
  <mergeCells count="1301">
    <mergeCell ref="A2:N2"/>
    <mergeCell ref="A6:C6"/>
    <mergeCell ref="A5:C5"/>
    <mergeCell ref="A4:C4"/>
    <mergeCell ref="A12:N12"/>
    <mergeCell ref="A9:C9"/>
    <mergeCell ref="A8:C8"/>
    <mergeCell ref="A7:C7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A16:A17"/>
    <mergeCell ref="A18:A19"/>
    <mergeCell ref="B16:B17"/>
    <mergeCell ref="C16:C17"/>
    <mergeCell ref="D16:D17"/>
    <mergeCell ref="E16:E17"/>
    <mergeCell ref="F16:F17"/>
    <mergeCell ref="G16:G17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H16:H17"/>
    <mergeCell ref="I16:I17"/>
    <mergeCell ref="G18:G19"/>
    <mergeCell ref="H18:H19"/>
    <mergeCell ref="I18:I19"/>
    <mergeCell ref="G20:G21"/>
    <mergeCell ref="J16:J17"/>
    <mergeCell ref="K16:K17"/>
    <mergeCell ref="L16:L17"/>
    <mergeCell ref="M16:M17"/>
    <mergeCell ref="N16:N17"/>
    <mergeCell ref="B18:B19"/>
    <mergeCell ref="C18:C19"/>
    <mergeCell ref="D18:D19"/>
    <mergeCell ref="E18:E19"/>
    <mergeCell ref="F18:F19"/>
    <mergeCell ref="J18:J19"/>
    <mergeCell ref="K18:K19"/>
    <mergeCell ref="L18:L19"/>
    <mergeCell ref="M18:M19"/>
    <mergeCell ref="N18:N19"/>
    <mergeCell ref="B20:B21"/>
    <mergeCell ref="C20:C21"/>
    <mergeCell ref="D20:D21"/>
    <mergeCell ref="E20:E21"/>
    <mergeCell ref="F20:F21"/>
    <mergeCell ref="H20:H21"/>
    <mergeCell ref="I20:I21"/>
    <mergeCell ref="J20:J21"/>
    <mergeCell ref="K20:K21"/>
    <mergeCell ref="L20:L21"/>
    <mergeCell ref="M20:M21"/>
    <mergeCell ref="N20:N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A55:N55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A75:A76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A83:A84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A87:A88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A89:A90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A91:A92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M93:M94"/>
    <mergeCell ref="N93:N94"/>
    <mergeCell ref="A95:A96"/>
    <mergeCell ref="B95:B96"/>
    <mergeCell ref="C95:C96"/>
    <mergeCell ref="D95:D96"/>
    <mergeCell ref="E95:E96"/>
    <mergeCell ref="F95:F96"/>
    <mergeCell ref="G95:G96"/>
    <mergeCell ref="L95:L96"/>
    <mergeCell ref="M95:M96"/>
    <mergeCell ref="N95:N96"/>
    <mergeCell ref="A100:N100"/>
    <mergeCell ref="H95:H96"/>
    <mergeCell ref="I95:I96"/>
    <mergeCell ref="J95:J96"/>
    <mergeCell ref="K95:K96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N102:N103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N104:N105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L110:L111"/>
    <mergeCell ref="M110:M111"/>
    <mergeCell ref="N110:N111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L112:L113"/>
    <mergeCell ref="M112:M113"/>
    <mergeCell ref="N112:N113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M114:M115"/>
    <mergeCell ref="N114:N115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M116:M117"/>
    <mergeCell ref="N116:N117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M118:M119"/>
    <mergeCell ref="N118:N119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M120:M121"/>
    <mergeCell ref="N120:N121"/>
    <mergeCell ref="A122:A123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L122:L123"/>
    <mergeCell ref="M122:M123"/>
    <mergeCell ref="N122:N123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M124:M125"/>
    <mergeCell ref="N124:N125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L126:L127"/>
    <mergeCell ref="M126:M127"/>
    <mergeCell ref="N126:N127"/>
    <mergeCell ref="A131:N131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A143:A144"/>
    <mergeCell ref="B143:B144"/>
    <mergeCell ref="C143:C144"/>
    <mergeCell ref="D143:D144"/>
    <mergeCell ref="E143:E144"/>
    <mergeCell ref="F143:F144"/>
    <mergeCell ref="G143:G144"/>
    <mergeCell ref="H143:H144"/>
    <mergeCell ref="I143:I144"/>
    <mergeCell ref="J143:J144"/>
    <mergeCell ref="K143:K144"/>
    <mergeCell ref="L143:L144"/>
    <mergeCell ref="M143:M144"/>
    <mergeCell ref="N143:N144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A147:A148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A151:A152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M151:M152"/>
    <mergeCell ref="N151:N152"/>
    <mergeCell ref="A153:A154"/>
    <mergeCell ref="B153:B154"/>
    <mergeCell ref="C153:C154"/>
    <mergeCell ref="D153:D154"/>
    <mergeCell ref="E153:E154"/>
    <mergeCell ref="F153:F154"/>
    <mergeCell ref="G153:G154"/>
    <mergeCell ref="H153:H154"/>
    <mergeCell ref="I153:I154"/>
    <mergeCell ref="J153:J154"/>
    <mergeCell ref="K153:K154"/>
    <mergeCell ref="L153:L154"/>
    <mergeCell ref="M153:M154"/>
    <mergeCell ref="N153:N154"/>
    <mergeCell ref="A155:A156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N155:N156"/>
    <mergeCell ref="A157:A158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J157:J158"/>
    <mergeCell ref="K157:K158"/>
    <mergeCell ref="L157:L158"/>
    <mergeCell ref="M157:M158"/>
    <mergeCell ref="N157:N158"/>
    <mergeCell ref="A159:A160"/>
    <mergeCell ref="B159:B160"/>
    <mergeCell ref="C159:C160"/>
    <mergeCell ref="D159:D160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M159:M160"/>
    <mergeCell ref="N159:N160"/>
    <mergeCell ref="A161:A162"/>
    <mergeCell ref="B161:B162"/>
    <mergeCell ref="C161:C162"/>
    <mergeCell ref="D161:D162"/>
    <mergeCell ref="E161:E162"/>
    <mergeCell ref="F161:F162"/>
    <mergeCell ref="G161:G162"/>
    <mergeCell ref="L161:L162"/>
    <mergeCell ref="M161:M162"/>
    <mergeCell ref="N161:N162"/>
    <mergeCell ref="A166:N166"/>
    <mergeCell ref="H161:H162"/>
    <mergeCell ref="I161:I162"/>
    <mergeCell ref="J161:J162"/>
    <mergeCell ref="K161:K162"/>
    <mergeCell ref="A168:A169"/>
    <mergeCell ref="B168:B169"/>
    <mergeCell ref="C168:C169"/>
    <mergeCell ref="D168:D169"/>
    <mergeCell ref="E168:E169"/>
    <mergeCell ref="F168:F169"/>
    <mergeCell ref="G168:G169"/>
    <mergeCell ref="H168:H169"/>
    <mergeCell ref="I168:I169"/>
    <mergeCell ref="J168:J169"/>
    <mergeCell ref="K168:K169"/>
    <mergeCell ref="L168:L169"/>
    <mergeCell ref="M168:M169"/>
    <mergeCell ref="N168:N169"/>
    <mergeCell ref="A170:A171"/>
    <mergeCell ref="B170:B171"/>
    <mergeCell ref="C170:C171"/>
    <mergeCell ref="D170:D171"/>
    <mergeCell ref="E170:E171"/>
    <mergeCell ref="F170:F171"/>
    <mergeCell ref="G170:G171"/>
    <mergeCell ref="H170:H171"/>
    <mergeCell ref="I170:I171"/>
    <mergeCell ref="J170:J171"/>
    <mergeCell ref="K170:K171"/>
    <mergeCell ref="L170:L171"/>
    <mergeCell ref="M170:M171"/>
    <mergeCell ref="N170:N171"/>
    <mergeCell ref="A172:A173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L172:L173"/>
    <mergeCell ref="M172:M173"/>
    <mergeCell ref="N172:N173"/>
    <mergeCell ref="A174:A175"/>
    <mergeCell ref="B174:B175"/>
    <mergeCell ref="C174:C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L174:L175"/>
    <mergeCell ref="M174:M175"/>
    <mergeCell ref="N174:N175"/>
    <mergeCell ref="A176:A177"/>
    <mergeCell ref="B176:B177"/>
    <mergeCell ref="C176:C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L176:L177"/>
    <mergeCell ref="M176:M177"/>
    <mergeCell ref="N176:N177"/>
    <mergeCell ref="A178:A179"/>
    <mergeCell ref="B178:B179"/>
    <mergeCell ref="C178:C179"/>
    <mergeCell ref="D178:D179"/>
    <mergeCell ref="E178:E179"/>
    <mergeCell ref="F178:F179"/>
    <mergeCell ref="G178:G179"/>
    <mergeCell ref="H178:H179"/>
    <mergeCell ref="I178:I179"/>
    <mergeCell ref="J178:J179"/>
    <mergeCell ref="K178:K179"/>
    <mergeCell ref="L178:L179"/>
    <mergeCell ref="M178:M179"/>
    <mergeCell ref="N178:N179"/>
    <mergeCell ref="A180:A181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L180:L181"/>
    <mergeCell ref="M180:M181"/>
    <mergeCell ref="N180:N181"/>
    <mergeCell ref="A182:A183"/>
    <mergeCell ref="B182:B183"/>
    <mergeCell ref="C182:C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M182:M183"/>
    <mergeCell ref="N182:N183"/>
    <mergeCell ref="A184:A185"/>
    <mergeCell ref="B184:B185"/>
    <mergeCell ref="C184:C185"/>
    <mergeCell ref="D184:D185"/>
    <mergeCell ref="E184:E185"/>
    <mergeCell ref="F184:F185"/>
    <mergeCell ref="G184:G185"/>
    <mergeCell ref="H184:H185"/>
    <mergeCell ref="I184:I185"/>
    <mergeCell ref="J184:J185"/>
    <mergeCell ref="K184:K185"/>
    <mergeCell ref="L184:L185"/>
    <mergeCell ref="M184:M185"/>
    <mergeCell ref="N184:N185"/>
    <mergeCell ref="A186:A187"/>
    <mergeCell ref="B186:B187"/>
    <mergeCell ref="C186:C187"/>
    <mergeCell ref="D186:D187"/>
    <mergeCell ref="E186:E187"/>
    <mergeCell ref="F186:F187"/>
    <mergeCell ref="G186:G187"/>
    <mergeCell ref="H186:H187"/>
    <mergeCell ref="I186:I187"/>
    <mergeCell ref="J186:J187"/>
    <mergeCell ref="K186:K187"/>
    <mergeCell ref="L186:L187"/>
    <mergeCell ref="M186:M187"/>
    <mergeCell ref="N186:N187"/>
    <mergeCell ref="A188:A189"/>
    <mergeCell ref="B188:B189"/>
    <mergeCell ref="C188:C189"/>
    <mergeCell ref="D188:D189"/>
    <mergeCell ref="E188:E189"/>
    <mergeCell ref="F188:F189"/>
    <mergeCell ref="G188:G189"/>
    <mergeCell ref="H188:H189"/>
    <mergeCell ref="I188:I189"/>
    <mergeCell ref="J188:J189"/>
    <mergeCell ref="K188:K189"/>
    <mergeCell ref="L188:L189"/>
    <mergeCell ref="M188:M189"/>
    <mergeCell ref="N188:N189"/>
    <mergeCell ref="A190:A191"/>
    <mergeCell ref="B190:B191"/>
    <mergeCell ref="C190:C191"/>
    <mergeCell ref="D190:D191"/>
    <mergeCell ref="E190:E191"/>
    <mergeCell ref="F190:F191"/>
    <mergeCell ref="G190:G191"/>
    <mergeCell ref="H190:H191"/>
    <mergeCell ref="I190:I191"/>
    <mergeCell ref="J190:J191"/>
    <mergeCell ref="K190:K191"/>
    <mergeCell ref="L190:L191"/>
    <mergeCell ref="M190:M191"/>
    <mergeCell ref="N190:N191"/>
    <mergeCell ref="A192:A193"/>
    <mergeCell ref="B192:B193"/>
    <mergeCell ref="C192:C193"/>
    <mergeCell ref="D192:D193"/>
    <mergeCell ref="E192:E193"/>
    <mergeCell ref="F192:F193"/>
    <mergeCell ref="G192:G193"/>
    <mergeCell ref="H192:H193"/>
    <mergeCell ref="I192:I193"/>
    <mergeCell ref="J192:J193"/>
    <mergeCell ref="K192:K193"/>
    <mergeCell ref="L192:L193"/>
    <mergeCell ref="M192:M193"/>
    <mergeCell ref="N192:N193"/>
    <mergeCell ref="A197:N197"/>
    <mergeCell ref="A199:A200"/>
    <mergeCell ref="B199:B200"/>
    <mergeCell ref="C199:C200"/>
    <mergeCell ref="D199:D200"/>
    <mergeCell ref="E199:E200"/>
    <mergeCell ref="F199:F200"/>
    <mergeCell ref="G199:G200"/>
    <mergeCell ref="H199:H200"/>
    <mergeCell ref="I199:I200"/>
    <mergeCell ref="J199:J200"/>
    <mergeCell ref="K199:K200"/>
    <mergeCell ref="L199:L200"/>
    <mergeCell ref="M199:M200"/>
    <mergeCell ref="N199:N200"/>
    <mergeCell ref="A201:A202"/>
    <mergeCell ref="B201:B202"/>
    <mergeCell ref="C201:C202"/>
    <mergeCell ref="D201:D202"/>
    <mergeCell ref="E201:E202"/>
    <mergeCell ref="F201:F202"/>
    <mergeCell ref="G201:G202"/>
    <mergeCell ref="H201:H202"/>
    <mergeCell ref="I201:I202"/>
    <mergeCell ref="J201:J202"/>
    <mergeCell ref="K201:K202"/>
    <mergeCell ref="L201:L202"/>
    <mergeCell ref="M201:M202"/>
    <mergeCell ref="N201:N202"/>
    <mergeCell ref="A203:A204"/>
    <mergeCell ref="B203:B204"/>
    <mergeCell ref="C203:C204"/>
    <mergeCell ref="D203:D204"/>
    <mergeCell ref="E203:E204"/>
    <mergeCell ref="F203:F204"/>
    <mergeCell ref="G203:G204"/>
    <mergeCell ref="H203:H204"/>
    <mergeCell ref="I203:I204"/>
    <mergeCell ref="J203:J204"/>
    <mergeCell ref="K203:K204"/>
    <mergeCell ref="L203:L204"/>
    <mergeCell ref="M203:M204"/>
    <mergeCell ref="N203:N204"/>
    <mergeCell ref="A205:A206"/>
    <mergeCell ref="B205:B206"/>
    <mergeCell ref="C205:C206"/>
    <mergeCell ref="D205:D206"/>
    <mergeCell ref="E205:E206"/>
    <mergeCell ref="F205:F206"/>
    <mergeCell ref="G205:G206"/>
    <mergeCell ref="H205:H206"/>
    <mergeCell ref="I205:I206"/>
    <mergeCell ref="J205:J206"/>
    <mergeCell ref="K205:K206"/>
    <mergeCell ref="L205:L206"/>
    <mergeCell ref="M205:M206"/>
    <mergeCell ref="N205:N206"/>
    <mergeCell ref="A207:A208"/>
    <mergeCell ref="B207:B208"/>
    <mergeCell ref="C207:C208"/>
    <mergeCell ref="D207:D208"/>
    <mergeCell ref="E207:E208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A209:A210"/>
    <mergeCell ref="B209:B210"/>
    <mergeCell ref="C209:C210"/>
    <mergeCell ref="D209:D210"/>
    <mergeCell ref="E209:E210"/>
    <mergeCell ref="F209:F210"/>
    <mergeCell ref="G209:G210"/>
    <mergeCell ref="H209:H210"/>
    <mergeCell ref="I209:I210"/>
    <mergeCell ref="J209:J210"/>
    <mergeCell ref="K209:K210"/>
    <mergeCell ref="L209:L210"/>
    <mergeCell ref="M209:M210"/>
    <mergeCell ref="N209:N210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J211:J212"/>
    <mergeCell ref="K211:K212"/>
    <mergeCell ref="L211:L212"/>
    <mergeCell ref="M211:M212"/>
    <mergeCell ref="N211:N212"/>
    <mergeCell ref="A213:A214"/>
    <mergeCell ref="B213:B214"/>
    <mergeCell ref="C213:C214"/>
    <mergeCell ref="D213:D214"/>
    <mergeCell ref="E213:E214"/>
    <mergeCell ref="F213:F214"/>
    <mergeCell ref="G213:G214"/>
    <mergeCell ref="H213:H214"/>
    <mergeCell ref="I213:I214"/>
    <mergeCell ref="J213:J214"/>
    <mergeCell ref="K213:K214"/>
    <mergeCell ref="L213:L214"/>
    <mergeCell ref="M213:M214"/>
    <mergeCell ref="N213:N214"/>
    <mergeCell ref="A215:A216"/>
    <mergeCell ref="B215:B216"/>
    <mergeCell ref="C215:C216"/>
    <mergeCell ref="D215:D216"/>
    <mergeCell ref="E215:E216"/>
    <mergeCell ref="F215:F216"/>
    <mergeCell ref="G215:G216"/>
    <mergeCell ref="H215:H216"/>
    <mergeCell ref="I215:I216"/>
    <mergeCell ref="J215:J216"/>
    <mergeCell ref="K215:K216"/>
    <mergeCell ref="L215:L216"/>
    <mergeCell ref="M215:M216"/>
    <mergeCell ref="N215:N216"/>
    <mergeCell ref="A217:A218"/>
    <mergeCell ref="B217:B218"/>
    <mergeCell ref="C217:C218"/>
    <mergeCell ref="D217:D218"/>
    <mergeCell ref="E217:E218"/>
    <mergeCell ref="F217:F218"/>
    <mergeCell ref="G217:G218"/>
    <mergeCell ref="H217:H218"/>
    <mergeCell ref="I217:I218"/>
    <mergeCell ref="J217:J218"/>
    <mergeCell ref="K217:K218"/>
    <mergeCell ref="L217:L218"/>
    <mergeCell ref="M217:M218"/>
    <mergeCell ref="N217:N218"/>
    <mergeCell ref="A219:A220"/>
    <mergeCell ref="B219:B220"/>
    <mergeCell ref="C219:C220"/>
    <mergeCell ref="D219:D220"/>
    <mergeCell ref="E219:E220"/>
    <mergeCell ref="F219:F220"/>
    <mergeCell ref="G219:G220"/>
    <mergeCell ref="H219:H220"/>
    <mergeCell ref="I219:I220"/>
    <mergeCell ref="J219:J220"/>
    <mergeCell ref="K219:K220"/>
    <mergeCell ref="L219:L220"/>
    <mergeCell ref="M219:M220"/>
    <mergeCell ref="N219:N220"/>
    <mergeCell ref="A221:A222"/>
    <mergeCell ref="B221:B222"/>
    <mergeCell ref="C221:C222"/>
    <mergeCell ref="D221:D222"/>
    <mergeCell ref="E221:E222"/>
    <mergeCell ref="F221:F222"/>
    <mergeCell ref="G221:G222"/>
    <mergeCell ref="L221:L222"/>
    <mergeCell ref="M221:M222"/>
    <mergeCell ref="N221:N222"/>
    <mergeCell ref="H221:H222"/>
    <mergeCell ref="I221:I222"/>
    <mergeCell ref="J221:J222"/>
    <mergeCell ref="K221:K222"/>
  </mergeCells>
  <phoneticPr fontId="4" type="noConversion"/>
  <hyperlinks>
    <hyperlink ref="A4" location="'Tn Km 2013'!A34" display="1 - FERROEXPRESO PAMPEANO S.A."/>
    <hyperlink ref="A5" location="'Tn Km 2013'!A60" display="2 - NUEVO CENTRAL ARGENTINO S.A."/>
    <hyperlink ref="A6" location="'Tn Km 2013'!A79" display="3 - FERROSUR ROCA S.A."/>
    <hyperlink ref="A7" location="'Tn Km 2013'!A100" display="4 - BELGRANO CARGAS Y LOGÍSTICA S.A. - Línea San Martín "/>
    <hyperlink ref="A8" location="'Tn Km 2013'!A119" display="5 - BELGRANO CARGAS Y LOGÍSTICA S.A. - Línea Urquiza"/>
    <hyperlink ref="A9" location="'Tn Km 2013'!A137" display="6 - BELGRANO CARGAS Y LOGÍSTICA S.A. - Línea Belgrano"/>
    <hyperlink ref="A4:C4" location="'2012'!A40" display="1 - FERROEXPRESO PAMPEANO S.A."/>
    <hyperlink ref="A5:C5" location="'2012'!A84" display="2 - NUEVO CENTRAL ARGENTINO S.A."/>
    <hyperlink ref="A6:C6" location="'2012'!A128" display="3 - FERROSUR ROCA S.A."/>
    <hyperlink ref="A7:C7" location="'2012'!A160" display="4 - AMERICA LATINA LOGISTICA CENTRAL S.A. "/>
    <hyperlink ref="A8:C8" location="'2012'!A194" display="5 - AMERICA LATINA LOGISTICA MESOPOTAMICA S.A."/>
    <hyperlink ref="A9:C9" location="'2012'!A223" display="6 - BELGRANO CARGAS S.A."/>
  </hyperlinks>
  <pageMargins left="0.75" right="0.75" top="1" bottom="1" header="0" footer="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4"/>
  <sheetViews>
    <sheetView topLeftCell="A9" workbookViewId="0">
      <selection activeCell="A52" sqref="A52"/>
    </sheetView>
  </sheetViews>
  <sheetFormatPr baseColWidth="10" defaultRowHeight="12.75" x14ac:dyDescent="0.2"/>
  <cols>
    <col min="1" max="1" width="18.7109375" customWidth="1"/>
    <col min="2" max="14" width="15.7109375" customWidth="1"/>
  </cols>
  <sheetData>
    <row r="2" spans="1:14" s="26" customFormat="1" ht="24.95" customHeight="1" x14ac:dyDescent="0.2">
      <c r="A2" s="227" t="s">
        <v>209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</row>
    <row r="3" spans="1:14" ht="13.5" thickBot="1" x14ac:dyDescent="0.25"/>
    <row r="4" spans="1:14" s="26" customFormat="1" ht="24.95" customHeight="1" thickTop="1" thickBot="1" x14ac:dyDescent="0.25">
      <c r="A4" s="228" t="s">
        <v>0</v>
      </c>
      <c r="B4" s="229"/>
      <c r="C4" s="230"/>
      <c r="D4" s="38"/>
    </row>
    <row r="5" spans="1:14" s="26" customFormat="1" ht="24.95" customHeight="1" thickTop="1" thickBot="1" x14ac:dyDescent="0.25">
      <c r="A5" s="228" t="s">
        <v>18</v>
      </c>
      <c r="B5" s="229"/>
      <c r="C5" s="230"/>
      <c r="D5" s="38"/>
    </row>
    <row r="6" spans="1:14" s="26" customFormat="1" ht="24.95" customHeight="1" thickTop="1" thickBot="1" x14ac:dyDescent="0.25">
      <c r="A6" s="228" t="s">
        <v>29</v>
      </c>
      <c r="B6" s="229"/>
      <c r="C6" s="230"/>
      <c r="D6" s="38"/>
    </row>
    <row r="7" spans="1:14" s="26" customFormat="1" ht="24.95" customHeight="1" thickTop="1" thickBot="1" x14ac:dyDescent="0.25">
      <c r="A7" s="228" t="s">
        <v>210</v>
      </c>
      <c r="B7" s="229"/>
      <c r="C7" s="230"/>
      <c r="D7" s="38"/>
    </row>
    <row r="8" spans="1:14" s="26" customFormat="1" ht="24.95" customHeight="1" thickTop="1" thickBot="1" x14ac:dyDescent="0.25">
      <c r="A8" s="228" t="s">
        <v>211</v>
      </c>
      <c r="B8" s="229"/>
      <c r="C8" s="230"/>
      <c r="D8" s="38"/>
    </row>
    <row r="9" spans="1:14" s="26" customFormat="1" ht="24.95" customHeight="1" thickTop="1" thickBot="1" x14ac:dyDescent="0.25">
      <c r="A9" s="51" t="s">
        <v>212</v>
      </c>
      <c r="B9" s="52"/>
      <c r="C9" s="53"/>
      <c r="D9" s="38"/>
    </row>
    <row r="10" spans="1:14" ht="13.5" thickTop="1" x14ac:dyDescent="0.2">
      <c r="A10" s="10"/>
      <c r="B10" s="10"/>
      <c r="C10" s="10"/>
      <c r="D10" s="10"/>
    </row>
    <row r="12" spans="1:14" s="26" customFormat="1" ht="24.95" customHeight="1" x14ac:dyDescent="0.2">
      <c r="A12" s="222" t="s">
        <v>163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</row>
    <row r="13" spans="1:14" ht="13.5" thickBot="1" x14ac:dyDescent="0.25"/>
    <row r="14" spans="1:14" ht="13.5" customHeight="1" x14ac:dyDescent="0.2">
      <c r="A14" s="216"/>
      <c r="B14" s="225" t="s">
        <v>1</v>
      </c>
      <c r="C14" s="216" t="s">
        <v>2</v>
      </c>
      <c r="D14" s="225" t="s">
        <v>3</v>
      </c>
      <c r="E14" s="216" t="s">
        <v>4</v>
      </c>
      <c r="F14" s="225" t="s">
        <v>5</v>
      </c>
      <c r="G14" s="216" t="s">
        <v>6</v>
      </c>
      <c r="H14" s="225" t="s">
        <v>7</v>
      </c>
      <c r="I14" s="216" t="s">
        <v>8</v>
      </c>
      <c r="J14" s="225" t="s">
        <v>9</v>
      </c>
      <c r="K14" s="216" t="s">
        <v>10</v>
      </c>
      <c r="L14" s="225" t="s">
        <v>11</v>
      </c>
      <c r="M14" s="216" t="s">
        <v>12</v>
      </c>
      <c r="N14" s="223" t="s">
        <v>13</v>
      </c>
    </row>
    <row r="15" spans="1:14" ht="13.5" customHeight="1" thickBot="1" x14ac:dyDescent="0.25">
      <c r="A15" s="217"/>
      <c r="B15" s="226"/>
      <c r="C15" s="217"/>
      <c r="D15" s="226"/>
      <c r="E15" s="217"/>
      <c r="F15" s="226"/>
      <c r="G15" s="217"/>
      <c r="H15" s="226"/>
      <c r="I15" s="217"/>
      <c r="J15" s="226"/>
      <c r="K15" s="217"/>
      <c r="L15" s="226"/>
      <c r="M15" s="217"/>
      <c r="N15" s="224"/>
    </row>
    <row r="16" spans="1:14" ht="13.5" customHeight="1" x14ac:dyDescent="0.2">
      <c r="A16" s="216" t="s">
        <v>80</v>
      </c>
      <c r="B16" s="231">
        <v>17907480</v>
      </c>
      <c r="C16" s="231">
        <v>11692800</v>
      </c>
      <c r="D16" s="231">
        <v>9595170</v>
      </c>
      <c r="E16" s="231">
        <v>5833360</v>
      </c>
      <c r="F16" s="231">
        <v>4537440</v>
      </c>
      <c r="G16" s="231">
        <v>3319700</v>
      </c>
      <c r="H16" s="231">
        <v>1458771</v>
      </c>
      <c r="I16" s="231">
        <v>6671322</v>
      </c>
      <c r="J16" s="231">
        <v>8507700</v>
      </c>
      <c r="K16" s="231">
        <v>14334400</v>
      </c>
      <c r="L16" s="231">
        <v>8858496</v>
      </c>
      <c r="M16" s="231">
        <v>21429010</v>
      </c>
      <c r="N16" s="233">
        <f>SUM(B16:M17)</f>
        <v>114145649</v>
      </c>
    </row>
    <row r="17" spans="1:14" ht="13.5" customHeight="1" thickBot="1" x14ac:dyDescent="0.25">
      <c r="A17" s="241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4"/>
    </row>
    <row r="18" spans="1:14" ht="13.5" customHeight="1" x14ac:dyDescent="0.2">
      <c r="A18" s="216" t="s">
        <v>81</v>
      </c>
      <c r="B18" s="231">
        <v>19384200</v>
      </c>
      <c r="C18" s="231">
        <v>46259480</v>
      </c>
      <c r="D18" s="231">
        <v>84805290</v>
      </c>
      <c r="E18" s="231">
        <v>64322100</v>
      </c>
      <c r="F18" s="231">
        <v>90625500</v>
      </c>
      <c r="G18" s="231">
        <v>87840080</v>
      </c>
      <c r="H18" s="231">
        <v>51996483</v>
      </c>
      <c r="I18" s="231">
        <v>16402624</v>
      </c>
      <c r="J18" s="231">
        <v>8474284</v>
      </c>
      <c r="K18" s="231">
        <v>4043379</v>
      </c>
      <c r="L18" s="231">
        <v>1995074</v>
      </c>
      <c r="M18" s="231">
        <v>2865768</v>
      </c>
      <c r="N18" s="233">
        <f>SUM(B18:M19)</f>
        <v>479014262</v>
      </c>
    </row>
    <row r="19" spans="1:14" ht="13.5" customHeight="1" thickBot="1" x14ac:dyDescent="0.25">
      <c r="A19" s="241"/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4"/>
    </row>
    <row r="20" spans="1:14" ht="13.5" customHeight="1" x14ac:dyDescent="0.2">
      <c r="A20" s="216" t="s">
        <v>82</v>
      </c>
      <c r="B20" s="231">
        <v>9184800</v>
      </c>
      <c r="C20" s="231">
        <v>7757100</v>
      </c>
      <c r="D20" s="231">
        <v>7032300</v>
      </c>
      <c r="E20" s="231">
        <v>1774850</v>
      </c>
      <c r="F20" s="231">
        <v>0</v>
      </c>
      <c r="G20" s="231">
        <v>311550</v>
      </c>
      <c r="H20" s="231">
        <v>0</v>
      </c>
      <c r="I20" s="231">
        <v>978180</v>
      </c>
      <c r="J20" s="231">
        <v>0</v>
      </c>
      <c r="K20" s="231">
        <v>1306073</v>
      </c>
      <c r="L20" s="231">
        <v>0</v>
      </c>
      <c r="M20" s="231">
        <v>11836782</v>
      </c>
      <c r="N20" s="233">
        <f>SUM(B20:M21)</f>
        <v>40181635</v>
      </c>
    </row>
    <row r="21" spans="1:14" ht="13.5" customHeight="1" thickBot="1" x14ac:dyDescent="0.25">
      <c r="A21" s="241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4"/>
    </row>
    <row r="22" spans="1:14" ht="13.5" customHeight="1" x14ac:dyDescent="0.2">
      <c r="A22" s="216" t="s">
        <v>99</v>
      </c>
      <c r="B22" s="231">
        <v>6706800</v>
      </c>
      <c r="C22" s="231">
        <v>1372160</v>
      </c>
      <c r="D22" s="231">
        <v>413600</v>
      </c>
      <c r="E22" s="231">
        <v>0</v>
      </c>
      <c r="F22" s="231">
        <v>181660</v>
      </c>
      <c r="G22" s="231">
        <v>85600</v>
      </c>
      <c r="H22" s="231">
        <v>969525</v>
      </c>
      <c r="I22" s="231">
        <v>0</v>
      </c>
      <c r="J22" s="231">
        <v>0</v>
      </c>
      <c r="K22" s="231">
        <v>0</v>
      </c>
      <c r="L22" s="231">
        <v>0</v>
      </c>
      <c r="M22" s="231">
        <v>0</v>
      </c>
      <c r="N22" s="233">
        <f>SUM(B22:M23)</f>
        <v>9729345</v>
      </c>
    </row>
    <row r="23" spans="1:14" ht="13.5" customHeight="1" thickBot="1" x14ac:dyDescent="0.25">
      <c r="A23" s="241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4"/>
    </row>
    <row r="24" spans="1:14" ht="13.5" customHeight="1" x14ac:dyDescent="0.2">
      <c r="A24" s="216" t="s">
        <v>83</v>
      </c>
      <c r="B24" s="231">
        <v>2832720</v>
      </c>
      <c r="C24" s="231">
        <v>0</v>
      </c>
      <c r="D24" s="231">
        <v>10764270</v>
      </c>
      <c r="E24" s="231">
        <v>6380850</v>
      </c>
      <c r="F24" s="231">
        <v>1805440</v>
      </c>
      <c r="G24" s="231">
        <v>0</v>
      </c>
      <c r="H24" s="231">
        <v>1517199</v>
      </c>
      <c r="I24" s="231">
        <v>2749278</v>
      </c>
      <c r="J24" s="231">
        <v>9251480</v>
      </c>
      <c r="K24" s="231">
        <v>3990546</v>
      </c>
      <c r="L24" s="231">
        <v>3215550</v>
      </c>
      <c r="M24" s="231">
        <v>3845426</v>
      </c>
      <c r="N24" s="233">
        <f>SUM(B24:M25)</f>
        <v>46352759</v>
      </c>
    </row>
    <row r="25" spans="1:14" ht="13.5" customHeight="1" thickBot="1" x14ac:dyDescent="0.25">
      <c r="A25" s="241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4"/>
    </row>
    <row r="26" spans="1:14" ht="13.5" customHeight="1" x14ac:dyDescent="0.2">
      <c r="A26" s="216" t="s">
        <v>84</v>
      </c>
      <c r="B26" s="231">
        <v>64627950</v>
      </c>
      <c r="C26" s="231">
        <v>54516060</v>
      </c>
      <c r="D26" s="231">
        <v>11199600</v>
      </c>
      <c r="E26" s="231">
        <v>45986350</v>
      </c>
      <c r="F26" s="231">
        <v>56226360</v>
      </c>
      <c r="G26" s="231">
        <v>53094350</v>
      </c>
      <c r="H26" s="231">
        <v>92778140</v>
      </c>
      <c r="I26" s="231">
        <v>112912856</v>
      </c>
      <c r="J26" s="231">
        <v>73172845</v>
      </c>
      <c r="K26" s="231">
        <v>22713210</v>
      </c>
      <c r="L26" s="231">
        <v>13264470</v>
      </c>
      <c r="M26" s="231">
        <v>8779470</v>
      </c>
      <c r="N26" s="233">
        <f>SUM(B26:M27)</f>
        <v>609271661</v>
      </c>
    </row>
    <row r="27" spans="1:14" ht="13.5" customHeight="1" thickBot="1" x14ac:dyDescent="0.25">
      <c r="A27" s="241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4"/>
    </row>
    <row r="28" spans="1:14" ht="13.5" customHeight="1" x14ac:dyDescent="0.2">
      <c r="A28" s="216" t="s">
        <v>85</v>
      </c>
      <c r="B28" s="231">
        <v>0</v>
      </c>
      <c r="C28" s="231">
        <v>0</v>
      </c>
      <c r="D28" s="231">
        <v>6311200</v>
      </c>
      <c r="E28" s="231">
        <v>10337600</v>
      </c>
      <c r="F28" s="231">
        <v>-114000</v>
      </c>
      <c r="G28" s="231">
        <v>0</v>
      </c>
      <c r="H28" s="231">
        <v>4344798</v>
      </c>
      <c r="I28" s="231">
        <v>2708336</v>
      </c>
      <c r="J28" s="231">
        <v>620596</v>
      </c>
      <c r="K28" s="231">
        <v>0</v>
      </c>
      <c r="L28" s="231">
        <v>0</v>
      </c>
      <c r="M28" s="231">
        <v>1248600</v>
      </c>
      <c r="N28" s="233">
        <f>SUM(B28:M29)</f>
        <v>25457130</v>
      </c>
    </row>
    <row r="29" spans="1:14" ht="13.5" customHeight="1" thickBot="1" x14ac:dyDescent="0.25">
      <c r="A29" s="241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4"/>
    </row>
    <row r="30" spans="1:14" ht="13.5" customHeight="1" x14ac:dyDescent="0.2">
      <c r="A30" s="216" t="s">
        <v>86</v>
      </c>
      <c r="B30" s="231">
        <v>0</v>
      </c>
      <c r="C30" s="231">
        <v>0</v>
      </c>
      <c r="D30" s="231">
        <v>-84000</v>
      </c>
      <c r="E30" s="231">
        <v>792000</v>
      </c>
      <c r="F30" s="231">
        <v>4501800</v>
      </c>
      <c r="G30" s="231">
        <v>2934750</v>
      </c>
      <c r="H30" s="231">
        <v>1421175</v>
      </c>
      <c r="I30" s="231">
        <v>2350036</v>
      </c>
      <c r="J30" s="231">
        <v>0</v>
      </c>
      <c r="K30" s="231">
        <v>0</v>
      </c>
      <c r="L30" s="231">
        <v>708000</v>
      </c>
      <c r="M30" s="231">
        <v>797050</v>
      </c>
      <c r="N30" s="233">
        <f>SUM(B30:M31)</f>
        <v>13420811</v>
      </c>
    </row>
    <row r="31" spans="1:14" ht="13.5" customHeight="1" thickBot="1" x14ac:dyDescent="0.25">
      <c r="A31" s="241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4"/>
    </row>
    <row r="32" spans="1:14" ht="13.5" customHeight="1" x14ac:dyDescent="0.2">
      <c r="A32" s="216" t="s">
        <v>97</v>
      </c>
      <c r="B32" s="231">
        <v>0</v>
      </c>
      <c r="C32" s="231">
        <v>0</v>
      </c>
      <c r="D32" s="231">
        <v>0</v>
      </c>
      <c r="E32" s="231">
        <v>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31">
        <v>0</v>
      </c>
      <c r="L32" s="231">
        <v>0</v>
      </c>
      <c r="M32" s="231">
        <v>0</v>
      </c>
      <c r="N32" s="233">
        <f>SUM(B32:M33)</f>
        <v>0</v>
      </c>
    </row>
    <row r="33" spans="1:14" ht="13.5" customHeight="1" thickBot="1" x14ac:dyDescent="0.25">
      <c r="A33" s="241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4"/>
    </row>
    <row r="34" spans="1:14" ht="13.5" customHeight="1" x14ac:dyDescent="0.2">
      <c r="A34" s="216" t="s">
        <v>87</v>
      </c>
      <c r="B34" s="231">
        <v>1211360</v>
      </c>
      <c r="C34" s="231">
        <v>2678040</v>
      </c>
      <c r="D34" s="231">
        <v>-84000</v>
      </c>
      <c r="E34" s="231">
        <v>7067760</v>
      </c>
      <c r="F34" s="231">
        <v>32292900</v>
      </c>
      <c r="G34" s="231">
        <v>16772440</v>
      </c>
      <c r="H34" s="231">
        <v>25776300</v>
      </c>
      <c r="I34" s="231">
        <v>20744350</v>
      </c>
      <c r="J34" s="231">
        <v>12478760</v>
      </c>
      <c r="K34" s="231">
        <v>1213168</v>
      </c>
      <c r="L34" s="231">
        <v>2781140</v>
      </c>
      <c r="M34" s="231">
        <v>6645762</v>
      </c>
      <c r="N34" s="233">
        <f>SUM(B34:M35)</f>
        <v>129577980</v>
      </c>
    </row>
    <row r="35" spans="1:14" ht="13.5" customHeight="1" thickBot="1" x14ac:dyDescent="0.25">
      <c r="A35" s="241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4"/>
    </row>
    <row r="36" spans="1:14" ht="13.5" customHeight="1" x14ac:dyDescent="0.2">
      <c r="A36" s="216" t="s">
        <v>94</v>
      </c>
      <c r="B36" s="231">
        <v>109020</v>
      </c>
      <c r="C36" s="231">
        <v>350400</v>
      </c>
      <c r="D36" s="231">
        <v>126840</v>
      </c>
      <c r="E36" s="231">
        <v>383200</v>
      </c>
      <c r="F36" s="231">
        <v>170150</v>
      </c>
      <c r="G36" s="231">
        <v>312570</v>
      </c>
      <c r="H36" s="231">
        <v>916992</v>
      </c>
      <c r="I36" s="231">
        <v>16320</v>
      </c>
      <c r="J36" s="231">
        <v>472800</v>
      </c>
      <c r="K36" s="231">
        <v>275400</v>
      </c>
      <c r="L36" s="231">
        <v>650880</v>
      </c>
      <c r="M36" s="231">
        <v>337740</v>
      </c>
      <c r="N36" s="233">
        <f>SUM(B36:M37)</f>
        <v>4122312</v>
      </c>
    </row>
    <row r="37" spans="1:14" ht="13.5" customHeight="1" thickBot="1" x14ac:dyDescent="0.25">
      <c r="A37" s="241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4"/>
    </row>
    <row r="38" spans="1:14" ht="13.5" customHeight="1" x14ac:dyDescent="0.2">
      <c r="A38" s="216" t="s">
        <v>88</v>
      </c>
      <c r="B38" s="231">
        <v>2620160</v>
      </c>
      <c r="C38" s="231">
        <v>1468500</v>
      </c>
      <c r="D38" s="231">
        <v>1511220</v>
      </c>
      <c r="E38" s="231">
        <v>2253480</v>
      </c>
      <c r="F38" s="231">
        <v>2281960</v>
      </c>
      <c r="G38" s="231">
        <v>2253480</v>
      </c>
      <c r="H38" s="231">
        <v>1766294</v>
      </c>
      <c r="I38" s="231">
        <v>2353582</v>
      </c>
      <c r="J38" s="231">
        <v>1012642</v>
      </c>
      <c r="K38" s="231">
        <v>471344</v>
      </c>
      <c r="L38" s="231">
        <v>794058</v>
      </c>
      <c r="M38" s="231">
        <v>1257748</v>
      </c>
      <c r="N38" s="233">
        <f>SUM(B38:M39)</f>
        <v>20044468</v>
      </c>
    </row>
    <row r="39" spans="1:14" ht="13.5" customHeight="1" thickBot="1" x14ac:dyDescent="0.25">
      <c r="A39" s="241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4"/>
    </row>
    <row r="40" spans="1:14" ht="13.5" customHeight="1" x14ac:dyDescent="0.2">
      <c r="A40" s="216" t="s">
        <v>89</v>
      </c>
      <c r="B40" s="231">
        <v>0</v>
      </c>
      <c r="C40" s="231">
        <v>0</v>
      </c>
      <c r="D40" s="231">
        <v>0</v>
      </c>
      <c r="E40" s="231">
        <v>0</v>
      </c>
      <c r="F40" s="231">
        <v>0</v>
      </c>
      <c r="G40" s="231">
        <v>0</v>
      </c>
      <c r="H40" s="231">
        <v>0</v>
      </c>
      <c r="I40" s="231">
        <v>0</v>
      </c>
      <c r="J40" s="231">
        <v>0</v>
      </c>
      <c r="K40" s="231">
        <v>0</v>
      </c>
      <c r="L40" s="231">
        <v>0</v>
      </c>
      <c r="M40" s="231">
        <v>0</v>
      </c>
      <c r="N40" s="233">
        <f>SUM(B40:M41)</f>
        <v>0</v>
      </c>
    </row>
    <row r="41" spans="1:14" ht="13.5" customHeight="1" thickBot="1" x14ac:dyDescent="0.25">
      <c r="A41" s="241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4"/>
    </row>
    <row r="42" spans="1:14" ht="13.5" customHeight="1" x14ac:dyDescent="0.2">
      <c r="A42" s="216" t="s">
        <v>95</v>
      </c>
      <c r="B42" s="231">
        <v>0</v>
      </c>
      <c r="C42" s="231">
        <v>604800</v>
      </c>
      <c r="D42" s="231">
        <v>1077300</v>
      </c>
      <c r="E42" s="231">
        <v>-742140</v>
      </c>
      <c r="F42" s="231">
        <v>0</v>
      </c>
      <c r="G42" s="231">
        <v>294680</v>
      </c>
      <c r="H42" s="231">
        <v>963756</v>
      </c>
      <c r="I42" s="231">
        <v>1387221</v>
      </c>
      <c r="J42" s="231">
        <v>6166482</v>
      </c>
      <c r="K42" s="231">
        <v>11460600</v>
      </c>
      <c r="L42" s="231">
        <v>5503485</v>
      </c>
      <c r="M42" s="231">
        <v>5957820</v>
      </c>
      <c r="N42" s="233">
        <f>SUM(B42:M43)</f>
        <v>32674004</v>
      </c>
    </row>
    <row r="43" spans="1:14" ht="13.5" customHeight="1" thickBot="1" x14ac:dyDescent="0.25">
      <c r="A43" s="241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4"/>
    </row>
    <row r="44" spans="1:14" ht="13.5" customHeight="1" x14ac:dyDescent="0.2">
      <c r="A44" s="216" t="s">
        <v>96</v>
      </c>
      <c r="B44" s="231">
        <v>0</v>
      </c>
      <c r="C44" s="231">
        <v>0</v>
      </c>
      <c r="D44" s="231">
        <v>0</v>
      </c>
      <c r="E44" s="231">
        <v>0</v>
      </c>
      <c r="F44" s="231">
        <v>0</v>
      </c>
      <c r="G44" s="231">
        <v>0</v>
      </c>
      <c r="H44" s="231">
        <v>0</v>
      </c>
      <c r="I44" s="231">
        <v>0</v>
      </c>
      <c r="J44" s="231">
        <v>0</v>
      </c>
      <c r="K44" s="231">
        <v>0</v>
      </c>
      <c r="L44" s="231">
        <v>0</v>
      </c>
      <c r="M44" s="231">
        <v>0</v>
      </c>
      <c r="N44" s="233">
        <f>SUM(B44:M45)</f>
        <v>0</v>
      </c>
    </row>
    <row r="45" spans="1:14" ht="13.5" customHeight="1" thickBot="1" x14ac:dyDescent="0.25">
      <c r="A45" s="241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4"/>
    </row>
    <row r="46" spans="1:14" ht="13.5" customHeight="1" x14ac:dyDescent="0.2">
      <c r="A46" s="216" t="s">
        <v>90</v>
      </c>
      <c r="B46" s="231">
        <v>0</v>
      </c>
      <c r="C46" s="231">
        <v>0</v>
      </c>
      <c r="D46" s="231">
        <v>0</v>
      </c>
      <c r="E46" s="231">
        <v>0</v>
      </c>
      <c r="F46" s="231">
        <v>0</v>
      </c>
      <c r="G46" s="231">
        <v>0</v>
      </c>
      <c r="H46" s="231">
        <v>0</v>
      </c>
      <c r="I46" s="231">
        <v>0</v>
      </c>
      <c r="J46" s="231">
        <v>0</v>
      </c>
      <c r="K46" s="231">
        <v>0</v>
      </c>
      <c r="L46" s="231">
        <v>0</v>
      </c>
      <c r="M46" s="231">
        <v>0</v>
      </c>
      <c r="N46" s="233">
        <f>SUM(B46:M47)</f>
        <v>0</v>
      </c>
    </row>
    <row r="47" spans="1:14" ht="13.5" customHeight="1" thickBot="1" x14ac:dyDescent="0.25">
      <c r="A47" s="241"/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4"/>
    </row>
    <row r="48" spans="1:14" ht="13.5" customHeight="1" x14ac:dyDescent="0.2">
      <c r="A48" s="216" t="s">
        <v>91</v>
      </c>
      <c r="B48" s="231">
        <v>0</v>
      </c>
      <c r="C48" s="231">
        <v>0</v>
      </c>
      <c r="D48" s="231">
        <v>0</v>
      </c>
      <c r="E48" s="231">
        <v>1123850</v>
      </c>
      <c r="F48" s="231">
        <v>347130</v>
      </c>
      <c r="G48" s="231">
        <v>437880</v>
      </c>
      <c r="H48" s="231">
        <v>452704</v>
      </c>
      <c r="I48" s="231">
        <v>416556</v>
      </c>
      <c r="J48" s="231">
        <v>467245</v>
      </c>
      <c r="K48" s="231">
        <v>900262</v>
      </c>
      <c r="L48" s="231">
        <v>3232944</v>
      </c>
      <c r="M48" s="231">
        <v>603134</v>
      </c>
      <c r="N48" s="233">
        <f>SUM(B48:M49)</f>
        <v>7981705</v>
      </c>
    </row>
    <row r="49" spans="1:14" ht="13.5" customHeight="1" thickBot="1" x14ac:dyDescent="0.25">
      <c r="A49" s="241"/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4"/>
    </row>
    <row r="50" spans="1:14" ht="13.5" customHeight="1" x14ac:dyDescent="0.2">
      <c r="A50" s="214" t="s">
        <v>13</v>
      </c>
      <c r="B50" s="260">
        <f t="shared" ref="B50:M50" si="0">SUM(B16:B49)</f>
        <v>124584490</v>
      </c>
      <c r="C50" s="260">
        <f t="shared" si="0"/>
        <v>126699340</v>
      </c>
      <c r="D50" s="260">
        <f t="shared" si="0"/>
        <v>132668790</v>
      </c>
      <c r="E50" s="260">
        <f t="shared" si="0"/>
        <v>145513260</v>
      </c>
      <c r="F50" s="260">
        <f t="shared" si="0"/>
        <v>192856340</v>
      </c>
      <c r="G50" s="260">
        <f t="shared" si="0"/>
        <v>167657080</v>
      </c>
      <c r="H50" s="260">
        <f t="shared" si="0"/>
        <v>184362137</v>
      </c>
      <c r="I50" s="260">
        <f t="shared" si="0"/>
        <v>169690661</v>
      </c>
      <c r="J50" s="260">
        <f t="shared" si="0"/>
        <v>120624834</v>
      </c>
      <c r="K50" s="260">
        <f t="shared" si="0"/>
        <v>60708382</v>
      </c>
      <c r="L50" s="260">
        <f t="shared" si="0"/>
        <v>41004097</v>
      </c>
      <c r="M50" s="260">
        <f t="shared" si="0"/>
        <v>65604310</v>
      </c>
      <c r="N50" s="260">
        <f>SUM(N16:N49)</f>
        <v>1531973721</v>
      </c>
    </row>
    <row r="51" spans="1:14" ht="13.5" customHeight="1" thickBot="1" x14ac:dyDescent="0.25">
      <c r="A51" s="215"/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</row>
    <row r="55" spans="1:14" s="26" customFormat="1" ht="24.95" customHeight="1" x14ac:dyDescent="0.2">
      <c r="A55" s="222" t="s">
        <v>167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</row>
    <row r="56" spans="1:14" ht="13.5" thickBot="1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1:14" ht="13.5" customHeight="1" x14ac:dyDescent="0.2">
      <c r="A57" s="248"/>
      <c r="B57" s="248" t="s">
        <v>1</v>
      </c>
      <c r="C57" s="248" t="s">
        <v>2</v>
      </c>
      <c r="D57" s="248" t="s">
        <v>3</v>
      </c>
      <c r="E57" s="248" t="s">
        <v>4</v>
      </c>
      <c r="F57" s="248" t="s">
        <v>5</v>
      </c>
      <c r="G57" s="248" t="s">
        <v>6</v>
      </c>
      <c r="H57" s="248" t="s">
        <v>7</v>
      </c>
      <c r="I57" s="248" t="s">
        <v>8</v>
      </c>
      <c r="J57" s="248" t="s">
        <v>9</v>
      </c>
      <c r="K57" s="248" t="s">
        <v>10</v>
      </c>
      <c r="L57" s="248" t="s">
        <v>11</v>
      </c>
      <c r="M57" s="248" t="s">
        <v>12</v>
      </c>
      <c r="N57" s="248" t="s">
        <v>13</v>
      </c>
    </row>
    <row r="58" spans="1:14" ht="13.5" customHeight="1" thickBot="1" x14ac:dyDescent="0.25">
      <c r="A58" s="249"/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</row>
    <row r="59" spans="1:14" ht="13.5" customHeight="1" x14ac:dyDescent="0.2">
      <c r="A59" s="216" t="s">
        <v>14</v>
      </c>
      <c r="B59" s="231">
        <v>5168742</v>
      </c>
      <c r="C59" s="231">
        <v>5078308</v>
      </c>
      <c r="D59" s="231">
        <v>7374380</v>
      </c>
      <c r="E59" s="231">
        <v>11301956</v>
      </c>
      <c r="F59" s="231">
        <v>11100171</v>
      </c>
      <c r="G59" s="231">
        <v>13290489</v>
      </c>
      <c r="H59" s="231">
        <v>9876618</v>
      </c>
      <c r="I59" s="231">
        <v>11445168</v>
      </c>
      <c r="J59" s="231">
        <v>10859578</v>
      </c>
      <c r="K59" s="231">
        <v>12557260</v>
      </c>
      <c r="L59" s="231">
        <v>2341539</v>
      </c>
      <c r="M59" s="231">
        <v>6403386</v>
      </c>
      <c r="N59" s="233">
        <f>SUM(B59:M59)</f>
        <v>106797595</v>
      </c>
    </row>
    <row r="60" spans="1:14" ht="13.5" customHeight="1" thickBot="1" x14ac:dyDescent="0.25">
      <c r="A60" s="241"/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4"/>
    </row>
    <row r="61" spans="1:14" ht="13.5" customHeight="1" x14ac:dyDescent="0.2">
      <c r="A61" s="216" t="s">
        <v>19</v>
      </c>
      <c r="B61" s="231">
        <v>930690</v>
      </c>
      <c r="C61" s="231">
        <v>1068570</v>
      </c>
      <c r="D61" s="231">
        <v>815790</v>
      </c>
      <c r="E61" s="231">
        <v>1355820</v>
      </c>
      <c r="F61" s="231">
        <v>1510935</v>
      </c>
      <c r="G61" s="231">
        <v>4709604</v>
      </c>
      <c r="H61" s="231">
        <v>8189552</v>
      </c>
      <c r="I61" s="231">
        <v>7613588</v>
      </c>
      <c r="J61" s="231">
        <v>4191707</v>
      </c>
      <c r="K61" s="231">
        <v>2165729</v>
      </c>
      <c r="L61" s="231">
        <v>0</v>
      </c>
      <c r="M61" s="231">
        <v>0</v>
      </c>
      <c r="N61" s="233">
        <f>SUM(B61:M61)</f>
        <v>32551985</v>
      </c>
    </row>
    <row r="62" spans="1:14" ht="13.5" customHeight="1" thickBot="1" x14ac:dyDescent="0.25">
      <c r="A62" s="241"/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4"/>
    </row>
    <row r="63" spans="1:14" ht="13.5" customHeight="1" x14ac:dyDescent="0.2">
      <c r="A63" s="216" t="s">
        <v>20</v>
      </c>
      <c r="B63" s="231">
        <v>4409399</v>
      </c>
      <c r="C63" s="231">
        <v>2857654</v>
      </c>
      <c r="D63" s="231">
        <v>3136533</v>
      </c>
      <c r="E63" s="231">
        <v>4003276</v>
      </c>
      <c r="F63" s="231">
        <v>4705782</v>
      </c>
      <c r="G63" s="231">
        <v>6511334</v>
      </c>
      <c r="H63" s="231">
        <v>3889820</v>
      </c>
      <c r="I63" s="231">
        <v>6752356</v>
      </c>
      <c r="J63" s="231">
        <v>8231804</v>
      </c>
      <c r="K63" s="231">
        <v>10138277</v>
      </c>
      <c r="L63" s="231">
        <v>8601792</v>
      </c>
      <c r="M63" s="231">
        <v>6550746</v>
      </c>
      <c r="N63" s="233">
        <f>SUM(B63:M63)</f>
        <v>69788773</v>
      </c>
    </row>
    <row r="64" spans="1:14" ht="13.5" customHeight="1" thickBot="1" x14ac:dyDescent="0.25">
      <c r="A64" s="241"/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4"/>
    </row>
    <row r="65" spans="1:14" ht="13.5" customHeight="1" x14ac:dyDescent="0.2">
      <c r="A65" s="216" t="s">
        <v>15</v>
      </c>
      <c r="B65" s="231">
        <v>1693731</v>
      </c>
      <c r="C65" s="231">
        <v>1536154</v>
      </c>
      <c r="D65" s="231">
        <v>1607668</v>
      </c>
      <c r="E65" s="231">
        <v>1665208</v>
      </c>
      <c r="F65" s="231">
        <v>1699896</v>
      </c>
      <c r="G65" s="231">
        <v>1746914</v>
      </c>
      <c r="H65" s="231">
        <v>1677866</v>
      </c>
      <c r="I65" s="231">
        <v>2233867</v>
      </c>
      <c r="J65" s="231">
        <v>1835033</v>
      </c>
      <c r="K65" s="231">
        <v>2016037</v>
      </c>
      <c r="L65" s="231">
        <v>2176245</v>
      </c>
      <c r="M65" s="231">
        <v>1652878</v>
      </c>
      <c r="N65" s="233">
        <f>SUM(B65:M65)</f>
        <v>21541497</v>
      </c>
    </row>
    <row r="66" spans="1:14" ht="13.5" customHeight="1" thickBot="1" x14ac:dyDescent="0.25">
      <c r="A66" s="241"/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4"/>
    </row>
    <row r="67" spans="1:14" ht="13.5" customHeight="1" x14ac:dyDescent="0.2">
      <c r="A67" s="216" t="s">
        <v>75</v>
      </c>
      <c r="B67" s="231">
        <v>4402824</v>
      </c>
      <c r="C67" s="231">
        <v>3835738</v>
      </c>
      <c r="D67" s="231">
        <v>2415814</v>
      </c>
      <c r="E67" s="231">
        <v>3190318</v>
      </c>
      <c r="F67" s="231">
        <v>3482756</v>
      </c>
      <c r="G67" s="231">
        <v>2771142</v>
      </c>
      <c r="H67" s="231">
        <v>4680498</v>
      </c>
      <c r="I67" s="231">
        <v>4851507</v>
      </c>
      <c r="J67" s="231">
        <v>4973744</v>
      </c>
      <c r="K67" s="231">
        <v>6542162</v>
      </c>
      <c r="L67" s="231">
        <v>2282156</v>
      </c>
      <c r="M67" s="231">
        <v>126776</v>
      </c>
      <c r="N67" s="233">
        <f>SUM(B67:M67)</f>
        <v>43555435</v>
      </c>
    </row>
    <row r="68" spans="1:14" ht="13.5" customHeight="1" thickBot="1" x14ac:dyDescent="0.25">
      <c r="A68" s="241"/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4"/>
    </row>
    <row r="69" spans="1:14" ht="13.5" customHeight="1" x14ac:dyDescent="0.2">
      <c r="A69" s="218" t="s">
        <v>21</v>
      </c>
      <c r="B69" s="231">
        <v>15739514</v>
      </c>
      <c r="C69" s="231">
        <v>13454573</v>
      </c>
      <c r="D69" s="231">
        <v>13781935</v>
      </c>
      <c r="E69" s="231">
        <v>11414885</v>
      </c>
      <c r="F69" s="231">
        <v>13847125</v>
      </c>
      <c r="G69" s="231">
        <v>17671711</v>
      </c>
      <c r="H69" s="231">
        <v>18941049</v>
      </c>
      <c r="I69" s="231">
        <v>17742571</v>
      </c>
      <c r="J69" s="231">
        <v>13601665</v>
      </c>
      <c r="K69" s="231">
        <v>13353762</v>
      </c>
      <c r="L69" s="231">
        <v>18725092</v>
      </c>
      <c r="M69" s="231">
        <v>12302535</v>
      </c>
      <c r="N69" s="233">
        <f>SUM(B69:M69)</f>
        <v>180576417</v>
      </c>
    </row>
    <row r="70" spans="1:14" ht="13.5" customHeight="1" thickBot="1" x14ac:dyDescent="0.25">
      <c r="A70" s="242"/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4"/>
    </row>
    <row r="71" spans="1:14" ht="13.5" customHeight="1" x14ac:dyDescent="0.2">
      <c r="A71" s="216" t="s">
        <v>22</v>
      </c>
      <c r="B71" s="231">
        <v>1916022</v>
      </c>
      <c r="C71" s="231">
        <v>1553676</v>
      </c>
      <c r="D71" s="231">
        <v>2038243</v>
      </c>
      <c r="E71" s="231">
        <v>1153645</v>
      </c>
      <c r="F71" s="231">
        <v>2151690</v>
      </c>
      <c r="G71" s="231">
        <v>2513905</v>
      </c>
      <c r="H71" s="231">
        <v>2754498</v>
      </c>
      <c r="I71" s="231">
        <v>2393552</v>
      </c>
      <c r="J71" s="231">
        <v>1875288</v>
      </c>
      <c r="K71" s="231">
        <v>1830177</v>
      </c>
      <c r="L71" s="231">
        <v>2487098</v>
      </c>
      <c r="M71" s="231">
        <v>1649795</v>
      </c>
      <c r="N71" s="233">
        <f>SUM(B71:M71)</f>
        <v>24317589</v>
      </c>
    </row>
    <row r="72" spans="1:14" ht="13.5" customHeight="1" thickBot="1" x14ac:dyDescent="0.25">
      <c r="A72" s="217"/>
      <c r="B72" s="232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4"/>
    </row>
    <row r="73" spans="1:14" ht="13.5" customHeight="1" x14ac:dyDescent="0.2">
      <c r="A73" s="216" t="s">
        <v>62</v>
      </c>
      <c r="B73" s="231">
        <v>14819997</v>
      </c>
      <c r="C73" s="231">
        <v>16870844</v>
      </c>
      <c r="D73" s="231">
        <v>14298084</v>
      </c>
      <c r="E73" s="231">
        <v>15776983</v>
      </c>
      <c r="F73" s="231">
        <v>18020751</v>
      </c>
      <c r="G73" s="231">
        <v>10865795</v>
      </c>
      <c r="H73" s="231">
        <v>11561037</v>
      </c>
      <c r="I73" s="231">
        <v>10101086</v>
      </c>
      <c r="J73" s="231">
        <v>9305406</v>
      </c>
      <c r="K73" s="231">
        <v>9229037</v>
      </c>
      <c r="L73" s="231">
        <v>8703949</v>
      </c>
      <c r="M73" s="231">
        <v>4542383</v>
      </c>
      <c r="N73" s="233">
        <f>SUM(B73:M73)</f>
        <v>144095352</v>
      </c>
    </row>
    <row r="74" spans="1:14" ht="13.5" customHeight="1" thickBot="1" x14ac:dyDescent="0.25">
      <c r="A74" s="241"/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4"/>
    </row>
    <row r="75" spans="1:14" ht="13.5" customHeight="1" x14ac:dyDescent="0.2">
      <c r="A75" s="216" t="s">
        <v>16</v>
      </c>
      <c r="B75" s="231">
        <v>0</v>
      </c>
      <c r="C75" s="231">
        <v>0</v>
      </c>
      <c r="D75" s="231">
        <v>0</v>
      </c>
      <c r="E75" s="231">
        <v>0</v>
      </c>
      <c r="F75" s="231">
        <v>0</v>
      </c>
      <c r="G75" s="231">
        <v>0</v>
      </c>
      <c r="H75" s="231">
        <v>0</v>
      </c>
      <c r="I75" s="231">
        <v>0</v>
      </c>
      <c r="J75" s="231">
        <v>0</v>
      </c>
      <c r="K75" s="231">
        <v>1202722</v>
      </c>
      <c r="L75" s="231">
        <v>924380</v>
      </c>
      <c r="M75" s="231">
        <v>472453</v>
      </c>
      <c r="N75" s="233">
        <f>SUM(B75:M75)</f>
        <v>2599555</v>
      </c>
    </row>
    <row r="76" spans="1:14" ht="13.5" customHeight="1" thickBot="1" x14ac:dyDescent="0.25">
      <c r="A76" s="241"/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4"/>
    </row>
    <row r="77" spans="1:14" ht="13.5" customHeight="1" x14ac:dyDescent="0.2">
      <c r="A77" s="216" t="s">
        <v>24</v>
      </c>
      <c r="B77" s="231">
        <v>0</v>
      </c>
      <c r="C77" s="231">
        <v>0</v>
      </c>
      <c r="D77" s="231">
        <v>164670</v>
      </c>
      <c r="E77" s="231">
        <v>329340</v>
      </c>
      <c r="F77" s="231">
        <v>5696325</v>
      </c>
      <c r="G77" s="231">
        <v>9964107</v>
      </c>
      <c r="H77" s="231">
        <v>6723589</v>
      </c>
      <c r="I77" s="231">
        <v>82335</v>
      </c>
      <c r="J77" s="231">
        <v>0</v>
      </c>
      <c r="K77" s="231">
        <v>0</v>
      </c>
      <c r="L77" s="231">
        <v>0</v>
      </c>
      <c r="M77" s="231">
        <v>0</v>
      </c>
      <c r="N77" s="233">
        <f>SUM(B77:M77)</f>
        <v>22960366</v>
      </c>
    </row>
    <row r="78" spans="1:14" ht="13.5" customHeight="1" thickBot="1" x14ac:dyDescent="0.25">
      <c r="A78" s="241"/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4"/>
    </row>
    <row r="79" spans="1:14" ht="13.5" customHeight="1" x14ac:dyDescent="0.2">
      <c r="A79" s="216" t="s">
        <v>31</v>
      </c>
      <c r="B79" s="231">
        <v>0</v>
      </c>
      <c r="C79" s="231">
        <v>0</v>
      </c>
      <c r="D79" s="231">
        <v>0</v>
      </c>
      <c r="E79" s="231">
        <v>0</v>
      </c>
      <c r="F79" s="231">
        <v>0</v>
      </c>
      <c r="G79" s="231">
        <v>0</v>
      </c>
      <c r="H79" s="231">
        <v>0</v>
      </c>
      <c r="I79" s="231">
        <v>0</v>
      </c>
      <c r="J79" s="231">
        <v>0</v>
      </c>
      <c r="K79" s="231">
        <v>0</v>
      </c>
      <c r="L79" s="231">
        <v>0</v>
      </c>
      <c r="M79" s="231">
        <v>0</v>
      </c>
      <c r="N79" s="233">
        <f>SUM(B79:M79)</f>
        <v>0</v>
      </c>
    </row>
    <row r="80" spans="1:14" ht="13.5" customHeight="1" thickBot="1" x14ac:dyDescent="0.25">
      <c r="A80" s="241"/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4"/>
    </row>
    <row r="81" spans="1:14" ht="13.5" customHeight="1" x14ac:dyDescent="0.2">
      <c r="A81" s="216" t="s">
        <v>25</v>
      </c>
      <c r="B81" s="231">
        <v>112294251</v>
      </c>
      <c r="C81" s="231">
        <v>70777066</v>
      </c>
      <c r="D81" s="231">
        <v>65342878</v>
      </c>
      <c r="E81" s="231">
        <v>93069529</v>
      </c>
      <c r="F81" s="231">
        <v>106641537</v>
      </c>
      <c r="G81" s="231">
        <v>161972388</v>
      </c>
      <c r="H81" s="231">
        <v>192927159</v>
      </c>
      <c r="I81" s="231">
        <v>191173879</v>
      </c>
      <c r="J81" s="231">
        <v>181190748</v>
      </c>
      <c r="K81" s="231">
        <v>125829238</v>
      </c>
      <c r="L81" s="231">
        <v>97034663</v>
      </c>
      <c r="M81" s="231">
        <v>27422677</v>
      </c>
      <c r="N81" s="233">
        <f>SUM(B81:M81)</f>
        <v>1425676013</v>
      </c>
    </row>
    <row r="82" spans="1:14" ht="13.5" customHeight="1" thickBot="1" x14ac:dyDescent="0.25">
      <c r="A82" s="241"/>
      <c r="B82" s="232"/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4"/>
    </row>
    <row r="83" spans="1:14" ht="13.5" customHeight="1" x14ac:dyDescent="0.2">
      <c r="A83" s="216" t="s">
        <v>23</v>
      </c>
      <c r="B83" s="231">
        <v>27377737</v>
      </c>
      <c r="C83" s="231">
        <v>20122983</v>
      </c>
      <c r="D83" s="231">
        <v>30144052</v>
      </c>
      <c r="E83" s="231">
        <v>37473872</v>
      </c>
      <c r="F83" s="231">
        <v>36480256</v>
      </c>
      <c r="G83" s="231">
        <v>29371462</v>
      </c>
      <c r="H83" s="231">
        <v>34909225</v>
      </c>
      <c r="I83" s="231">
        <v>25459311</v>
      </c>
      <c r="J83" s="231">
        <v>30334111</v>
      </c>
      <c r="K83" s="231">
        <v>43053119</v>
      </c>
      <c r="L83" s="231">
        <v>45452977</v>
      </c>
      <c r="M83" s="231">
        <v>45532979</v>
      </c>
      <c r="N83" s="233">
        <f>SUM(B83:M83)</f>
        <v>405712084</v>
      </c>
    </row>
    <row r="84" spans="1:14" ht="13.5" customHeight="1" thickBot="1" x14ac:dyDescent="0.25">
      <c r="A84" s="241"/>
      <c r="B84" s="232"/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4"/>
    </row>
    <row r="85" spans="1:14" ht="13.5" customHeight="1" x14ac:dyDescent="0.2">
      <c r="A85" s="216" t="s">
        <v>26</v>
      </c>
      <c r="B85" s="231">
        <v>23435814</v>
      </c>
      <c r="C85" s="231">
        <v>23722625</v>
      </c>
      <c r="D85" s="231">
        <v>42991562</v>
      </c>
      <c r="E85" s="231">
        <v>60107789</v>
      </c>
      <c r="F85" s="231">
        <v>54597053</v>
      </c>
      <c r="G85" s="231">
        <v>62088322</v>
      </c>
      <c r="H85" s="231">
        <v>36676733</v>
      </c>
      <c r="I85" s="231">
        <v>57299919</v>
      </c>
      <c r="J85" s="231">
        <v>60470325</v>
      </c>
      <c r="K85" s="231">
        <v>68965670</v>
      </c>
      <c r="L85" s="231">
        <v>12510901</v>
      </c>
      <c r="M85" s="231">
        <v>56173194</v>
      </c>
      <c r="N85" s="233">
        <f>SUM(B85:M85)</f>
        <v>559039907</v>
      </c>
    </row>
    <row r="86" spans="1:14" ht="13.5" customHeight="1" thickBot="1" x14ac:dyDescent="0.25">
      <c r="A86" s="241"/>
      <c r="B86" s="232"/>
      <c r="C86" s="232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4"/>
    </row>
    <row r="87" spans="1:14" ht="13.5" customHeight="1" x14ac:dyDescent="0.2">
      <c r="A87" s="216" t="s">
        <v>27</v>
      </c>
      <c r="B87" s="231">
        <v>4904304</v>
      </c>
      <c r="C87" s="231">
        <v>7156311</v>
      </c>
      <c r="D87" s="231">
        <v>9633927</v>
      </c>
      <c r="E87" s="231">
        <v>6494078</v>
      </c>
      <c r="F87" s="231">
        <v>6807161</v>
      </c>
      <c r="G87" s="231">
        <v>2799914</v>
      </c>
      <c r="H87" s="231">
        <v>4675521</v>
      </c>
      <c r="I87" s="231">
        <v>2603287</v>
      </c>
      <c r="J87" s="231">
        <v>4897634</v>
      </c>
      <c r="K87" s="231">
        <v>3918169</v>
      </c>
      <c r="L87" s="231">
        <v>7435460</v>
      </c>
      <c r="M87" s="231">
        <v>13160748</v>
      </c>
      <c r="N87" s="233">
        <f>SUM(B87:M87)</f>
        <v>74486514</v>
      </c>
    </row>
    <row r="88" spans="1:14" ht="13.5" customHeight="1" thickBot="1" x14ac:dyDescent="0.25">
      <c r="A88" s="241"/>
      <c r="B88" s="232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4"/>
    </row>
    <row r="89" spans="1:14" ht="13.5" customHeight="1" x14ac:dyDescent="0.2">
      <c r="A89" s="216" t="s">
        <v>63</v>
      </c>
      <c r="B89" s="231">
        <v>0</v>
      </c>
      <c r="C89" s="231">
        <v>0</v>
      </c>
      <c r="D89" s="231">
        <v>0</v>
      </c>
      <c r="E89" s="231">
        <v>0</v>
      </c>
      <c r="F89" s="231">
        <v>0</v>
      </c>
      <c r="G89" s="231">
        <v>0</v>
      </c>
      <c r="H89" s="231">
        <v>0</v>
      </c>
      <c r="I89" s="231">
        <v>0</v>
      </c>
      <c r="J89" s="231">
        <v>0</v>
      </c>
      <c r="K89" s="231">
        <v>0</v>
      </c>
      <c r="L89" s="231">
        <v>0</v>
      </c>
      <c r="M89" s="231">
        <v>0</v>
      </c>
      <c r="N89" s="233">
        <f>SUM(B89:M89)</f>
        <v>0</v>
      </c>
    </row>
    <row r="90" spans="1:14" ht="13.5" customHeight="1" thickBot="1" x14ac:dyDescent="0.25">
      <c r="A90" s="241"/>
      <c r="B90" s="232"/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4"/>
    </row>
    <row r="91" spans="1:14" ht="13.5" customHeight="1" x14ac:dyDescent="0.2">
      <c r="A91" s="216" t="s">
        <v>64</v>
      </c>
      <c r="B91" s="231">
        <v>4066444</v>
      </c>
      <c r="C91" s="231">
        <v>0</v>
      </c>
      <c r="D91" s="231">
        <v>0</v>
      </c>
      <c r="E91" s="231">
        <v>3222861</v>
      </c>
      <c r="F91" s="231">
        <v>6835557</v>
      </c>
      <c r="G91" s="231">
        <v>6133513</v>
      </c>
      <c r="H91" s="231">
        <v>5673240</v>
      </c>
      <c r="I91" s="231">
        <v>7211223</v>
      </c>
      <c r="J91" s="231">
        <v>6680866</v>
      </c>
      <c r="K91" s="231">
        <v>6598604</v>
      </c>
      <c r="L91" s="231">
        <v>6229777</v>
      </c>
      <c r="M91" s="231">
        <v>4663558</v>
      </c>
      <c r="N91" s="233">
        <f>SUM(B91:M91)</f>
        <v>57315643</v>
      </c>
    </row>
    <row r="92" spans="1:14" ht="13.5" customHeight="1" thickBot="1" x14ac:dyDescent="0.25">
      <c r="A92" s="241"/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4"/>
    </row>
    <row r="93" spans="1:14" ht="13.5" customHeight="1" x14ac:dyDescent="0.2">
      <c r="A93" s="216" t="s">
        <v>28</v>
      </c>
      <c r="B93" s="231">
        <v>0</v>
      </c>
      <c r="C93" s="231">
        <v>0</v>
      </c>
      <c r="D93" s="231">
        <v>0</v>
      </c>
      <c r="E93" s="231">
        <v>0</v>
      </c>
      <c r="F93" s="231">
        <v>0</v>
      </c>
      <c r="G93" s="231">
        <v>424380</v>
      </c>
      <c r="H93" s="231">
        <v>565840</v>
      </c>
      <c r="I93" s="231">
        <v>0</v>
      </c>
      <c r="J93" s="231">
        <v>0</v>
      </c>
      <c r="K93" s="231">
        <v>0</v>
      </c>
      <c r="L93" s="231">
        <v>565840</v>
      </c>
      <c r="M93" s="231">
        <v>0</v>
      </c>
      <c r="N93" s="233">
        <f>SUM(B93:M93)</f>
        <v>1556060</v>
      </c>
    </row>
    <row r="94" spans="1:14" ht="13.5" customHeight="1" thickBot="1" x14ac:dyDescent="0.25">
      <c r="A94" s="241"/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4"/>
    </row>
    <row r="95" spans="1:14" ht="13.5" customHeight="1" x14ac:dyDescent="0.2">
      <c r="A95" s="250" t="s">
        <v>13</v>
      </c>
      <c r="B95" s="246">
        <f t="shared" ref="B95:M95" si="1">SUM(B59:B94)</f>
        <v>221159469</v>
      </c>
      <c r="C95" s="246">
        <f t="shared" si="1"/>
        <v>168034502</v>
      </c>
      <c r="D95" s="246">
        <f t="shared" si="1"/>
        <v>193745536</v>
      </c>
      <c r="E95" s="246">
        <f t="shared" si="1"/>
        <v>250559560</v>
      </c>
      <c r="F95" s="246">
        <f t="shared" si="1"/>
        <v>273576995</v>
      </c>
      <c r="G95" s="246">
        <f t="shared" si="1"/>
        <v>332834980</v>
      </c>
      <c r="H95" s="246">
        <f t="shared" si="1"/>
        <v>343722245</v>
      </c>
      <c r="I95" s="246">
        <f t="shared" si="1"/>
        <v>346963649</v>
      </c>
      <c r="J95" s="246">
        <f t="shared" si="1"/>
        <v>338447909</v>
      </c>
      <c r="K95" s="246">
        <f t="shared" si="1"/>
        <v>307399963</v>
      </c>
      <c r="L95" s="246">
        <f t="shared" si="1"/>
        <v>215471869</v>
      </c>
      <c r="M95" s="246">
        <f t="shared" si="1"/>
        <v>180654108</v>
      </c>
      <c r="N95" s="246">
        <f>SUM(N59:N94)</f>
        <v>3172570785</v>
      </c>
    </row>
    <row r="96" spans="1:14" ht="13.5" customHeight="1" thickBot="1" x14ac:dyDescent="0.25">
      <c r="A96" s="251"/>
      <c r="B96" s="247"/>
      <c r="C96" s="247"/>
      <c r="D96" s="247"/>
      <c r="E96" s="247"/>
      <c r="F96" s="247"/>
      <c r="G96" s="247"/>
      <c r="H96" s="247"/>
      <c r="I96" s="247"/>
      <c r="J96" s="247"/>
      <c r="K96" s="247"/>
      <c r="L96" s="247"/>
      <c r="M96" s="247"/>
      <c r="N96" s="247"/>
    </row>
    <row r="100" spans="1:14" s="26" customFormat="1" ht="24.95" customHeight="1" x14ac:dyDescent="0.2">
      <c r="A100" s="222" t="s">
        <v>165</v>
      </c>
      <c r="B100" s="222"/>
      <c r="C100" s="222"/>
      <c r="D100" s="222"/>
      <c r="E100" s="222"/>
      <c r="F100" s="222"/>
      <c r="G100" s="222"/>
      <c r="H100" s="222"/>
      <c r="I100" s="222"/>
      <c r="J100" s="222"/>
      <c r="K100" s="222"/>
      <c r="L100" s="222"/>
      <c r="M100" s="222"/>
      <c r="N100" s="222"/>
    </row>
    <row r="101" spans="1:14" ht="13.5" thickBot="1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</row>
    <row r="102" spans="1:14" ht="13.5" customHeight="1" x14ac:dyDescent="0.2">
      <c r="A102" s="248"/>
      <c r="B102" s="248" t="s">
        <v>1</v>
      </c>
      <c r="C102" s="248" t="s">
        <v>2</v>
      </c>
      <c r="D102" s="248" t="s">
        <v>3</v>
      </c>
      <c r="E102" s="248" t="s">
        <v>4</v>
      </c>
      <c r="F102" s="248" t="s">
        <v>5</v>
      </c>
      <c r="G102" s="248" t="s">
        <v>6</v>
      </c>
      <c r="H102" s="248" t="s">
        <v>7</v>
      </c>
      <c r="I102" s="248" t="s">
        <v>8</v>
      </c>
      <c r="J102" s="248" t="s">
        <v>9</v>
      </c>
      <c r="K102" s="248" t="s">
        <v>10</v>
      </c>
      <c r="L102" s="248" t="s">
        <v>11</v>
      </c>
      <c r="M102" s="248" t="s">
        <v>12</v>
      </c>
      <c r="N102" s="248" t="s">
        <v>13</v>
      </c>
    </row>
    <row r="103" spans="1:14" ht="13.5" customHeight="1" thickBot="1" x14ac:dyDescent="0.25">
      <c r="A103" s="249"/>
      <c r="B103" s="249"/>
      <c r="C103" s="249"/>
      <c r="D103" s="249"/>
      <c r="E103" s="249"/>
      <c r="F103" s="249"/>
      <c r="G103" s="249"/>
      <c r="H103" s="249"/>
      <c r="I103" s="249"/>
      <c r="J103" s="249"/>
      <c r="K103" s="249"/>
      <c r="L103" s="249"/>
      <c r="M103" s="249"/>
      <c r="N103" s="249"/>
    </row>
    <row r="104" spans="1:14" ht="13.5" customHeight="1" x14ac:dyDescent="0.2">
      <c r="A104" s="216" t="s">
        <v>30</v>
      </c>
      <c r="B104" s="231">
        <v>52044415</v>
      </c>
      <c r="C104" s="231">
        <v>49370745.259999998</v>
      </c>
      <c r="D104" s="231">
        <v>52250178</v>
      </c>
      <c r="E104" s="231">
        <v>54430287</v>
      </c>
      <c r="F104" s="231">
        <v>54774401</v>
      </c>
      <c r="G104" s="231">
        <v>50008894</v>
      </c>
      <c r="H104" s="231">
        <v>56828396</v>
      </c>
      <c r="I104" s="231">
        <v>57479025</v>
      </c>
      <c r="J104" s="231">
        <v>55196877</v>
      </c>
      <c r="K104" s="231">
        <v>61589261</v>
      </c>
      <c r="L104" s="231">
        <v>60107350</v>
      </c>
      <c r="M104" s="231">
        <v>48909897</v>
      </c>
      <c r="N104" s="233">
        <f>SUM(B104:M105)</f>
        <v>652989726.25999999</v>
      </c>
    </row>
    <row r="105" spans="1:14" ht="13.5" customHeight="1" thickBot="1" x14ac:dyDescent="0.25">
      <c r="A105" s="241"/>
      <c r="B105" s="232"/>
      <c r="C105" s="232"/>
      <c r="D105" s="232"/>
      <c r="E105" s="232"/>
      <c r="F105" s="232"/>
      <c r="G105" s="232"/>
      <c r="H105" s="232"/>
      <c r="I105" s="232"/>
      <c r="J105" s="232"/>
      <c r="K105" s="232"/>
      <c r="L105" s="232"/>
      <c r="M105" s="232"/>
      <c r="N105" s="234"/>
    </row>
    <row r="106" spans="1:14" ht="13.5" customHeight="1" x14ac:dyDescent="0.2">
      <c r="A106" s="216" t="s">
        <v>66</v>
      </c>
      <c r="B106" s="231">
        <v>33626</v>
      </c>
      <c r="C106" s="231">
        <v>0</v>
      </c>
      <c r="D106" s="231">
        <v>0</v>
      </c>
      <c r="E106" s="231">
        <v>6241</v>
      </c>
      <c r="F106" s="231">
        <v>38694</v>
      </c>
      <c r="G106" s="231">
        <v>0</v>
      </c>
      <c r="H106" s="231">
        <v>0</v>
      </c>
      <c r="I106" s="231">
        <v>0</v>
      </c>
      <c r="J106" s="231">
        <v>29332</v>
      </c>
      <c r="K106" s="231">
        <v>0</v>
      </c>
      <c r="L106" s="231">
        <v>0</v>
      </c>
      <c r="M106" s="231">
        <v>0</v>
      </c>
      <c r="N106" s="233">
        <f>SUM(B106:M107)</f>
        <v>107893</v>
      </c>
    </row>
    <row r="107" spans="1:14" ht="13.5" customHeight="1" thickBot="1" x14ac:dyDescent="0.25">
      <c r="A107" s="241"/>
      <c r="B107" s="232"/>
      <c r="C107" s="232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234"/>
    </row>
    <row r="108" spans="1:14" ht="13.5" customHeight="1" x14ac:dyDescent="0.2">
      <c r="A108" s="216" t="s">
        <v>32</v>
      </c>
      <c r="B108" s="231">
        <v>6382616</v>
      </c>
      <c r="C108" s="231">
        <v>6299514</v>
      </c>
      <c r="D108" s="231">
        <v>1621695</v>
      </c>
      <c r="E108" s="231">
        <v>7113494</v>
      </c>
      <c r="F108" s="231">
        <v>10067739</v>
      </c>
      <c r="G108" s="231">
        <v>8188880</v>
      </c>
      <c r="H108" s="231">
        <v>10767640</v>
      </c>
      <c r="I108" s="231">
        <v>8156124</v>
      </c>
      <c r="J108" s="231">
        <v>8818202</v>
      </c>
      <c r="K108" s="231">
        <v>5278960</v>
      </c>
      <c r="L108" s="231">
        <v>5192514</v>
      </c>
      <c r="M108" s="231">
        <v>4519008</v>
      </c>
      <c r="N108" s="233">
        <f>SUM(B108:M109)</f>
        <v>82406386</v>
      </c>
    </row>
    <row r="109" spans="1:14" ht="13.5" customHeight="1" thickBot="1" x14ac:dyDescent="0.25">
      <c r="A109" s="241"/>
      <c r="B109" s="232"/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4"/>
    </row>
    <row r="110" spans="1:14" ht="13.5" customHeight="1" x14ac:dyDescent="0.2">
      <c r="A110" s="216" t="s">
        <v>33</v>
      </c>
      <c r="B110" s="231">
        <v>2060121</v>
      </c>
      <c r="C110" s="231">
        <v>1357585.1</v>
      </c>
      <c r="D110" s="231">
        <v>7903269</v>
      </c>
      <c r="E110" s="231">
        <v>1249887</v>
      </c>
      <c r="F110" s="231">
        <v>1756397</v>
      </c>
      <c r="G110" s="231">
        <v>1573452</v>
      </c>
      <c r="H110" s="231">
        <v>1890233</v>
      </c>
      <c r="I110" s="231">
        <v>999950</v>
      </c>
      <c r="J110" s="231">
        <v>1910904</v>
      </c>
      <c r="K110" s="231">
        <v>1945308</v>
      </c>
      <c r="L110" s="231">
        <v>2272446</v>
      </c>
      <c r="M110" s="231">
        <v>1966085</v>
      </c>
      <c r="N110" s="233">
        <f>SUM(B110:M111)</f>
        <v>26885637.100000001</v>
      </c>
    </row>
    <row r="111" spans="1:14" ht="13.5" customHeight="1" thickBot="1" x14ac:dyDescent="0.25">
      <c r="A111" s="241"/>
      <c r="B111" s="232"/>
      <c r="C111" s="232"/>
      <c r="D111" s="232"/>
      <c r="E111" s="232"/>
      <c r="F111" s="232"/>
      <c r="G111" s="232"/>
      <c r="H111" s="232"/>
      <c r="I111" s="232"/>
      <c r="J111" s="232"/>
      <c r="K111" s="232"/>
      <c r="L111" s="232"/>
      <c r="M111" s="232"/>
      <c r="N111" s="234"/>
    </row>
    <row r="112" spans="1:14" ht="13.5" customHeight="1" x14ac:dyDescent="0.2">
      <c r="A112" s="216" t="s">
        <v>62</v>
      </c>
      <c r="B112" s="231">
        <v>1311653</v>
      </c>
      <c r="C112" s="231">
        <v>523485.06</v>
      </c>
      <c r="D112" s="231">
        <v>0</v>
      </c>
      <c r="E112" s="231">
        <v>796446</v>
      </c>
      <c r="F112" s="231">
        <v>821582</v>
      </c>
      <c r="G112" s="231">
        <v>0</v>
      </c>
      <c r="H112" s="231">
        <v>2174327</v>
      </c>
      <c r="I112" s="231">
        <v>812980</v>
      </c>
      <c r="J112" s="231">
        <v>1826121</v>
      </c>
      <c r="K112" s="231">
        <v>2925095</v>
      </c>
      <c r="L112" s="231">
        <v>2451324</v>
      </c>
      <c r="M112" s="231">
        <v>5609548</v>
      </c>
      <c r="N112" s="233">
        <f>SUM(B112:M113)</f>
        <v>19252561.060000002</v>
      </c>
    </row>
    <row r="113" spans="1:14" ht="13.5" customHeight="1" thickBot="1" x14ac:dyDescent="0.25">
      <c r="A113" s="241"/>
      <c r="B113" s="232"/>
      <c r="C113" s="232"/>
      <c r="D113" s="232"/>
      <c r="E113" s="232"/>
      <c r="F113" s="232"/>
      <c r="G113" s="232"/>
      <c r="H113" s="232"/>
      <c r="I113" s="232"/>
      <c r="J113" s="232"/>
      <c r="K113" s="232"/>
      <c r="L113" s="232"/>
      <c r="M113" s="232"/>
      <c r="N113" s="234"/>
    </row>
    <row r="114" spans="1:14" ht="13.5" customHeight="1" x14ac:dyDescent="0.2">
      <c r="A114" s="216" t="s">
        <v>93</v>
      </c>
      <c r="B114" s="231">
        <v>7434901</v>
      </c>
      <c r="C114" s="231">
        <v>5739570.7800000003</v>
      </c>
      <c r="D114" s="231">
        <v>6814083</v>
      </c>
      <c r="E114" s="231">
        <v>6444991</v>
      </c>
      <c r="F114" s="231">
        <v>7225619</v>
      </c>
      <c r="G114" s="231">
        <v>6624091</v>
      </c>
      <c r="H114" s="231">
        <v>6297154</v>
      </c>
      <c r="I114" s="231">
        <v>7724144</v>
      </c>
      <c r="J114" s="231">
        <v>7126196</v>
      </c>
      <c r="K114" s="231">
        <v>7138730</v>
      </c>
      <c r="L114" s="231">
        <v>4860225</v>
      </c>
      <c r="M114" s="231">
        <v>5452598</v>
      </c>
      <c r="N114" s="233">
        <f>SUM(B114:M115)</f>
        <v>78882302.780000001</v>
      </c>
    </row>
    <row r="115" spans="1:14" ht="13.5" customHeight="1" thickBot="1" x14ac:dyDescent="0.25">
      <c r="A115" s="241"/>
      <c r="B115" s="232"/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4"/>
    </row>
    <row r="116" spans="1:14" ht="13.5" customHeight="1" x14ac:dyDescent="0.2">
      <c r="A116" s="216" t="s">
        <v>34</v>
      </c>
      <c r="B116" s="231">
        <v>63744075</v>
      </c>
      <c r="C116" s="231">
        <v>54233177.049999997</v>
      </c>
      <c r="D116" s="231">
        <v>61770233</v>
      </c>
      <c r="E116" s="231">
        <v>63304656</v>
      </c>
      <c r="F116" s="231">
        <v>66121302</v>
      </c>
      <c r="G116" s="231">
        <v>60323460</v>
      </c>
      <c r="H116" s="231">
        <v>63077792</v>
      </c>
      <c r="I116" s="231">
        <v>66285938</v>
      </c>
      <c r="J116" s="231">
        <v>64033907</v>
      </c>
      <c r="K116" s="231">
        <v>65596688</v>
      </c>
      <c r="L116" s="231">
        <v>62978625</v>
      </c>
      <c r="M116" s="231">
        <v>57909649</v>
      </c>
      <c r="N116" s="233">
        <f>SUM(B116:M117)</f>
        <v>749379502.04999995</v>
      </c>
    </row>
    <row r="117" spans="1:14" ht="13.5" customHeight="1" thickBot="1" x14ac:dyDescent="0.25">
      <c r="A117" s="241"/>
      <c r="B117" s="232"/>
      <c r="C117" s="232"/>
      <c r="D117" s="232"/>
      <c r="E117" s="232"/>
      <c r="F117" s="232"/>
      <c r="G117" s="232"/>
      <c r="H117" s="232"/>
      <c r="I117" s="232"/>
      <c r="J117" s="232"/>
      <c r="K117" s="232"/>
      <c r="L117" s="232"/>
      <c r="M117" s="232"/>
      <c r="N117" s="234"/>
    </row>
    <row r="118" spans="1:14" ht="13.5" customHeight="1" x14ac:dyDescent="0.2">
      <c r="A118" s="218" t="s">
        <v>98</v>
      </c>
      <c r="B118" s="231">
        <v>22515845</v>
      </c>
      <c r="C118" s="231">
        <v>17945875.800000001</v>
      </c>
      <c r="D118" s="231">
        <v>22564054</v>
      </c>
      <c r="E118" s="231">
        <v>22394617</v>
      </c>
      <c r="F118" s="231">
        <v>25950708</v>
      </c>
      <c r="G118" s="231">
        <v>19077058</v>
      </c>
      <c r="H118" s="231">
        <v>13340225</v>
      </c>
      <c r="I118" s="231">
        <v>18240620</v>
      </c>
      <c r="J118" s="231">
        <v>18434658</v>
      </c>
      <c r="K118" s="231">
        <v>21898523</v>
      </c>
      <c r="L118" s="231">
        <v>21312400</v>
      </c>
      <c r="M118" s="231">
        <v>22654940</v>
      </c>
      <c r="N118" s="233">
        <f>SUM(B118:M119)</f>
        <v>246329523.80000001</v>
      </c>
    </row>
    <row r="119" spans="1:14" ht="13.5" customHeight="1" thickBot="1" x14ac:dyDescent="0.25">
      <c r="A119" s="219"/>
      <c r="B119" s="232"/>
      <c r="C119" s="232"/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  <c r="N119" s="234"/>
    </row>
    <row r="120" spans="1:14" ht="13.5" customHeight="1" x14ac:dyDescent="0.2">
      <c r="A120" s="216" t="s">
        <v>35</v>
      </c>
      <c r="B120" s="231">
        <v>14170735</v>
      </c>
      <c r="C120" s="231">
        <v>8065267.1900000004</v>
      </c>
      <c r="D120" s="231">
        <v>10946413</v>
      </c>
      <c r="E120" s="231">
        <v>7852961</v>
      </c>
      <c r="F120" s="231">
        <v>7341142</v>
      </c>
      <c r="G120" s="231">
        <v>8423228</v>
      </c>
      <c r="H120" s="231">
        <v>7822823</v>
      </c>
      <c r="I120" s="231">
        <v>9762762</v>
      </c>
      <c r="J120" s="231">
        <v>7502319</v>
      </c>
      <c r="K120" s="231">
        <v>8695704</v>
      </c>
      <c r="L120" s="231">
        <v>6153700</v>
      </c>
      <c r="M120" s="231">
        <v>6957656</v>
      </c>
      <c r="N120" s="233">
        <f>SUM(B120:M121)</f>
        <v>103694710.19</v>
      </c>
    </row>
    <row r="121" spans="1:14" ht="13.5" customHeight="1" thickBot="1" x14ac:dyDescent="0.25">
      <c r="A121" s="241"/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  <c r="L121" s="232"/>
      <c r="M121" s="232"/>
      <c r="N121" s="234"/>
    </row>
    <row r="122" spans="1:14" ht="13.5" customHeight="1" x14ac:dyDescent="0.2">
      <c r="A122" s="216" t="s">
        <v>74</v>
      </c>
      <c r="B122" s="231">
        <v>3956600</v>
      </c>
      <c r="C122" s="231">
        <v>2245530</v>
      </c>
      <c r="D122" s="231">
        <v>3359450</v>
      </c>
      <c r="E122" s="231">
        <v>2321010</v>
      </c>
      <c r="F122" s="231">
        <v>1830390</v>
      </c>
      <c r="G122" s="231">
        <v>1736040</v>
      </c>
      <c r="H122" s="231">
        <v>1868130</v>
      </c>
      <c r="I122" s="231">
        <v>1773780</v>
      </c>
      <c r="J122" s="231">
        <v>1811520</v>
      </c>
      <c r="K122" s="231">
        <v>2056830</v>
      </c>
      <c r="L122" s="231">
        <v>2377620</v>
      </c>
      <c r="M122" s="231">
        <v>2585190</v>
      </c>
      <c r="N122" s="233">
        <f>SUM(B122:M123)</f>
        <v>27922090</v>
      </c>
    </row>
    <row r="123" spans="1:14" ht="13.5" customHeight="1" thickBot="1" x14ac:dyDescent="0.25">
      <c r="A123" s="241"/>
      <c r="B123" s="232"/>
      <c r="C123" s="232"/>
      <c r="D123" s="232"/>
      <c r="E123" s="232"/>
      <c r="F123" s="232"/>
      <c r="G123" s="232"/>
      <c r="H123" s="232"/>
      <c r="I123" s="232"/>
      <c r="J123" s="232"/>
      <c r="K123" s="232"/>
      <c r="L123" s="232"/>
      <c r="M123" s="232"/>
      <c r="N123" s="234"/>
    </row>
    <row r="124" spans="1:14" ht="13.5" customHeight="1" x14ac:dyDescent="0.2">
      <c r="A124" s="216" t="s">
        <v>17</v>
      </c>
      <c r="B124" s="231">
        <v>4023921</v>
      </c>
      <c r="C124" s="231">
        <v>4019745.33</v>
      </c>
      <c r="D124" s="231">
        <v>4543819</v>
      </c>
      <c r="E124" s="231">
        <v>4680235</v>
      </c>
      <c r="F124" s="231">
        <v>5138907</v>
      </c>
      <c r="G124" s="231">
        <v>5021474</v>
      </c>
      <c r="H124" s="231">
        <v>4715925</v>
      </c>
      <c r="I124" s="231">
        <v>9348947</v>
      </c>
      <c r="J124" s="231">
        <v>16974041</v>
      </c>
      <c r="K124" s="231">
        <v>12611418</v>
      </c>
      <c r="L124" s="231">
        <v>9880948</v>
      </c>
      <c r="M124" s="231">
        <v>10010404</v>
      </c>
      <c r="N124" s="233">
        <f>SUM(B124:M125)</f>
        <v>90969784.329999998</v>
      </c>
    </row>
    <row r="125" spans="1:14" ht="13.5" customHeight="1" thickBot="1" x14ac:dyDescent="0.25">
      <c r="A125" s="241"/>
      <c r="B125" s="232"/>
      <c r="C125" s="232"/>
      <c r="D125" s="232"/>
      <c r="E125" s="232"/>
      <c r="F125" s="232"/>
      <c r="G125" s="232"/>
      <c r="H125" s="232"/>
      <c r="I125" s="232"/>
      <c r="J125" s="232"/>
      <c r="K125" s="232"/>
      <c r="L125" s="232"/>
      <c r="M125" s="232"/>
      <c r="N125" s="234"/>
    </row>
    <row r="126" spans="1:14" ht="13.5" customHeight="1" x14ac:dyDescent="0.2">
      <c r="A126" s="250" t="s">
        <v>13</v>
      </c>
      <c r="B126" s="246">
        <f t="shared" ref="B126:M126" si="2">SUM(B104:B125)</f>
        <v>177678508</v>
      </c>
      <c r="C126" s="246">
        <f t="shared" si="2"/>
        <v>149800495.57000002</v>
      </c>
      <c r="D126" s="246">
        <f t="shared" si="2"/>
        <v>171773194</v>
      </c>
      <c r="E126" s="246">
        <f t="shared" si="2"/>
        <v>170594825</v>
      </c>
      <c r="F126" s="246">
        <f t="shared" si="2"/>
        <v>181066881</v>
      </c>
      <c r="G126" s="246">
        <f t="shared" si="2"/>
        <v>160976577</v>
      </c>
      <c r="H126" s="246">
        <f t="shared" si="2"/>
        <v>168782645</v>
      </c>
      <c r="I126" s="246">
        <f t="shared" si="2"/>
        <v>180584270</v>
      </c>
      <c r="J126" s="246">
        <f t="shared" si="2"/>
        <v>183664077</v>
      </c>
      <c r="K126" s="246">
        <f t="shared" si="2"/>
        <v>189736517</v>
      </c>
      <c r="L126" s="246">
        <f t="shared" si="2"/>
        <v>177587152</v>
      </c>
      <c r="M126" s="246">
        <f t="shared" si="2"/>
        <v>166574975</v>
      </c>
      <c r="N126" s="246">
        <f>SUM(N104:N125)</f>
        <v>2078820116.5699999</v>
      </c>
    </row>
    <row r="127" spans="1:14" ht="13.5" customHeight="1" thickBot="1" x14ac:dyDescent="0.25">
      <c r="A127" s="251"/>
      <c r="B127" s="247"/>
      <c r="C127" s="247"/>
      <c r="D127" s="247"/>
      <c r="E127" s="247"/>
      <c r="F127" s="247"/>
      <c r="G127" s="247"/>
      <c r="H127" s="247"/>
      <c r="I127" s="247"/>
      <c r="J127" s="247"/>
      <c r="K127" s="247"/>
      <c r="L127" s="247"/>
      <c r="M127" s="247"/>
      <c r="N127" s="247"/>
    </row>
    <row r="131" spans="1:14" s="26" customFormat="1" ht="24.95" customHeight="1" x14ac:dyDescent="0.2">
      <c r="A131" s="222" t="s">
        <v>213</v>
      </c>
      <c r="B131" s="222"/>
      <c r="C131" s="222"/>
      <c r="D131" s="222"/>
      <c r="E131" s="222"/>
      <c r="F131" s="222"/>
      <c r="G131" s="222"/>
      <c r="H131" s="222"/>
      <c r="I131" s="222"/>
      <c r="J131" s="222"/>
      <c r="K131" s="222"/>
      <c r="L131" s="222"/>
      <c r="M131" s="222"/>
      <c r="N131" s="222"/>
    </row>
    <row r="132" spans="1:14" ht="13.5" thickBot="1" x14ac:dyDescent="0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</row>
    <row r="133" spans="1:14" ht="13.5" customHeight="1" x14ac:dyDescent="0.2">
      <c r="A133" s="248"/>
      <c r="B133" s="248" t="s">
        <v>1</v>
      </c>
      <c r="C133" s="248" t="s">
        <v>2</v>
      </c>
      <c r="D133" s="248" t="s">
        <v>3</v>
      </c>
      <c r="E133" s="248" t="s">
        <v>4</v>
      </c>
      <c r="F133" s="248" t="s">
        <v>5</v>
      </c>
      <c r="G133" s="248" t="s">
        <v>6</v>
      </c>
      <c r="H133" s="248" t="s">
        <v>7</v>
      </c>
      <c r="I133" s="248" t="s">
        <v>8</v>
      </c>
      <c r="J133" s="248" t="s">
        <v>9</v>
      </c>
      <c r="K133" s="248" t="s">
        <v>10</v>
      </c>
      <c r="L133" s="248" t="s">
        <v>11</v>
      </c>
      <c r="M133" s="248" t="s">
        <v>12</v>
      </c>
      <c r="N133" s="248" t="s">
        <v>13</v>
      </c>
    </row>
    <row r="134" spans="1:14" ht="13.5" customHeight="1" thickBot="1" x14ac:dyDescent="0.25">
      <c r="A134" s="249"/>
      <c r="B134" s="249"/>
      <c r="C134" s="249"/>
      <c r="D134" s="249"/>
      <c r="E134" s="249"/>
      <c r="F134" s="249"/>
      <c r="G134" s="249"/>
      <c r="H134" s="249"/>
      <c r="I134" s="249"/>
      <c r="J134" s="249"/>
      <c r="K134" s="249"/>
      <c r="L134" s="249"/>
      <c r="M134" s="249"/>
      <c r="N134" s="249"/>
    </row>
    <row r="135" spans="1:14" ht="13.5" customHeight="1" x14ac:dyDescent="0.2">
      <c r="A135" s="216" t="s">
        <v>36</v>
      </c>
      <c r="B135" s="231">
        <v>18829794</v>
      </c>
      <c r="C135" s="231">
        <v>15568857</v>
      </c>
      <c r="D135" s="231">
        <v>16502309</v>
      </c>
      <c r="E135" s="231">
        <v>13105351</v>
      </c>
      <c r="F135" s="231">
        <v>15234566</v>
      </c>
      <c r="G135" s="231">
        <v>16435472</v>
      </c>
      <c r="H135" s="231">
        <v>18672758</v>
      </c>
      <c r="I135" s="231">
        <v>14539820</v>
      </c>
      <c r="J135" s="231">
        <v>15895885</v>
      </c>
      <c r="K135" s="231">
        <v>13888274</v>
      </c>
      <c r="L135" s="231">
        <v>11032500</v>
      </c>
      <c r="M135" s="231">
        <v>9239596</v>
      </c>
      <c r="N135" s="233">
        <f>SUM(B135:M136)</f>
        <v>178945182</v>
      </c>
    </row>
    <row r="136" spans="1:14" ht="13.5" customHeight="1" thickBot="1" x14ac:dyDescent="0.25">
      <c r="A136" s="241"/>
      <c r="B136" s="232"/>
      <c r="C136" s="232"/>
      <c r="D136" s="232"/>
      <c r="E136" s="232"/>
      <c r="F136" s="232"/>
      <c r="G136" s="232"/>
      <c r="H136" s="232"/>
      <c r="I136" s="232"/>
      <c r="J136" s="232"/>
      <c r="K136" s="232"/>
      <c r="L136" s="232"/>
      <c r="M136" s="232"/>
      <c r="N136" s="234"/>
    </row>
    <row r="137" spans="1:14" ht="13.5" customHeight="1" x14ac:dyDescent="0.2">
      <c r="A137" s="218" t="s">
        <v>37</v>
      </c>
      <c r="B137" s="231">
        <v>21583230</v>
      </c>
      <c r="C137" s="231">
        <v>20466041</v>
      </c>
      <c r="D137" s="231">
        <v>20669174</v>
      </c>
      <c r="E137" s="231">
        <v>17020423</v>
      </c>
      <c r="F137" s="231">
        <v>18239659</v>
      </c>
      <c r="G137" s="231">
        <v>15231569</v>
      </c>
      <c r="H137" s="231">
        <v>20831974</v>
      </c>
      <c r="I137" s="231">
        <v>19054442</v>
      </c>
      <c r="J137" s="231">
        <v>15513568</v>
      </c>
      <c r="K137" s="231">
        <v>17112343</v>
      </c>
      <c r="L137" s="231">
        <v>18732460</v>
      </c>
      <c r="M137" s="231">
        <v>13523279</v>
      </c>
      <c r="N137" s="233">
        <f>SUM(B137:M138)</f>
        <v>217978162</v>
      </c>
    </row>
    <row r="138" spans="1:14" ht="13.5" customHeight="1" thickBot="1" x14ac:dyDescent="0.25">
      <c r="A138" s="242"/>
      <c r="B138" s="232"/>
      <c r="C138" s="232"/>
      <c r="D138" s="232"/>
      <c r="E138" s="232"/>
      <c r="F138" s="232"/>
      <c r="G138" s="232"/>
      <c r="H138" s="232"/>
      <c r="I138" s="232"/>
      <c r="J138" s="232"/>
      <c r="K138" s="232"/>
      <c r="L138" s="232"/>
      <c r="M138" s="232"/>
      <c r="N138" s="234"/>
    </row>
    <row r="139" spans="1:14" ht="13.5" customHeight="1" x14ac:dyDescent="0.2">
      <c r="A139" s="216" t="s">
        <v>38</v>
      </c>
      <c r="B139" s="231">
        <v>55422819</v>
      </c>
      <c r="C139" s="231">
        <v>47166302</v>
      </c>
      <c r="D139" s="231">
        <v>56847847</v>
      </c>
      <c r="E139" s="231">
        <v>63393691</v>
      </c>
      <c r="F139" s="231">
        <v>56019164</v>
      </c>
      <c r="G139" s="231">
        <v>59768777</v>
      </c>
      <c r="H139" s="231">
        <v>57059161</v>
      </c>
      <c r="I139" s="231">
        <v>58361769</v>
      </c>
      <c r="J139" s="231">
        <v>46283431</v>
      </c>
      <c r="K139" s="231">
        <v>29007088</v>
      </c>
      <c r="L139" s="231">
        <v>15686185</v>
      </c>
      <c r="M139" s="231">
        <v>15960448</v>
      </c>
      <c r="N139" s="233">
        <f>SUM(B139:M140)</f>
        <v>560976682</v>
      </c>
    </row>
    <row r="140" spans="1:14" ht="13.5" customHeight="1" thickBot="1" x14ac:dyDescent="0.25">
      <c r="A140" s="241"/>
      <c r="B140" s="232"/>
      <c r="C140" s="232"/>
      <c r="D140" s="232"/>
      <c r="E140" s="232"/>
      <c r="F140" s="232"/>
      <c r="G140" s="232"/>
      <c r="H140" s="232"/>
      <c r="I140" s="232"/>
      <c r="J140" s="232"/>
      <c r="K140" s="232"/>
      <c r="L140" s="232"/>
      <c r="M140" s="232"/>
      <c r="N140" s="234"/>
    </row>
    <row r="141" spans="1:14" ht="13.5" customHeight="1" x14ac:dyDescent="0.2">
      <c r="A141" s="218" t="s">
        <v>39</v>
      </c>
      <c r="B141" s="231">
        <v>0</v>
      </c>
      <c r="C141" s="231">
        <v>0</v>
      </c>
      <c r="D141" s="231">
        <v>0</v>
      </c>
      <c r="E141" s="231">
        <v>0</v>
      </c>
      <c r="F141" s="231">
        <v>0</v>
      </c>
      <c r="G141" s="231">
        <v>0</v>
      </c>
      <c r="H141" s="231">
        <v>0</v>
      </c>
      <c r="I141" s="231">
        <v>0</v>
      </c>
      <c r="J141" s="231">
        <v>0</v>
      </c>
      <c r="K141" s="231">
        <v>0</v>
      </c>
      <c r="L141" s="231">
        <v>0</v>
      </c>
      <c r="M141" s="231">
        <v>0</v>
      </c>
      <c r="N141" s="233">
        <f>SUM(B141:M142)</f>
        <v>0</v>
      </c>
    </row>
    <row r="142" spans="1:14" ht="13.5" customHeight="1" thickBot="1" x14ac:dyDescent="0.25">
      <c r="A142" s="242"/>
      <c r="B142" s="232"/>
      <c r="C142" s="232"/>
      <c r="D142" s="232"/>
      <c r="E142" s="232"/>
      <c r="F142" s="232"/>
      <c r="G142" s="232"/>
      <c r="H142" s="232"/>
      <c r="I142" s="232"/>
      <c r="J142" s="232"/>
      <c r="K142" s="232"/>
      <c r="L142" s="232"/>
      <c r="M142" s="232"/>
      <c r="N142" s="234"/>
    </row>
    <row r="143" spans="1:14" ht="13.5" customHeight="1" x14ac:dyDescent="0.2">
      <c r="A143" s="216" t="s">
        <v>40</v>
      </c>
      <c r="B143" s="231">
        <v>13909967</v>
      </c>
      <c r="C143" s="231">
        <v>9961361</v>
      </c>
      <c r="D143" s="231">
        <v>5874003</v>
      </c>
      <c r="E143" s="231">
        <v>13788752</v>
      </c>
      <c r="F143" s="231">
        <v>14272229</v>
      </c>
      <c r="G143" s="231">
        <v>17726785</v>
      </c>
      <c r="H143" s="231">
        <v>14611467</v>
      </c>
      <c r="I143" s="231">
        <v>21837905</v>
      </c>
      <c r="J143" s="231">
        <v>19670857</v>
      </c>
      <c r="K143" s="231">
        <v>23233458</v>
      </c>
      <c r="L143" s="231">
        <v>24217372</v>
      </c>
      <c r="M143" s="231">
        <v>20722467</v>
      </c>
      <c r="N143" s="233">
        <f>SUM(B143:M144)</f>
        <v>199826623</v>
      </c>
    </row>
    <row r="144" spans="1:14" ht="13.5" customHeight="1" thickBot="1" x14ac:dyDescent="0.25">
      <c r="A144" s="241"/>
      <c r="B144" s="232"/>
      <c r="C144" s="232"/>
      <c r="D144" s="232"/>
      <c r="E144" s="232"/>
      <c r="F144" s="232"/>
      <c r="G144" s="232"/>
      <c r="H144" s="232"/>
      <c r="I144" s="232"/>
      <c r="J144" s="232"/>
      <c r="K144" s="232"/>
      <c r="L144" s="232"/>
      <c r="M144" s="232"/>
      <c r="N144" s="234"/>
    </row>
    <row r="145" spans="1:14" ht="13.5" customHeight="1" x14ac:dyDescent="0.2">
      <c r="A145" s="216" t="s">
        <v>32</v>
      </c>
      <c r="B145" s="231">
        <v>3975574</v>
      </c>
      <c r="C145" s="231">
        <v>3727515</v>
      </c>
      <c r="D145" s="231">
        <v>4915980</v>
      </c>
      <c r="E145" s="231">
        <v>4052703</v>
      </c>
      <c r="F145" s="231">
        <v>4688272</v>
      </c>
      <c r="G145" s="231">
        <v>4210234</v>
      </c>
      <c r="H145" s="231">
        <v>4291615</v>
      </c>
      <c r="I145" s="231">
        <v>5467766</v>
      </c>
      <c r="J145" s="231">
        <v>3912226</v>
      </c>
      <c r="K145" s="231">
        <v>2212780</v>
      </c>
      <c r="L145" s="231">
        <v>4707010</v>
      </c>
      <c r="M145" s="231">
        <v>4741411</v>
      </c>
      <c r="N145" s="233">
        <f>SUM(B145:M146)</f>
        <v>50903086</v>
      </c>
    </row>
    <row r="146" spans="1:14" ht="13.5" customHeight="1" thickBot="1" x14ac:dyDescent="0.25">
      <c r="A146" s="241"/>
      <c r="B146" s="232"/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4"/>
    </row>
    <row r="147" spans="1:14" ht="13.5" customHeight="1" x14ac:dyDescent="0.2">
      <c r="A147" s="218" t="s">
        <v>67</v>
      </c>
      <c r="B147" s="231">
        <v>9040276</v>
      </c>
      <c r="C147" s="231">
        <v>9512799</v>
      </c>
      <c r="D147" s="231">
        <v>11044847</v>
      </c>
      <c r="E147" s="231">
        <v>11061836</v>
      </c>
      <c r="F147" s="231">
        <v>6769400</v>
      </c>
      <c r="G147" s="231">
        <v>9145448</v>
      </c>
      <c r="H147" s="231">
        <v>9190654</v>
      </c>
      <c r="I147" s="231">
        <v>8325905</v>
      </c>
      <c r="J147" s="231">
        <v>10326949</v>
      </c>
      <c r="K147" s="231">
        <v>15929271</v>
      </c>
      <c r="L147" s="231">
        <v>12070566</v>
      </c>
      <c r="M147" s="231">
        <v>10349080</v>
      </c>
      <c r="N147" s="233">
        <f>SUM(B147:M148)</f>
        <v>122767031</v>
      </c>
    </row>
    <row r="148" spans="1:14" ht="13.5" customHeight="1" thickBot="1" x14ac:dyDescent="0.25">
      <c r="A148" s="242"/>
      <c r="B148" s="232"/>
      <c r="C148" s="232"/>
      <c r="D148" s="232"/>
      <c r="E148" s="232"/>
      <c r="F148" s="232"/>
      <c r="G148" s="232"/>
      <c r="H148" s="232"/>
      <c r="I148" s="232"/>
      <c r="J148" s="232"/>
      <c r="K148" s="232"/>
      <c r="L148" s="232"/>
      <c r="M148" s="232"/>
      <c r="N148" s="234"/>
    </row>
    <row r="149" spans="1:14" ht="13.5" customHeight="1" x14ac:dyDescent="0.2">
      <c r="A149" s="216" t="s">
        <v>68</v>
      </c>
      <c r="B149" s="231">
        <v>60147254</v>
      </c>
      <c r="C149" s="231">
        <v>53896729</v>
      </c>
      <c r="D149" s="231">
        <v>76762173</v>
      </c>
      <c r="E149" s="231">
        <v>59772827</v>
      </c>
      <c r="F149" s="231">
        <v>64890220</v>
      </c>
      <c r="G149" s="231">
        <v>61284584</v>
      </c>
      <c r="H149" s="231">
        <v>62445547</v>
      </c>
      <c r="I149" s="231">
        <v>64553379</v>
      </c>
      <c r="J149" s="231">
        <v>56245767</v>
      </c>
      <c r="K149" s="231">
        <v>61624223</v>
      </c>
      <c r="L149" s="231">
        <v>56823005</v>
      </c>
      <c r="M149" s="231">
        <v>44709046</v>
      </c>
      <c r="N149" s="233">
        <f>SUM(B149:M150)</f>
        <v>723154754</v>
      </c>
    </row>
    <row r="150" spans="1:14" ht="13.5" customHeight="1" thickBot="1" x14ac:dyDescent="0.25">
      <c r="A150" s="241"/>
      <c r="B150" s="232"/>
      <c r="C150" s="232"/>
      <c r="D150" s="232"/>
      <c r="E150" s="232"/>
      <c r="F150" s="232"/>
      <c r="G150" s="232"/>
      <c r="H150" s="232"/>
      <c r="I150" s="232"/>
      <c r="J150" s="232"/>
      <c r="K150" s="232"/>
      <c r="L150" s="232"/>
      <c r="M150" s="232"/>
      <c r="N150" s="234"/>
    </row>
    <row r="151" spans="1:14" ht="13.5" customHeight="1" x14ac:dyDescent="0.2">
      <c r="A151" s="216" t="s">
        <v>69</v>
      </c>
      <c r="B151" s="231">
        <v>503933</v>
      </c>
      <c r="C151" s="231">
        <v>397842</v>
      </c>
      <c r="D151" s="231">
        <v>0</v>
      </c>
      <c r="E151" s="231">
        <v>0</v>
      </c>
      <c r="F151" s="231">
        <v>0</v>
      </c>
      <c r="G151" s="231">
        <v>0</v>
      </c>
      <c r="H151" s="231">
        <v>0</v>
      </c>
      <c r="I151" s="231">
        <v>0</v>
      </c>
      <c r="J151" s="231">
        <v>0</v>
      </c>
      <c r="K151" s="231">
        <v>0</v>
      </c>
      <c r="L151" s="231">
        <v>0</v>
      </c>
      <c r="M151" s="231">
        <v>0</v>
      </c>
      <c r="N151" s="233">
        <f>SUM(B151:M152)</f>
        <v>901775</v>
      </c>
    </row>
    <row r="152" spans="1:14" ht="13.5" customHeight="1" thickBot="1" x14ac:dyDescent="0.25">
      <c r="A152" s="241"/>
      <c r="B152" s="232"/>
      <c r="C152" s="232"/>
      <c r="D152" s="232"/>
      <c r="E152" s="232"/>
      <c r="F152" s="232"/>
      <c r="G152" s="232"/>
      <c r="H152" s="232"/>
      <c r="I152" s="232"/>
      <c r="J152" s="232"/>
      <c r="K152" s="232"/>
      <c r="L152" s="232"/>
      <c r="M152" s="232"/>
      <c r="N152" s="234"/>
    </row>
    <row r="153" spans="1:14" ht="13.5" customHeight="1" x14ac:dyDescent="0.2">
      <c r="A153" s="216" t="s">
        <v>79</v>
      </c>
      <c r="B153" s="231">
        <v>3841532</v>
      </c>
      <c r="C153" s="231">
        <v>2425241</v>
      </c>
      <c r="D153" s="231">
        <v>1184298</v>
      </c>
      <c r="E153" s="231">
        <v>667510</v>
      </c>
      <c r="F153" s="231">
        <v>0</v>
      </c>
      <c r="G153" s="231">
        <v>0</v>
      </c>
      <c r="H153" s="231">
        <v>0</v>
      </c>
      <c r="I153" s="231">
        <v>0</v>
      </c>
      <c r="J153" s="231">
        <v>0</v>
      </c>
      <c r="K153" s="231">
        <v>1376296</v>
      </c>
      <c r="L153" s="231">
        <v>1335020</v>
      </c>
      <c r="M153" s="231">
        <v>1287341</v>
      </c>
      <c r="N153" s="233">
        <f>SUM(B153:M154)</f>
        <v>12117238</v>
      </c>
    </row>
    <row r="154" spans="1:14" ht="13.5" customHeight="1" thickBot="1" x14ac:dyDescent="0.25">
      <c r="A154" s="241"/>
      <c r="B154" s="232"/>
      <c r="C154" s="232"/>
      <c r="D154" s="232"/>
      <c r="E154" s="232"/>
      <c r="F154" s="232"/>
      <c r="G154" s="232"/>
      <c r="H154" s="232"/>
      <c r="I154" s="232"/>
      <c r="J154" s="232"/>
      <c r="K154" s="232"/>
      <c r="L154" s="232"/>
      <c r="M154" s="232"/>
      <c r="N154" s="234"/>
    </row>
    <row r="155" spans="1:14" ht="13.5" customHeight="1" x14ac:dyDescent="0.2">
      <c r="A155" s="216" t="s">
        <v>77</v>
      </c>
      <c r="B155" s="231">
        <v>1991381</v>
      </c>
      <c r="C155" s="231">
        <v>2751638</v>
      </c>
      <c r="D155" s="231">
        <v>3256023</v>
      </c>
      <c r="E155" s="231">
        <v>3071272</v>
      </c>
      <c r="F155" s="231">
        <v>4242721</v>
      </c>
      <c r="G155" s="231">
        <v>2399304</v>
      </c>
      <c r="H155" s="231">
        <v>2109098</v>
      </c>
      <c r="I155" s="231">
        <v>3041026</v>
      </c>
      <c r="J155" s="231">
        <v>1534410</v>
      </c>
      <c r="K155" s="231">
        <v>1827885</v>
      </c>
      <c r="L155" s="231">
        <v>1396256</v>
      </c>
      <c r="M155" s="231">
        <v>1089701</v>
      </c>
      <c r="N155" s="233">
        <f>SUM(B155:M156)</f>
        <v>28710715</v>
      </c>
    </row>
    <row r="156" spans="1:14" ht="13.5" customHeight="1" thickBot="1" x14ac:dyDescent="0.25">
      <c r="A156" s="241"/>
      <c r="B156" s="232"/>
      <c r="C156" s="232"/>
      <c r="D156" s="232"/>
      <c r="E156" s="232"/>
      <c r="F156" s="232"/>
      <c r="G156" s="232"/>
      <c r="H156" s="232"/>
      <c r="I156" s="232"/>
      <c r="J156" s="232"/>
      <c r="K156" s="232"/>
      <c r="L156" s="232"/>
      <c r="M156" s="232"/>
      <c r="N156" s="234"/>
    </row>
    <row r="157" spans="1:14" ht="13.5" customHeight="1" x14ac:dyDescent="0.2">
      <c r="A157" s="216" t="s">
        <v>78</v>
      </c>
      <c r="B157" s="231">
        <v>0</v>
      </c>
      <c r="C157" s="231">
        <v>0</v>
      </c>
      <c r="D157" s="231">
        <v>0</v>
      </c>
      <c r="E157" s="231">
        <v>0</v>
      </c>
      <c r="F157" s="231">
        <v>0</v>
      </c>
      <c r="G157" s="231">
        <v>0</v>
      </c>
      <c r="H157" s="231">
        <v>0</v>
      </c>
      <c r="I157" s="231">
        <v>0</v>
      </c>
      <c r="J157" s="231">
        <v>0</v>
      </c>
      <c r="K157" s="231">
        <v>0</v>
      </c>
      <c r="L157" s="231">
        <v>0</v>
      </c>
      <c r="M157" s="231">
        <v>0</v>
      </c>
      <c r="N157" s="233">
        <f>SUM(B157:M158)</f>
        <v>0</v>
      </c>
    </row>
    <row r="158" spans="1:14" ht="13.5" customHeight="1" thickBot="1" x14ac:dyDescent="0.25">
      <c r="A158" s="241"/>
      <c r="B158" s="232"/>
      <c r="C158" s="232"/>
      <c r="D158" s="232"/>
      <c r="E158" s="232"/>
      <c r="F158" s="232"/>
      <c r="G158" s="232"/>
      <c r="H158" s="232"/>
      <c r="I158" s="232"/>
      <c r="J158" s="232"/>
      <c r="K158" s="232"/>
      <c r="L158" s="232"/>
      <c r="M158" s="232"/>
      <c r="N158" s="234"/>
    </row>
    <row r="159" spans="1:14" ht="13.5" customHeight="1" x14ac:dyDescent="0.2">
      <c r="A159" s="216" t="s">
        <v>17</v>
      </c>
      <c r="B159" s="231">
        <v>798382</v>
      </c>
      <c r="C159" s="231">
        <v>303285</v>
      </c>
      <c r="D159" s="231">
        <v>440213</v>
      </c>
      <c r="E159" s="231">
        <v>418550</v>
      </c>
      <c r="F159" s="231">
        <v>382989</v>
      </c>
      <c r="G159" s="231">
        <v>454928</v>
      </c>
      <c r="H159" s="231">
        <v>253828</v>
      </c>
      <c r="I159" s="231">
        <v>289797</v>
      </c>
      <c r="J159" s="231">
        <v>134884</v>
      </c>
      <c r="K159" s="231">
        <v>120578</v>
      </c>
      <c r="L159" s="231">
        <v>103002</v>
      </c>
      <c r="M159" s="231">
        <v>73573</v>
      </c>
      <c r="N159" s="233">
        <f>SUM(B159:M160)</f>
        <v>3774009</v>
      </c>
    </row>
    <row r="160" spans="1:14" ht="13.5" customHeight="1" thickBot="1" x14ac:dyDescent="0.25">
      <c r="A160" s="241"/>
      <c r="B160" s="232"/>
      <c r="C160" s="232"/>
      <c r="D160" s="232"/>
      <c r="E160" s="232"/>
      <c r="F160" s="232"/>
      <c r="G160" s="232"/>
      <c r="H160" s="232"/>
      <c r="I160" s="232"/>
      <c r="J160" s="232"/>
      <c r="K160" s="232"/>
      <c r="L160" s="232"/>
      <c r="M160" s="232"/>
      <c r="N160" s="234"/>
    </row>
    <row r="161" spans="1:14" ht="13.5" customHeight="1" x14ac:dyDescent="0.2">
      <c r="A161" s="250" t="s">
        <v>13</v>
      </c>
      <c r="B161" s="246">
        <f t="shared" ref="B161:M161" si="3">SUM(B135:B160)</f>
        <v>190044142</v>
      </c>
      <c r="C161" s="246">
        <f t="shared" si="3"/>
        <v>166177610</v>
      </c>
      <c r="D161" s="246">
        <f t="shared" si="3"/>
        <v>197496867</v>
      </c>
      <c r="E161" s="246">
        <f t="shared" si="3"/>
        <v>186352915</v>
      </c>
      <c r="F161" s="246">
        <f t="shared" si="3"/>
        <v>184739220</v>
      </c>
      <c r="G161" s="246">
        <f t="shared" si="3"/>
        <v>186657101</v>
      </c>
      <c r="H161" s="246">
        <f t="shared" si="3"/>
        <v>189466102</v>
      </c>
      <c r="I161" s="246">
        <f t="shared" si="3"/>
        <v>195471809</v>
      </c>
      <c r="J161" s="246">
        <f t="shared" si="3"/>
        <v>169517977</v>
      </c>
      <c r="K161" s="246">
        <f t="shared" si="3"/>
        <v>166332196</v>
      </c>
      <c r="L161" s="246">
        <f t="shared" si="3"/>
        <v>146103376</v>
      </c>
      <c r="M161" s="246">
        <f t="shared" si="3"/>
        <v>121695942</v>
      </c>
      <c r="N161" s="246">
        <f>SUM(N135:N160)</f>
        <v>2100055257</v>
      </c>
    </row>
    <row r="162" spans="1:14" ht="13.5" customHeight="1" thickBot="1" x14ac:dyDescent="0.25">
      <c r="A162" s="251"/>
      <c r="B162" s="247"/>
      <c r="C162" s="247"/>
      <c r="D162" s="247"/>
      <c r="E162" s="247"/>
      <c r="F162" s="247"/>
      <c r="G162" s="247"/>
      <c r="H162" s="247"/>
      <c r="I162" s="247"/>
      <c r="J162" s="247"/>
      <c r="K162" s="247"/>
      <c r="L162" s="247"/>
      <c r="M162" s="247"/>
      <c r="N162" s="247"/>
    </row>
    <row r="166" spans="1:14" s="26" customFormat="1" ht="24.95" customHeight="1" x14ac:dyDescent="0.2">
      <c r="A166" s="222" t="s">
        <v>214</v>
      </c>
      <c r="B166" s="222"/>
      <c r="C166" s="222"/>
      <c r="D166" s="222"/>
      <c r="E166" s="222"/>
      <c r="F166" s="222"/>
      <c r="G166" s="222"/>
      <c r="H166" s="222"/>
      <c r="I166" s="222"/>
      <c r="J166" s="222"/>
      <c r="K166" s="222"/>
      <c r="L166" s="222"/>
      <c r="M166" s="222"/>
      <c r="N166" s="222"/>
    </row>
    <row r="167" spans="1:14" ht="13.5" thickBot="1" x14ac:dyDescent="0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</row>
    <row r="168" spans="1:14" ht="13.5" customHeight="1" x14ac:dyDescent="0.2">
      <c r="A168" s="248"/>
      <c r="B168" s="248" t="s">
        <v>1</v>
      </c>
      <c r="C168" s="248" t="s">
        <v>2</v>
      </c>
      <c r="D168" s="248" t="s">
        <v>3</v>
      </c>
      <c r="E168" s="248" t="s">
        <v>4</v>
      </c>
      <c r="F168" s="248" t="s">
        <v>5</v>
      </c>
      <c r="G168" s="248" t="s">
        <v>6</v>
      </c>
      <c r="H168" s="248" t="s">
        <v>7</v>
      </c>
      <c r="I168" s="248" t="s">
        <v>8</v>
      </c>
      <c r="J168" s="248" t="s">
        <v>9</v>
      </c>
      <c r="K168" s="248" t="s">
        <v>10</v>
      </c>
      <c r="L168" s="248" t="s">
        <v>11</v>
      </c>
      <c r="M168" s="248" t="s">
        <v>12</v>
      </c>
      <c r="N168" s="248" t="s">
        <v>13</v>
      </c>
    </row>
    <row r="169" spans="1:14" ht="13.5" customHeight="1" thickBot="1" x14ac:dyDescent="0.25">
      <c r="A169" s="249"/>
      <c r="B169" s="249"/>
      <c r="C169" s="249"/>
      <c r="D169" s="249"/>
      <c r="E169" s="249"/>
      <c r="F169" s="249"/>
      <c r="G169" s="249"/>
      <c r="H169" s="249"/>
      <c r="I169" s="249"/>
      <c r="J169" s="249"/>
      <c r="K169" s="249"/>
      <c r="L169" s="249"/>
      <c r="M169" s="249"/>
      <c r="N169" s="249"/>
    </row>
    <row r="170" spans="1:14" ht="13.5" customHeight="1" x14ac:dyDescent="0.2">
      <c r="A170" s="216" t="s">
        <v>42</v>
      </c>
      <c r="B170" s="231">
        <v>1342855</v>
      </c>
      <c r="C170" s="231">
        <v>384407</v>
      </c>
      <c r="D170" s="231">
        <v>192296</v>
      </c>
      <c r="E170" s="231">
        <v>769184</v>
      </c>
      <c r="F170" s="231">
        <v>0</v>
      </c>
      <c r="G170" s="231">
        <v>192296</v>
      </c>
      <c r="H170" s="231">
        <v>0</v>
      </c>
      <c r="I170" s="231">
        <v>0</v>
      </c>
      <c r="J170" s="231">
        <v>0</v>
      </c>
      <c r="K170" s="231">
        <v>0</v>
      </c>
      <c r="L170" s="231">
        <v>0</v>
      </c>
      <c r="M170" s="231">
        <v>0</v>
      </c>
      <c r="N170" s="233">
        <f>SUM(B170:M171)</f>
        <v>2881038</v>
      </c>
    </row>
    <row r="171" spans="1:14" ht="13.5" customHeight="1" thickBot="1" x14ac:dyDescent="0.25">
      <c r="A171" s="241"/>
      <c r="B171" s="232"/>
      <c r="C171" s="232"/>
      <c r="D171" s="232"/>
      <c r="E171" s="232"/>
      <c r="F171" s="232"/>
      <c r="G171" s="232"/>
      <c r="H171" s="232"/>
      <c r="I171" s="232"/>
      <c r="J171" s="232"/>
      <c r="K171" s="232"/>
      <c r="L171" s="232"/>
      <c r="M171" s="232"/>
      <c r="N171" s="265"/>
    </row>
    <row r="172" spans="1:14" ht="13.5" customHeight="1" x14ac:dyDescent="0.2">
      <c r="A172" s="216" t="s">
        <v>41</v>
      </c>
      <c r="B172" s="231">
        <v>1127632</v>
      </c>
      <c r="C172" s="231">
        <v>1318586</v>
      </c>
      <c r="D172" s="231">
        <v>1511550</v>
      </c>
      <c r="E172" s="231">
        <v>1575871</v>
      </c>
      <c r="F172" s="231">
        <v>1578510</v>
      </c>
      <c r="G172" s="231">
        <v>2192200</v>
      </c>
      <c r="H172" s="231">
        <v>2090442</v>
      </c>
      <c r="I172" s="231">
        <v>1640068</v>
      </c>
      <c r="J172" s="231">
        <v>1781500</v>
      </c>
      <c r="K172" s="231">
        <v>2980414</v>
      </c>
      <c r="L172" s="231">
        <v>2500115</v>
      </c>
      <c r="M172" s="231">
        <v>1919338</v>
      </c>
      <c r="N172" s="233">
        <f>SUM(B172:M173)</f>
        <v>22216226</v>
      </c>
    </row>
    <row r="173" spans="1:14" ht="13.5" customHeight="1" thickBot="1" x14ac:dyDescent="0.25">
      <c r="A173" s="241"/>
      <c r="B173" s="232"/>
      <c r="C173" s="232"/>
      <c r="D173" s="232"/>
      <c r="E173" s="232"/>
      <c r="F173" s="232"/>
      <c r="G173" s="232"/>
      <c r="H173" s="232"/>
      <c r="I173" s="232"/>
      <c r="J173" s="232"/>
      <c r="K173" s="232"/>
      <c r="L173" s="232"/>
      <c r="M173" s="232"/>
      <c r="N173" s="265"/>
    </row>
    <row r="174" spans="1:14" ht="13.5" customHeight="1" x14ac:dyDescent="0.2">
      <c r="A174" s="216" t="s">
        <v>65</v>
      </c>
      <c r="B174" s="231">
        <v>554993</v>
      </c>
      <c r="C174" s="231">
        <v>150933</v>
      </c>
      <c r="D174" s="231">
        <v>216182</v>
      </c>
      <c r="E174" s="231">
        <v>162137</v>
      </c>
      <c r="F174" s="231">
        <v>308761</v>
      </c>
      <c r="G174" s="231">
        <v>0</v>
      </c>
      <c r="H174" s="231">
        <v>144039</v>
      </c>
      <c r="I174" s="231">
        <v>109744</v>
      </c>
      <c r="J174" s="231">
        <v>123462</v>
      </c>
      <c r="K174" s="231">
        <v>82308</v>
      </c>
      <c r="L174" s="231">
        <v>0</v>
      </c>
      <c r="M174" s="231">
        <v>108091</v>
      </c>
      <c r="N174" s="233">
        <f>SUM(B174:M175)</f>
        <v>1960650</v>
      </c>
    </row>
    <row r="175" spans="1:14" ht="13.5" customHeight="1" thickBot="1" x14ac:dyDescent="0.25">
      <c r="A175" s="241"/>
      <c r="B175" s="232"/>
      <c r="C175" s="232"/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65"/>
    </row>
    <row r="176" spans="1:14" ht="13.5" customHeight="1" x14ac:dyDescent="0.2">
      <c r="A176" s="216" t="s">
        <v>43</v>
      </c>
      <c r="B176" s="231">
        <v>0</v>
      </c>
      <c r="C176" s="231">
        <v>0</v>
      </c>
      <c r="D176" s="231">
        <v>0</v>
      </c>
      <c r="E176" s="231">
        <v>1779046</v>
      </c>
      <c r="F176" s="231">
        <v>290340</v>
      </c>
      <c r="G176" s="231">
        <v>0</v>
      </c>
      <c r="H176" s="231">
        <v>0</v>
      </c>
      <c r="I176" s="231">
        <v>1642042</v>
      </c>
      <c r="J176" s="231">
        <v>1791488</v>
      </c>
      <c r="K176" s="231">
        <v>3208074</v>
      </c>
      <c r="L176" s="231">
        <v>2459475</v>
      </c>
      <c r="M176" s="231">
        <v>768428</v>
      </c>
      <c r="N176" s="233">
        <f>SUM(B176:M177)</f>
        <v>11938893</v>
      </c>
    </row>
    <row r="177" spans="1:14" ht="13.5" customHeight="1" thickBot="1" x14ac:dyDescent="0.25">
      <c r="A177" s="241"/>
      <c r="B177" s="232"/>
      <c r="C177" s="232"/>
      <c r="D177" s="232"/>
      <c r="E177" s="232"/>
      <c r="F177" s="232"/>
      <c r="G177" s="232"/>
      <c r="H177" s="232"/>
      <c r="I177" s="232"/>
      <c r="J177" s="232"/>
      <c r="K177" s="232"/>
      <c r="L177" s="232"/>
      <c r="M177" s="232"/>
      <c r="N177" s="265"/>
    </row>
    <row r="178" spans="1:14" ht="13.5" customHeight="1" x14ac:dyDescent="0.2">
      <c r="A178" s="216" t="s">
        <v>23</v>
      </c>
      <c r="B178" s="231">
        <v>13163840</v>
      </c>
      <c r="C178" s="231">
        <v>9122344</v>
      </c>
      <c r="D178" s="231">
        <v>9321358</v>
      </c>
      <c r="E178" s="231">
        <v>10394711</v>
      </c>
      <c r="F178" s="231">
        <v>12925295</v>
      </c>
      <c r="G178" s="231">
        <v>9609980</v>
      </c>
      <c r="H178" s="231">
        <v>11961414</v>
      </c>
      <c r="I178" s="231">
        <v>16645692</v>
      </c>
      <c r="J178" s="231">
        <v>13520127</v>
      </c>
      <c r="K178" s="231">
        <v>11721748</v>
      </c>
      <c r="L178" s="231">
        <v>11587130</v>
      </c>
      <c r="M178" s="231">
        <v>9866071</v>
      </c>
      <c r="N178" s="233">
        <f>SUM(B178:M179)</f>
        <v>139839710</v>
      </c>
    </row>
    <row r="179" spans="1:14" ht="13.5" customHeight="1" thickBot="1" x14ac:dyDescent="0.25">
      <c r="A179" s="241"/>
      <c r="B179" s="232"/>
      <c r="C179" s="232"/>
      <c r="D179" s="232"/>
      <c r="E179" s="232"/>
      <c r="F179" s="232"/>
      <c r="G179" s="232"/>
      <c r="H179" s="232"/>
      <c r="I179" s="232"/>
      <c r="J179" s="232"/>
      <c r="K179" s="232"/>
      <c r="L179" s="232"/>
      <c r="M179" s="232"/>
      <c r="N179" s="265"/>
    </row>
    <row r="180" spans="1:14" ht="13.5" customHeight="1" x14ac:dyDescent="0.2">
      <c r="A180" s="216" t="s">
        <v>40</v>
      </c>
      <c r="B180" s="231">
        <v>0</v>
      </c>
      <c r="C180" s="231">
        <v>0</v>
      </c>
      <c r="D180" s="231">
        <v>0</v>
      </c>
      <c r="E180" s="231">
        <v>0</v>
      </c>
      <c r="F180" s="231">
        <v>0</v>
      </c>
      <c r="G180" s="231">
        <v>0</v>
      </c>
      <c r="H180" s="231">
        <v>0</v>
      </c>
      <c r="I180" s="231">
        <v>0</v>
      </c>
      <c r="J180" s="231">
        <v>0</v>
      </c>
      <c r="K180" s="231">
        <v>0</v>
      </c>
      <c r="L180" s="231">
        <v>0</v>
      </c>
      <c r="M180" s="231">
        <v>0</v>
      </c>
      <c r="N180" s="233">
        <f>SUM(B180:M181)</f>
        <v>0</v>
      </c>
    </row>
    <row r="181" spans="1:14" ht="13.5" customHeight="1" thickBot="1" x14ac:dyDescent="0.25">
      <c r="A181" s="241"/>
      <c r="B181" s="232"/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  <c r="M181" s="232"/>
      <c r="N181" s="265"/>
    </row>
    <row r="182" spans="1:14" ht="13.5" customHeight="1" x14ac:dyDescent="0.2">
      <c r="A182" s="216" t="s">
        <v>44</v>
      </c>
      <c r="B182" s="231">
        <v>0</v>
      </c>
      <c r="C182" s="231">
        <v>0</v>
      </c>
      <c r="D182" s="231">
        <v>0</v>
      </c>
      <c r="E182" s="231">
        <v>488880</v>
      </c>
      <c r="F182" s="231">
        <v>1641993</v>
      </c>
      <c r="G182" s="231">
        <v>677252</v>
      </c>
      <c r="H182" s="231">
        <v>0</v>
      </c>
      <c r="I182" s="231">
        <v>349719</v>
      </c>
      <c r="J182" s="231">
        <v>0</v>
      </c>
      <c r="K182" s="231">
        <v>0</v>
      </c>
      <c r="L182" s="231">
        <v>0</v>
      </c>
      <c r="M182" s="231">
        <v>0</v>
      </c>
      <c r="N182" s="233">
        <f>SUM(B182:M183)</f>
        <v>3157844</v>
      </c>
    </row>
    <row r="183" spans="1:14" ht="13.5" customHeight="1" thickBot="1" x14ac:dyDescent="0.25">
      <c r="A183" s="241"/>
      <c r="B183" s="232"/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  <c r="M183" s="232"/>
      <c r="N183" s="265"/>
    </row>
    <row r="184" spans="1:14" ht="13.5" customHeight="1" x14ac:dyDescent="0.2">
      <c r="A184" s="216" t="s">
        <v>32</v>
      </c>
      <c r="B184" s="231">
        <v>1293449</v>
      </c>
      <c r="C184" s="231">
        <v>803190</v>
      </c>
      <c r="D184" s="231">
        <v>584790</v>
      </c>
      <c r="E184" s="231">
        <v>1572479</v>
      </c>
      <c r="F184" s="231">
        <v>583486</v>
      </c>
      <c r="G184" s="231">
        <v>203405</v>
      </c>
      <c r="H184" s="231">
        <v>288538</v>
      </c>
      <c r="I184" s="231">
        <v>107538</v>
      </c>
      <c r="J184" s="231">
        <v>228114</v>
      </c>
      <c r="K184" s="231">
        <v>415905</v>
      </c>
      <c r="L184" s="231">
        <v>399331</v>
      </c>
      <c r="M184" s="231">
        <v>289532</v>
      </c>
      <c r="N184" s="233">
        <f>SUM(B184:M185)</f>
        <v>6769757</v>
      </c>
    </row>
    <row r="185" spans="1:14" ht="13.5" customHeight="1" thickBot="1" x14ac:dyDescent="0.25">
      <c r="A185" s="241"/>
      <c r="B185" s="232"/>
      <c r="C185" s="232"/>
      <c r="D185" s="232"/>
      <c r="E185" s="232"/>
      <c r="F185" s="232"/>
      <c r="G185" s="232"/>
      <c r="H185" s="232"/>
      <c r="I185" s="232"/>
      <c r="J185" s="232"/>
      <c r="K185" s="232"/>
      <c r="L185" s="232"/>
      <c r="M185" s="232"/>
      <c r="N185" s="265"/>
    </row>
    <row r="186" spans="1:14" ht="13.5" customHeight="1" x14ac:dyDescent="0.2">
      <c r="A186" s="216" t="s">
        <v>17</v>
      </c>
      <c r="B186" s="231">
        <v>0</v>
      </c>
      <c r="C186" s="231">
        <v>0</v>
      </c>
      <c r="D186" s="231">
        <v>0</v>
      </c>
      <c r="E186" s="231">
        <v>0</v>
      </c>
      <c r="F186" s="231">
        <v>0</v>
      </c>
      <c r="G186" s="231">
        <v>0</v>
      </c>
      <c r="H186" s="231">
        <v>0</v>
      </c>
      <c r="I186" s="231">
        <v>0</v>
      </c>
      <c r="J186" s="231">
        <v>0</v>
      </c>
      <c r="K186" s="231">
        <v>0</v>
      </c>
      <c r="L186" s="231">
        <v>0</v>
      </c>
      <c r="M186" s="231">
        <v>0</v>
      </c>
      <c r="N186" s="233">
        <f>SUM(B186:M187)</f>
        <v>0</v>
      </c>
    </row>
    <row r="187" spans="1:14" ht="13.5" customHeight="1" thickBot="1" x14ac:dyDescent="0.25">
      <c r="A187" s="241"/>
      <c r="B187" s="232"/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65"/>
    </row>
    <row r="188" spans="1:14" ht="13.5" customHeight="1" x14ac:dyDescent="0.2">
      <c r="A188" s="216" t="s">
        <v>69</v>
      </c>
      <c r="B188" s="231">
        <v>1181394</v>
      </c>
      <c r="C188" s="231">
        <v>1307766</v>
      </c>
      <c r="D188" s="231">
        <v>1634492</v>
      </c>
      <c r="E188" s="231">
        <v>1900007</v>
      </c>
      <c r="F188" s="231">
        <v>2374502</v>
      </c>
      <c r="G188" s="231">
        <v>1712666</v>
      </c>
      <c r="H188" s="231">
        <v>2119516</v>
      </c>
      <c r="I188" s="231">
        <v>1864216</v>
      </c>
      <c r="J188" s="231">
        <v>1527000</v>
      </c>
      <c r="K188" s="231">
        <v>804207</v>
      </c>
      <c r="L188" s="231">
        <v>1424378</v>
      </c>
      <c r="M188" s="231">
        <v>919692</v>
      </c>
      <c r="N188" s="233">
        <f>SUM(B188:M189)</f>
        <v>18769836</v>
      </c>
    </row>
    <row r="189" spans="1:14" ht="13.5" customHeight="1" thickBot="1" x14ac:dyDescent="0.25">
      <c r="A189" s="241"/>
      <c r="B189" s="232"/>
      <c r="C189" s="232"/>
      <c r="D189" s="232"/>
      <c r="E189" s="232"/>
      <c r="F189" s="232"/>
      <c r="G189" s="232"/>
      <c r="H189" s="232"/>
      <c r="I189" s="232"/>
      <c r="J189" s="232"/>
      <c r="K189" s="232"/>
      <c r="L189" s="232"/>
      <c r="M189" s="232"/>
      <c r="N189" s="265"/>
    </row>
    <row r="190" spans="1:14" ht="13.5" customHeight="1" x14ac:dyDescent="0.2">
      <c r="A190" s="216" t="s">
        <v>73</v>
      </c>
      <c r="B190" s="231">
        <v>7158785</v>
      </c>
      <c r="C190" s="231">
        <v>5254209</v>
      </c>
      <c r="D190" s="231">
        <v>4680004</v>
      </c>
      <c r="E190" s="231">
        <v>5098215</v>
      </c>
      <c r="F190" s="231">
        <v>4686305</v>
      </c>
      <c r="G190" s="231">
        <v>4701955</v>
      </c>
      <c r="H190" s="231">
        <v>5241006</v>
      </c>
      <c r="I190" s="231">
        <v>5491933</v>
      </c>
      <c r="J190" s="231">
        <v>5368146</v>
      </c>
      <c r="K190" s="231">
        <v>6074481</v>
      </c>
      <c r="L190" s="231">
        <v>3959009</v>
      </c>
      <c r="M190" s="231">
        <v>3249141</v>
      </c>
      <c r="N190" s="233">
        <f>SUM(B190:M191)</f>
        <v>60963189</v>
      </c>
    </row>
    <row r="191" spans="1:14" ht="13.5" customHeight="1" thickBot="1" x14ac:dyDescent="0.25">
      <c r="A191" s="241"/>
      <c r="B191" s="232"/>
      <c r="C191" s="232"/>
      <c r="D191" s="232"/>
      <c r="E191" s="232"/>
      <c r="F191" s="232"/>
      <c r="G191" s="232"/>
      <c r="H191" s="232"/>
      <c r="I191" s="232"/>
      <c r="J191" s="232"/>
      <c r="K191" s="232"/>
      <c r="L191" s="232"/>
      <c r="M191" s="232"/>
      <c r="N191" s="265"/>
    </row>
    <row r="192" spans="1:14" ht="13.5" customHeight="1" x14ac:dyDescent="0.2">
      <c r="A192" s="250" t="s">
        <v>13</v>
      </c>
      <c r="B192" s="246">
        <f t="shared" ref="B192:M192" si="4">SUM(B170:B191)</f>
        <v>25822948</v>
      </c>
      <c r="C192" s="246">
        <f t="shared" si="4"/>
        <v>18341435</v>
      </c>
      <c r="D192" s="246">
        <f t="shared" si="4"/>
        <v>18140672</v>
      </c>
      <c r="E192" s="246">
        <f t="shared" si="4"/>
        <v>23740530</v>
      </c>
      <c r="F192" s="246">
        <f t="shared" si="4"/>
        <v>24389192</v>
      </c>
      <c r="G192" s="246">
        <f t="shared" si="4"/>
        <v>19289754</v>
      </c>
      <c r="H192" s="246">
        <f t="shared" si="4"/>
        <v>21844955</v>
      </c>
      <c r="I192" s="246">
        <f t="shared" si="4"/>
        <v>27850952</v>
      </c>
      <c r="J192" s="246">
        <f t="shared" si="4"/>
        <v>24339837</v>
      </c>
      <c r="K192" s="246">
        <f t="shared" si="4"/>
        <v>25287137</v>
      </c>
      <c r="L192" s="246">
        <f t="shared" si="4"/>
        <v>22329438</v>
      </c>
      <c r="M192" s="246">
        <f t="shared" si="4"/>
        <v>17120293</v>
      </c>
      <c r="N192" s="246">
        <f>SUM(N170:N191)</f>
        <v>268497143</v>
      </c>
    </row>
    <row r="193" spans="1:14" ht="13.5" customHeight="1" thickBot="1" x14ac:dyDescent="0.25">
      <c r="A193" s="251"/>
      <c r="B193" s="247"/>
      <c r="C193" s="247"/>
      <c r="D193" s="247"/>
      <c r="E193" s="247"/>
      <c r="F193" s="247"/>
      <c r="G193" s="247"/>
      <c r="H193" s="247"/>
      <c r="I193" s="247"/>
      <c r="J193" s="247"/>
      <c r="K193" s="247"/>
      <c r="L193" s="247"/>
      <c r="M193" s="247"/>
      <c r="N193" s="247"/>
    </row>
    <row r="197" spans="1:14" s="26" customFormat="1" ht="24.95" customHeight="1" x14ac:dyDescent="0.2">
      <c r="A197" s="222" t="s">
        <v>215</v>
      </c>
      <c r="B197" s="222"/>
      <c r="C197" s="222"/>
      <c r="D197" s="222"/>
      <c r="E197" s="222"/>
      <c r="F197" s="222"/>
      <c r="G197" s="222"/>
      <c r="H197" s="222"/>
      <c r="I197" s="222"/>
      <c r="J197" s="222"/>
      <c r="K197" s="222"/>
      <c r="L197" s="222"/>
      <c r="M197" s="222"/>
      <c r="N197" s="222"/>
    </row>
    <row r="198" spans="1:14" ht="13.5" thickBot="1" x14ac:dyDescent="0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</row>
    <row r="199" spans="1:14" ht="13.5" customHeight="1" x14ac:dyDescent="0.2">
      <c r="A199" s="248"/>
      <c r="B199" s="248" t="s">
        <v>1</v>
      </c>
      <c r="C199" s="248" t="s">
        <v>2</v>
      </c>
      <c r="D199" s="248" t="s">
        <v>3</v>
      </c>
      <c r="E199" s="248" t="s">
        <v>4</v>
      </c>
      <c r="F199" s="248" t="s">
        <v>5</v>
      </c>
      <c r="G199" s="248" t="s">
        <v>6</v>
      </c>
      <c r="H199" s="248" t="s">
        <v>7</v>
      </c>
      <c r="I199" s="248" t="s">
        <v>8</v>
      </c>
      <c r="J199" s="248" t="s">
        <v>9</v>
      </c>
      <c r="K199" s="248" t="s">
        <v>10</v>
      </c>
      <c r="L199" s="248" t="s">
        <v>11</v>
      </c>
      <c r="M199" s="248" t="s">
        <v>12</v>
      </c>
      <c r="N199" s="248" t="s">
        <v>13</v>
      </c>
    </row>
    <row r="200" spans="1:14" ht="13.5" customHeight="1" thickBot="1" x14ac:dyDescent="0.25">
      <c r="A200" s="249"/>
      <c r="B200" s="249"/>
      <c r="C200" s="249"/>
      <c r="D200" s="249"/>
      <c r="E200" s="249"/>
      <c r="F200" s="249"/>
      <c r="G200" s="249"/>
      <c r="H200" s="249"/>
      <c r="I200" s="249"/>
      <c r="J200" s="249"/>
      <c r="K200" s="249"/>
      <c r="L200" s="249"/>
      <c r="M200" s="249"/>
      <c r="N200" s="249"/>
    </row>
    <row r="201" spans="1:14" ht="13.5" customHeight="1" x14ac:dyDescent="0.2">
      <c r="A201" s="216" t="s">
        <v>19</v>
      </c>
      <c r="B201" s="231">
        <v>0</v>
      </c>
      <c r="C201" s="231">
        <v>0</v>
      </c>
      <c r="D201" s="231">
        <v>9331667</v>
      </c>
      <c r="E201" s="231">
        <v>6139232</v>
      </c>
      <c r="F201" s="231">
        <v>7102968</v>
      </c>
      <c r="G201" s="231">
        <v>14982089</v>
      </c>
      <c r="H201" s="231">
        <v>18727208</v>
      </c>
      <c r="I201" s="231">
        <v>16192891</v>
      </c>
      <c r="J201" s="231">
        <v>13873994</v>
      </c>
      <c r="K201" s="231">
        <v>15226613</v>
      </c>
      <c r="L201" s="231">
        <v>15822047</v>
      </c>
      <c r="M201" s="231">
        <v>8565004</v>
      </c>
      <c r="N201" s="233">
        <f>SUM(B201:M202)</f>
        <v>125963713</v>
      </c>
    </row>
    <row r="202" spans="1:14" ht="13.5" customHeight="1" thickBot="1" x14ac:dyDescent="0.25">
      <c r="A202" s="241"/>
      <c r="B202" s="232"/>
      <c r="C202" s="232"/>
      <c r="D202" s="232"/>
      <c r="E202" s="232"/>
      <c r="F202" s="232"/>
      <c r="G202" s="232"/>
      <c r="H202" s="232"/>
      <c r="I202" s="232"/>
      <c r="J202" s="232"/>
      <c r="K202" s="232"/>
      <c r="L202" s="232"/>
      <c r="M202" s="232"/>
      <c r="N202" s="234"/>
    </row>
    <row r="203" spans="1:14" ht="13.5" customHeight="1" x14ac:dyDescent="0.2">
      <c r="A203" s="257" t="s">
        <v>45</v>
      </c>
      <c r="B203" s="231">
        <v>21487594</v>
      </c>
      <c r="C203" s="231">
        <v>4420112</v>
      </c>
      <c r="D203" s="231">
        <v>7233154</v>
      </c>
      <c r="E203" s="231">
        <v>40351798</v>
      </c>
      <c r="F203" s="231">
        <v>40685525</v>
      </c>
      <c r="G203" s="231">
        <v>52872847</v>
      </c>
      <c r="H203" s="231">
        <v>51708312</v>
      </c>
      <c r="I203" s="231">
        <v>50224688</v>
      </c>
      <c r="J203" s="231">
        <v>32495426</v>
      </c>
      <c r="K203" s="231">
        <v>13067224</v>
      </c>
      <c r="L203" s="231">
        <v>13871360</v>
      </c>
      <c r="M203" s="231">
        <v>29434014</v>
      </c>
      <c r="N203" s="233">
        <f>SUM(B203:M204)</f>
        <v>357852054</v>
      </c>
    </row>
    <row r="204" spans="1:14" ht="13.5" customHeight="1" thickBot="1" x14ac:dyDescent="0.25">
      <c r="A204" s="242"/>
      <c r="B204" s="232"/>
      <c r="C204" s="232"/>
      <c r="D204" s="232"/>
      <c r="E204" s="232"/>
      <c r="F204" s="232"/>
      <c r="G204" s="232"/>
      <c r="H204" s="232"/>
      <c r="I204" s="232"/>
      <c r="J204" s="232"/>
      <c r="K204" s="232"/>
      <c r="L204" s="232"/>
      <c r="M204" s="232"/>
      <c r="N204" s="234"/>
    </row>
    <row r="205" spans="1:14" ht="13.5" customHeight="1" x14ac:dyDescent="0.2">
      <c r="A205" s="257" t="s">
        <v>46</v>
      </c>
      <c r="B205" s="231">
        <v>7251140</v>
      </c>
      <c r="C205" s="231">
        <v>4082208</v>
      </c>
      <c r="D205" s="231">
        <v>6428504</v>
      </c>
      <c r="E205" s="231">
        <v>5821920</v>
      </c>
      <c r="F205" s="231">
        <v>5228600</v>
      </c>
      <c r="G205" s="231">
        <v>7546240</v>
      </c>
      <c r="H205" s="231">
        <v>4422080</v>
      </c>
      <c r="I205" s="231">
        <v>5715320</v>
      </c>
      <c r="J205" s="231">
        <v>6146400</v>
      </c>
      <c r="K205" s="231">
        <v>5715320</v>
      </c>
      <c r="L205" s="231">
        <v>6258720</v>
      </c>
      <c r="M205" s="231">
        <v>3666520</v>
      </c>
      <c r="N205" s="233">
        <f>SUM(B205:M206)</f>
        <v>68282972</v>
      </c>
    </row>
    <row r="206" spans="1:14" ht="13.5" customHeight="1" thickBot="1" x14ac:dyDescent="0.25">
      <c r="A206" s="242"/>
      <c r="B206" s="232"/>
      <c r="C206" s="232"/>
      <c r="D206" s="232"/>
      <c r="E206" s="232"/>
      <c r="F206" s="232"/>
      <c r="G206" s="232"/>
      <c r="H206" s="232"/>
      <c r="I206" s="232"/>
      <c r="J206" s="232"/>
      <c r="K206" s="232"/>
      <c r="L206" s="232"/>
      <c r="M206" s="232"/>
      <c r="N206" s="234"/>
    </row>
    <row r="207" spans="1:14" ht="13.5" customHeight="1" x14ac:dyDescent="0.2">
      <c r="A207" s="259" t="s">
        <v>23</v>
      </c>
      <c r="B207" s="231">
        <v>0</v>
      </c>
      <c r="C207" s="231">
        <v>0</v>
      </c>
      <c r="D207" s="231">
        <v>0</v>
      </c>
      <c r="E207" s="231">
        <v>0</v>
      </c>
      <c r="F207" s="231">
        <v>0</v>
      </c>
      <c r="G207" s="231">
        <v>0</v>
      </c>
      <c r="H207" s="231">
        <v>0</v>
      </c>
      <c r="I207" s="231">
        <v>0</v>
      </c>
      <c r="J207" s="231">
        <v>0</v>
      </c>
      <c r="K207" s="231">
        <v>0</v>
      </c>
      <c r="L207" s="231">
        <v>541101</v>
      </c>
      <c r="M207" s="231">
        <v>0</v>
      </c>
      <c r="N207" s="233">
        <f>SUM(B207:M208)</f>
        <v>541101</v>
      </c>
    </row>
    <row r="208" spans="1:14" ht="13.5" customHeight="1" thickBot="1" x14ac:dyDescent="0.25">
      <c r="A208" s="241"/>
      <c r="B208" s="232"/>
      <c r="C208" s="232"/>
      <c r="D208" s="232"/>
      <c r="E208" s="232"/>
      <c r="F208" s="232"/>
      <c r="G208" s="232"/>
      <c r="H208" s="232"/>
      <c r="I208" s="232"/>
      <c r="J208" s="232"/>
      <c r="K208" s="232"/>
      <c r="L208" s="232"/>
      <c r="M208" s="232"/>
      <c r="N208" s="234"/>
    </row>
    <row r="209" spans="1:14" ht="13.5" customHeight="1" x14ac:dyDescent="0.2">
      <c r="A209" s="257" t="s">
        <v>208</v>
      </c>
      <c r="B209" s="231">
        <v>0</v>
      </c>
      <c r="C209" s="231">
        <v>0</v>
      </c>
      <c r="D209" s="231">
        <v>0</v>
      </c>
      <c r="E209" s="231">
        <v>0</v>
      </c>
      <c r="F209" s="231">
        <v>0</v>
      </c>
      <c r="G209" s="231">
        <v>0</v>
      </c>
      <c r="H209" s="231">
        <v>0</v>
      </c>
      <c r="I209" s="231">
        <v>0</v>
      </c>
      <c r="J209" s="231">
        <v>0</v>
      </c>
      <c r="K209" s="231">
        <v>0</v>
      </c>
      <c r="L209" s="231">
        <v>0</v>
      </c>
      <c r="M209" s="231">
        <v>0</v>
      </c>
      <c r="N209" s="233">
        <f>SUM(B209:M210)</f>
        <v>0</v>
      </c>
    </row>
    <row r="210" spans="1:14" ht="13.5" customHeight="1" thickBot="1" x14ac:dyDescent="0.25">
      <c r="A210" s="242"/>
      <c r="B210" s="232"/>
      <c r="C210" s="232"/>
      <c r="D210" s="232"/>
      <c r="E210" s="232"/>
      <c r="F210" s="232"/>
      <c r="G210" s="232"/>
      <c r="H210" s="232"/>
      <c r="I210" s="232"/>
      <c r="J210" s="232"/>
      <c r="K210" s="232"/>
      <c r="L210" s="232"/>
      <c r="M210" s="232"/>
      <c r="N210" s="234"/>
    </row>
    <row r="211" spans="1:14" ht="13.5" customHeight="1" x14ac:dyDescent="0.2">
      <c r="A211" s="259" t="s">
        <v>48</v>
      </c>
      <c r="B211" s="231">
        <v>0</v>
      </c>
      <c r="C211" s="231">
        <v>0</v>
      </c>
      <c r="D211" s="231">
        <v>0</v>
      </c>
      <c r="E211" s="231">
        <v>0</v>
      </c>
      <c r="F211" s="231">
        <v>0</v>
      </c>
      <c r="G211" s="231">
        <v>647357</v>
      </c>
      <c r="H211" s="231">
        <v>1475250</v>
      </c>
      <c r="I211" s="231">
        <v>1932646</v>
      </c>
      <c r="J211" s="231">
        <v>1001416</v>
      </c>
      <c r="K211" s="231">
        <v>1373510</v>
      </c>
      <c r="L211" s="231">
        <v>3033408</v>
      </c>
      <c r="M211" s="231">
        <v>1291500</v>
      </c>
      <c r="N211" s="233">
        <f>SUM(B211:M212)</f>
        <v>10755087</v>
      </c>
    </row>
    <row r="212" spans="1:14" ht="13.5" customHeight="1" thickBot="1" x14ac:dyDescent="0.25">
      <c r="A212" s="241"/>
      <c r="B212" s="232"/>
      <c r="C212" s="232"/>
      <c r="D212" s="232"/>
      <c r="E212" s="232"/>
      <c r="F212" s="232"/>
      <c r="G212" s="232"/>
      <c r="H212" s="232"/>
      <c r="I212" s="232"/>
      <c r="J212" s="232"/>
      <c r="K212" s="232"/>
      <c r="L212" s="232"/>
      <c r="M212" s="232"/>
      <c r="N212" s="234"/>
    </row>
    <row r="213" spans="1:14" ht="13.5" customHeight="1" x14ac:dyDescent="0.2">
      <c r="A213" s="259" t="s">
        <v>49</v>
      </c>
      <c r="B213" s="231">
        <v>0</v>
      </c>
      <c r="C213" s="231">
        <v>0</v>
      </c>
      <c r="D213" s="231">
        <v>0</v>
      </c>
      <c r="E213" s="231">
        <v>0</v>
      </c>
      <c r="F213" s="231">
        <v>0</v>
      </c>
      <c r="G213" s="231">
        <v>0</v>
      </c>
      <c r="H213" s="231">
        <v>0</v>
      </c>
      <c r="I213" s="231">
        <v>0</v>
      </c>
      <c r="J213" s="231">
        <v>0</v>
      </c>
      <c r="K213" s="231">
        <v>0</v>
      </c>
      <c r="L213" s="231">
        <v>0</v>
      </c>
      <c r="M213" s="231">
        <v>0</v>
      </c>
      <c r="N213" s="233">
        <f>SUM(B213:M214)</f>
        <v>0</v>
      </c>
    </row>
    <row r="214" spans="1:14" ht="13.5" customHeight="1" thickBot="1" x14ac:dyDescent="0.25">
      <c r="A214" s="241"/>
      <c r="B214" s="232"/>
      <c r="C214" s="232"/>
      <c r="D214" s="232"/>
      <c r="E214" s="232"/>
      <c r="F214" s="232"/>
      <c r="G214" s="232"/>
      <c r="H214" s="232"/>
      <c r="I214" s="232"/>
      <c r="J214" s="232"/>
      <c r="K214" s="232"/>
      <c r="L214" s="232"/>
      <c r="M214" s="232"/>
      <c r="N214" s="234"/>
    </row>
    <row r="215" spans="1:14" ht="13.5" customHeight="1" x14ac:dyDescent="0.2">
      <c r="A215" s="257" t="s">
        <v>71</v>
      </c>
      <c r="B215" s="231">
        <v>688112</v>
      </c>
      <c r="C215" s="231">
        <v>0</v>
      </c>
      <c r="D215" s="231">
        <v>743920</v>
      </c>
      <c r="E215" s="231">
        <v>1054080</v>
      </c>
      <c r="F215" s="231">
        <v>703680</v>
      </c>
      <c r="G215" s="231">
        <v>1182080</v>
      </c>
      <c r="H215" s="231">
        <v>872320</v>
      </c>
      <c r="I215" s="231">
        <v>1928640</v>
      </c>
      <c r="J215" s="231">
        <v>821120</v>
      </c>
      <c r="K215" s="231">
        <v>1370880</v>
      </c>
      <c r="L215" s="231">
        <v>0</v>
      </c>
      <c r="M215" s="231">
        <v>456960</v>
      </c>
      <c r="N215" s="233">
        <f>SUM(B215:M216)</f>
        <v>9821792</v>
      </c>
    </row>
    <row r="216" spans="1:14" ht="13.5" customHeight="1" thickBot="1" x14ac:dyDescent="0.25">
      <c r="A216" s="242"/>
      <c r="B216" s="232"/>
      <c r="C216" s="232"/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4"/>
    </row>
    <row r="217" spans="1:14" ht="13.5" customHeight="1" x14ac:dyDescent="0.2">
      <c r="A217" s="259" t="s">
        <v>72</v>
      </c>
      <c r="B217" s="231">
        <v>0</v>
      </c>
      <c r="C217" s="231">
        <v>0</v>
      </c>
      <c r="D217" s="231">
        <v>0</v>
      </c>
      <c r="E217" s="231">
        <v>0</v>
      </c>
      <c r="F217" s="231">
        <v>0</v>
      </c>
      <c r="G217" s="231">
        <v>0</v>
      </c>
      <c r="H217" s="231">
        <v>0</v>
      </c>
      <c r="I217" s="231">
        <v>0</v>
      </c>
      <c r="J217" s="231">
        <v>0</v>
      </c>
      <c r="K217" s="231">
        <v>0</v>
      </c>
      <c r="L217" s="231">
        <v>0</v>
      </c>
      <c r="M217" s="231">
        <v>0</v>
      </c>
      <c r="N217" s="233">
        <f>SUM(B217:M218)</f>
        <v>0</v>
      </c>
    </row>
    <row r="218" spans="1:14" ht="13.5" customHeight="1" thickBot="1" x14ac:dyDescent="0.25">
      <c r="A218" s="241"/>
      <c r="B218" s="232"/>
      <c r="C218" s="232"/>
      <c r="D218" s="232"/>
      <c r="E218" s="232"/>
      <c r="F218" s="232"/>
      <c r="G218" s="232"/>
      <c r="H218" s="232"/>
      <c r="I218" s="232"/>
      <c r="J218" s="232"/>
      <c r="K218" s="232"/>
      <c r="L218" s="232"/>
      <c r="M218" s="232"/>
      <c r="N218" s="234"/>
    </row>
    <row r="219" spans="1:14" ht="13.5" customHeight="1" x14ac:dyDescent="0.2">
      <c r="A219" s="259" t="s">
        <v>50</v>
      </c>
      <c r="B219" s="231">
        <v>0</v>
      </c>
      <c r="C219" s="231">
        <v>0</v>
      </c>
      <c r="D219" s="231">
        <v>1316890</v>
      </c>
      <c r="E219" s="231">
        <v>900808</v>
      </c>
      <c r="F219" s="231">
        <v>1028008</v>
      </c>
      <c r="G219" s="231">
        <v>0</v>
      </c>
      <c r="H219" s="231">
        <v>2119270</v>
      </c>
      <c r="I219" s="231">
        <v>2475533</v>
      </c>
      <c r="J219" s="231">
        <v>2006343</v>
      </c>
      <c r="K219" s="231">
        <v>3405897</v>
      </c>
      <c r="L219" s="231">
        <v>2991515</v>
      </c>
      <c r="M219" s="231">
        <v>4242946</v>
      </c>
      <c r="N219" s="233">
        <f>SUM(B219:M220)</f>
        <v>20487210</v>
      </c>
    </row>
    <row r="220" spans="1:14" ht="13.5" customHeight="1" thickBot="1" x14ac:dyDescent="0.25">
      <c r="A220" s="217"/>
      <c r="B220" s="232"/>
      <c r="C220" s="232"/>
      <c r="D220" s="232"/>
      <c r="E220" s="232"/>
      <c r="F220" s="232"/>
      <c r="G220" s="232"/>
      <c r="H220" s="232"/>
      <c r="I220" s="232"/>
      <c r="J220" s="232"/>
      <c r="K220" s="232"/>
      <c r="L220" s="232"/>
      <c r="M220" s="232"/>
      <c r="N220" s="234"/>
    </row>
    <row r="221" spans="1:14" ht="13.5" customHeight="1" x14ac:dyDescent="0.2">
      <c r="A221" s="250" t="s">
        <v>13</v>
      </c>
      <c r="B221" s="246">
        <f t="shared" ref="B221:M221" si="5">SUM(B201:B220)</f>
        <v>29426846</v>
      </c>
      <c r="C221" s="246">
        <f t="shared" si="5"/>
        <v>8502320</v>
      </c>
      <c r="D221" s="246">
        <f t="shared" si="5"/>
        <v>25054135</v>
      </c>
      <c r="E221" s="246">
        <f t="shared" si="5"/>
        <v>54267838</v>
      </c>
      <c r="F221" s="246">
        <f t="shared" si="5"/>
        <v>54748781</v>
      </c>
      <c r="G221" s="246">
        <f t="shared" si="5"/>
        <v>77230613</v>
      </c>
      <c r="H221" s="246">
        <f t="shared" si="5"/>
        <v>79324440</v>
      </c>
      <c r="I221" s="246">
        <f t="shared" si="5"/>
        <v>78469718</v>
      </c>
      <c r="J221" s="246">
        <f t="shared" si="5"/>
        <v>56344699</v>
      </c>
      <c r="K221" s="246">
        <f t="shared" si="5"/>
        <v>40159444</v>
      </c>
      <c r="L221" s="246">
        <f t="shared" si="5"/>
        <v>42518151</v>
      </c>
      <c r="M221" s="246">
        <f t="shared" si="5"/>
        <v>47656944</v>
      </c>
      <c r="N221" s="246">
        <f>SUM(N201:N220)</f>
        <v>593703929</v>
      </c>
    </row>
    <row r="222" spans="1:14" ht="13.5" customHeight="1" thickBot="1" x14ac:dyDescent="0.25">
      <c r="A222" s="251"/>
      <c r="B222" s="247"/>
      <c r="C222" s="247"/>
      <c r="D222" s="247"/>
      <c r="E222" s="247"/>
      <c r="F222" s="247"/>
      <c r="G222" s="247"/>
      <c r="H222" s="247"/>
      <c r="I222" s="247"/>
      <c r="J222" s="247"/>
      <c r="K222" s="247"/>
      <c r="L222" s="247"/>
      <c r="M222" s="247"/>
      <c r="N222" s="247"/>
    </row>
    <row r="224" spans="1:14" x14ac:dyDescent="0.2">
      <c r="M224" t="s">
        <v>70</v>
      </c>
      <c r="N224" t="s">
        <v>70</v>
      </c>
    </row>
  </sheetData>
  <mergeCells count="1300">
    <mergeCell ref="N221:N222"/>
    <mergeCell ref="H221:H222"/>
    <mergeCell ref="I221:I222"/>
    <mergeCell ref="J221:J222"/>
    <mergeCell ref="K221:K222"/>
    <mergeCell ref="N219:N220"/>
    <mergeCell ref="A221:A222"/>
    <mergeCell ref="B221:B222"/>
    <mergeCell ref="C221:C222"/>
    <mergeCell ref="D221:D222"/>
    <mergeCell ref="E221:E222"/>
    <mergeCell ref="F221:F222"/>
    <mergeCell ref="G221:G222"/>
    <mergeCell ref="L221:L222"/>
    <mergeCell ref="M221:M222"/>
    <mergeCell ref="J219:J220"/>
    <mergeCell ref="K219:K220"/>
    <mergeCell ref="L219:L220"/>
    <mergeCell ref="M219:M220"/>
    <mergeCell ref="A219:A220"/>
    <mergeCell ref="G219:G220"/>
    <mergeCell ref="H219:H220"/>
    <mergeCell ref="I219:I220"/>
    <mergeCell ref="C219:C220"/>
    <mergeCell ref="D219:D220"/>
    <mergeCell ref="E219:E220"/>
    <mergeCell ref="F219:F220"/>
    <mergeCell ref="N215:N216"/>
    <mergeCell ref="A217:A218"/>
    <mergeCell ref="G217:G218"/>
    <mergeCell ref="H217:H218"/>
    <mergeCell ref="I217:I218"/>
    <mergeCell ref="J217:J218"/>
    <mergeCell ref="K217:K218"/>
    <mergeCell ref="L217:L218"/>
    <mergeCell ref="M217:M218"/>
    <mergeCell ref="N217:N218"/>
    <mergeCell ref="C217:C218"/>
    <mergeCell ref="D217:D218"/>
    <mergeCell ref="E217:E218"/>
    <mergeCell ref="F217:F218"/>
    <mergeCell ref="J215:J216"/>
    <mergeCell ref="K215:K216"/>
    <mergeCell ref="L215:L216"/>
    <mergeCell ref="M215:M216"/>
    <mergeCell ref="A215:A216"/>
    <mergeCell ref="G215:G216"/>
    <mergeCell ref="H215:H216"/>
    <mergeCell ref="I215:I216"/>
    <mergeCell ref="C215:C216"/>
    <mergeCell ref="D215:D216"/>
    <mergeCell ref="E215:E216"/>
    <mergeCell ref="F215:F216"/>
    <mergeCell ref="N211:N212"/>
    <mergeCell ref="A213:A214"/>
    <mergeCell ref="G213:G214"/>
    <mergeCell ref="H213:H214"/>
    <mergeCell ref="I213:I214"/>
    <mergeCell ref="J213:J214"/>
    <mergeCell ref="K213:K214"/>
    <mergeCell ref="L213:L214"/>
    <mergeCell ref="M213:M214"/>
    <mergeCell ref="N213:N214"/>
    <mergeCell ref="C213:C214"/>
    <mergeCell ref="D213:D214"/>
    <mergeCell ref="E213:E214"/>
    <mergeCell ref="F213:F214"/>
    <mergeCell ref="J211:J212"/>
    <mergeCell ref="K211:K212"/>
    <mergeCell ref="L211:L212"/>
    <mergeCell ref="M211:M212"/>
    <mergeCell ref="A211:A212"/>
    <mergeCell ref="G211:G212"/>
    <mergeCell ref="H211:H212"/>
    <mergeCell ref="I211:I212"/>
    <mergeCell ref="C211:C212"/>
    <mergeCell ref="D211:D212"/>
    <mergeCell ref="E211:E212"/>
    <mergeCell ref="F211:F212"/>
    <mergeCell ref="N207:N208"/>
    <mergeCell ref="A209:A210"/>
    <mergeCell ref="G209:G210"/>
    <mergeCell ref="H209:H210"/>
    <mergeCell ref="I209:I210"/>
    <mergeCell ref="J209:J210"/>
    <mergeCell ref="K209:K210"/>
    <mergeCell ref="L209:L210"/>
    <mergeCell ref="M209:M210"/>
    <mergeCell ref="N209:N210"/>
    <mergeCell ref="C209:C210"/>
    <mergeCell ref="D209:D210"/>
    <mergeCell ref="E209:E210"/>
    <mergeCell ref="F209:F210"/>
    <mergeCell ref="J207:J208"/>
    <mergeCell ref="K207:K208"/>
    <mergeCell ref="L207:L208"/>
    <mergeCell ref="M207:M208"/>
    <mergeCell ref="A207:A208"/>
    <mergeCell ref="G207:G208"/>
    <mergeCell ref="H207:H208"/>
    <mergeCell ref="I207:I208"/>
    <mergeCell ref="C207:C208"/>
    <mergeCell ref="D207:D208"/>
    <mergeCell ref="E207:E208"/>
    <mergeCell ref="F207:F208"/>
    <mergeCell ref="A205:A206"/>
    <mergeCell ref="G205:G206"/>
    <mergeCell ref="H205:H206"/>
    <mergeCell ref="I205:I206"/>
    <mergeCell ref="J205:J206"/>
    <mergeCell ref="K205:K206"/>
    <mergeCell ref="M203:M204"/>
    <mergeCell ref="C205:C206"/>
    <mergeCell ref="D205:D206"/>
    <mergeCell ref="E205:E206"/>
    <mergeCell ref="F205:F206"/>
    <mergeCell ref="N203:N204"/>
    <mergeCell ref="L205:L206"/>
    <mergeCell ref="M205:M206"/>
    <mergeCell ref="N205:N206"/>
    <mergeCell ref="N199:N200"/>
    <mergeCell ref="A201:A202"/>
    <mergeCell ref="G203:G204"/>
    <mergeCell ref="H203:H204"/>
    <mergeCell ref="I203:I204"/>
    <mergeCell ref="J203:J204"/>
    <mergeCell ref="N201:N202"/>
    <mergeCell ref="A203:A204"/>
    <mergeCell ref="K203:K204"/>
    <mergeCell ref="L203:L204"/>
    <mergeCell ref="L199:L200"/>
    <mergeCell ref="E199:E200"/>
    <mergeCell ref="F199:F200"/>
    <mergeCell ref="G199:G200"/>
    <mergeCell ref="H199:H200"/>
    <mergeCell ref="M199:M200"/>
    <mergeCell ref="A199:A200"/>
    <mergeCell ref="B199:B200"/>
    <mergeCell ref="C199:C200"/>
    <mergeCell ref="D199:D200"/>
    <mergeCell ref="K192:K193"/>
    <mergeCell ref="L192:L193"/>
    <mergeCell ref="H192:H193"/>
    <mergeCell ref="I192:I193"/>
    <mergeCell ref="I199:I200"/>
    <mergeCell ref="J199:J200"/>
    <mergeCell ref="N192:N193"/>
    <mergeCell ref="D203:D204"/>
    <mergeCell ref="E203:E204"/>
    <mergeCell ref="F203:F204"/>
    <mergeCell ref="N190:N191"/>
    <mergeCell ref="D192:D193"/>
    <mergeCell ref="E192:E193"/>
    <mergeCell ref="F192:F193"/>
    <mergeCell ref="G192:G193"/>
    <mergeCell ref="K199:K200"/>
    <mergeCell ref="B213:B214"/>
    <mergeCell ref="B215:B216"/>
    <mergeCell ref="B217:B218"/>
    <mergeCell ref="B219:B220"/>
    <mergeCell ref="A188:A189"/>
    <mergeCell ref="B209:B210"/>
    <mergeCell ref="B211:B212"/>
    <mergeCell ref="B205:B206"/>
    <mergeCell ref="B207:B208"/>
    <mergeCell ref="B190:B191"/>
    <mergeCell ref="C201:C202"/>
    <mergeCell ref="A190:A191"/>
    <mergeCell ref="C203:C204"/>
    <mergeCell ref="A192:A193"/>
    <mergeCell ref="B192:B193"/>
    <mergeCell ref="C192:C193"/>
    <mergeCell ref="A197:N197"/>
    <mergeCell ref="B203:B204"/>
    <mergeCell ref="B201:B202"/>
    <mergeCell ref="I201:I202"/>
    <mergeCell ref="N186:N187"/>
    <mergeCell ref="D201:D202"/>
    <mergeCell ref="E201:E202"/>
    <mergeCell ref="F201:F202"/>
    <mergeCell ref="G201:G202"/>
    <mergeCell ref="H201:H202"/>
    <mergeCell ref="N188:N189"/>
    <mergeCell ref="K190:K191"/>
    <mergeCell ref="L190:L191"/>
    <mergeCell ref="M190:M191"/>
    <mergeCell ref="J201:J202"/>
    <mergeCell ref="K201:K202"/>
    <mergeCell ref="L201:L202"/>
    <mergeCell ref="M201:M202"/>
    <mergeCell ref="J192:J193"/>
    <mergeCell ref="G190:G191"/>
    <mergeCell ref="H190:H191"/>
    <mergeCell ref="I190:I191"/>
    <mergeCell ref="J190:J191"/>
    <mergeCell ref="M192:M193"/>
    <mergeCell ref="C190:C191"/>
    <mergeCell ref="D190:D191"/>
    <mergeCell ref="E190:E191"/>
    <mergeCell ref="F190:F191"/>
    <mergeCell ref="N182:N183"/>
    <mergeCell ref="A184:A185"/>
    <mergeCell ref="G188:G189"/>
    <mergeCell ref="H188:H189"/>
    <mergeCell ref="I188:I189"/>
    <mergeCell ref="J188:J189"/>
    <mergeCell ref="K188:K189"/>
    <mergeCell ref="L188:L189"/>
    <mergeCell ref="M188:M189"/>
    <mergeCell ref="N184:N185"/>
    <mergeCell ref="C188:C189"/>
    <mergeCell ref="D188:D189"/>
    <mergeCell ref="E188:E189"/>
    <mergeCell ref="F188:F189"/>
    <mergeCell ref="J186:J187"/>
    <mergeCell ref="K186:K187"/>
    <mergeCell ref="L186:L187"/>
    <mergeCell ref="M186:M187"/>
    <mergeCell ref="A182:A183"/>
    <mergeCell ref="G186:G187"/>
    <mergeCell ref="H186:H187"/>
    <mergeCell ref="I186:I187"/>
    <mergeCell ref="A186:A187"/>
    <mergeCell ref="C186:C187"/>
    <mergeCell ref="D186:D187"/>
    <mergeCell ref="E186:E187"/>
    <mergeCell ref="F186:F187"/>
    <mergeCell ref="N178:N179"/>
    <mergeCell ref="A180:A181"/>
    <mergeCell ref="G184:G185"/>
    <mergeCell ref="H184:H185"/>
    <mergeCell ref="I184:I185"/>
    <mergeCell ref="J184:J185"/>
    <mergeCell ref="K184:K185"/>
    <mergeCell ref="L184:L185"/>
    <mergeCell ref="M184:M185"/>
    <mergeCell ref="N180:N181"/>
    <mergeCell ref="K182:K183"/>
    <mergeCell ref="L182:L183"/>
    <mergeCell ref="M182:M183"/>
    <mergeCell ref="C184:C185"/>
    <mergeCell ref="D184:D185"/>
    <mergeCell ref="E184:E185"/>
    <mergeCell ref="F184:F185"/>
    <mergeCell ref="G182:G183"/>
    <mergeCell ref="H182:H183"/>
    <mergeCell ref="I182:I183"/>
    <mergeCell ref="J182:J183"/>
    <mergeCell ref="C182:C183"/>
    <mergeCell ref="D182:D183"/>
    <mergeCell ref="E182:E183"/>
    <mergeCell ref="F182:F183"/>
    <mergeCell ref="N174:N175"/>
    <mergeCell ref="A176:A177"/>
    <mergeCell ref="G180:G181"/>
    <mergeCell ref="H180:H181"/>
    <mergeCell ref="I180:I181"/>
    <mergeCell ref="J180:J181"/>
    <mergeCell ref="K180:K181"/>
    <mergeCell ref="L180:L181"/>
    <mergeCell ref="M180:M181"/>
    <mergeCell ref="N176:N177"/>
    <mergeCell ref="C180:C181"/>
    <mergeCell ref="D180:D181"/>
    <mergeCell ref="E180:E181"/>
    <mergeCell ref="F180:F181"/>
    <mergeCell ref="J178:J179"/>
    <mergeCell ref="K178:K179"/>
    <mergeCell ref="F178:F179"/>
    <mergeCell ref="L178:L179"/>
    <mergeCell ref="M178:M179"/>
    <mergeCell ref="A174:A175"/>
    <mergeCell ref="G178:G179"/>
    <mergeCell ref="H178:H179"/>
    <mergeCell ref="I178:I179"/>
    <mergeCell ref="A178:A179"/>
    <mergeCell ref="C178:C179"/>
    <mergeCell ref="D178:D179"/>
    <mergeCell ref="E178:E179"/>
    <mergeCell ref="N170:N171"/>
    <mergeCell ref="A172:A173"/>
    <mergeCell ref="G176:G177"/>
    <mergeCell ref="H176:H177"/>
    <mergeCell ref="I176:I177"/>
    <mergeCell ref="J176:J177"/>
    <mergeCell ref="K176:K177"/>
    <mergeCell ref="L176:L177"/>
    <mergeCell ref="M176:M177"/>
    <mergeCell ref="N172:N173"/>
    <mergeCell ref="C176:C177"/>
    <mergeCell ref="D176:D177"/>
    <mergeCell ref="E176:E177"/>
    <mergeCell ref="F176:F177"/>
    <mergeCell ref="M168:M169"/>
    <mergeCell ref="N168:N169"/>
    <mergeCell ref="L174:L175"/>
    <mergeCell ref="M174:M175"/>
    <mergeCell ref="I168:I169"/>
    <mergeCell ref="J168:J169"/>
    <mergeCell ref="A170:A171"/>
    <mergeCell ref="G174:G175"/>
    <mergeCell ref="H174:H175"/>
    <mergeCell ref="I174:I175"/>
    <mergeCell ref="J174:J175"/>
    <mergeCell ref="K174:K175"/>
    <mergeCell ref="C174:C175"/>
    <mergeCell ref="D174:D175"/>
    <mergeCell ref="E174:E175"/>
    <mergeCell ref="F174:F175"/>
    <mergeCell ref="K168:K169"/>
    <mergeCell ref="L168:L169"/>
    <mergeCell ref="E168:E169"/>
    <mergeCell ref="F168:F169"/>
    <mergeCell ref="G168:G169"/>
    <mergeCell ref="H168:H169"/>
    <mergeCell ref="A166:N166"/>
    <mergeCell ref="H161:H162"/>
    <mergeCell ref="I161:I162"/>
    <mergeCell ref="J161:J162"/>
    <mergeCell ref="K161:K162"/>
    <mergeCell ref="G161:G162"/>
    <mergeCell ref="N159:N160"/>
    <mergeCell ref="A161:A162"/>
    <mergeCell ref="B161:B162"/>
    <mergeCell ref="L161:L162"/>
    <mergeCell ref="M161:M162"/>
    <mergeCell ref="N161:N162"/>
    <mergeCell ref="C161:C162"/>
    <mergeCell ref="D161:D162"/>
    <mergeCell ref="E161:E162"/>
    <mergeCell ref="F161:F162"/>
    <mergeCell ref="A159:A160"/>
    <mergeCell ref="I172:I173"/>
    <mergeCell ref="J172:J173"/>
    <mergeCell ref="K172:K173"/>
    <mergeCell ref="L172:L173"/>
    <mergeCell ref="M172:M173"/>
    <mergeCell ref="A168:A169"/>
    <mergeCell ref="B168:B169"/>
    <mergeCell ref="C168:C169"/>
    <mergeCell ref="D168:D169"/>
    <mergeCell ref="E172:E173"/>
    <mergeCell ref="F172:F173"/>
    <mergeCell ref="G172:G173"/>
    <mergeCell ref="H172:H173"/>
    <mergeCell ref="N155:N156"/>
    <mergeCell ref="A157:A158"/>
    <mergeCell ref="I170:I171"/>
    <mergeCell ref="J170:J171"/>
    <mergeCell ref="K170:K171"/>
    <mergeCell ref="L170:L171"/>
    <mergeCell ref="M170:M171"/>
    <mergeCell ref="C172:C173"/>
    <mergeCell ref="D172:D173"/>
    <mergeCell ref="B182:B183"/>
    <mergeCell ref="B184:B185"/>
    <mergeCell ref="B186:B187"/>
    <mergeCell ref="H170:H171"/>
    <mergeCell ref="B170:B171"/>
    <mergeCell ref="B172:B173"/>
    <mergeCell ref="B174:B175"/>
    <mergeCell ref="B188:B189"/>
    <mergeCell ref="N153:N154"/>
    <mergeCell ref="A155:A156"/>
    <mergeCell ref="B178:B179"/>
    <mergeCell ref="B180:B181"/>
    <mergeCell ref="C170:C171"/>
    <mergeCell ref="D170:D171"/>
    <mergeCell ref="E170:E171"/>
    <mergeCell ref="F170:F171"/>
    <mergeCell ref="G170:G171"/>
    <mergeCell ref="B176:B177"/>
    <mergeCell ref="J159:J160"/>
    <mergeCell ref="K159:K160"/>
    <mergeCell ref="L159:L160"/>
    <mergeCell ref="M159:M160"/>
    <mergeCell ref="A153:A154"/>
    <mergeCell ref="G159:G160"/>
    <mergeCell ref="H159:H160"/>
    <mergeCell ref="I159:I160"/>
    <mergeCell ref="C159:C160"/>
    <mergeCell ref="D159:D160"/>
    <mergeCell ref="E159:E160"/>
    <mergeCell ref="F159:F160"/>
    <mergeCell ref="N149:N150"/>
    <mergeCell ref="A151:A152"/>
    <mergeCell ref="G157:G158"/>
    <mergeCell ref="H157:H158"/>
    <mergeCell ref="I157:I158"/>
    <mergeCell ref="J157:J158"/>
    <mergeCell ref="K157:K158"/>
    <mergeCell ref="L157:L158"/>
    <mergeCell ref="M157:M158"/>
    <mergeCell ref="N151:N152"/>
    <mergeCell ref="K155:K156"/>
    <mergeCell ref="L155:L156"/>
    <mergeCell ref="M155:M156"/>
    <mergeCell ref="L151:L152"/>
    <mergeCell ref="M151:M152"/>
    <mergeCell ref="N157:N158"/>
    <mergeCell ref="C157:C158"/>
    <mergeCell ref="D157:D158"/>
    <mergeCell ref="E157:E158"/>
    <mergeCell ref="F157:F158"/>
    <mergeCell ref="G155:G156"/>
    <mergeCell ref="H155:H156"/>
    <mergeCell ref="I155:I156"/>
    <mergeCell ref="J155:J156"/>
    <mergeCell ref="C155:C156"/>
    <mergeCell ref="D155:D156"/>
    <mergeCell ref="E155:E156"/>
    <mergeCell ref="F155:F156"/>
    <mergeCell ref="N145:N146"/>
    <mergeCell ref="A147:A148"/>
    <mergeCell ref="G153:G154"/>
    <mergeCell ref="H153:H154"/>
    <mergeCell ref="I153:I154"/>
    <mergeCell ref="J153:J154"/>
    <mergeCell ref="K153:K154"/>
    <mergeCell ref="L153:L154"/>
    <mergeCell ref="M153:M154"/>
    <mergeCell ref="N147:N148"/>
    <mergeCell ref="C153:C154"/>
    <mergeCell ref="D153:D154"/>
    <mergeCell ref="E153:E154"/>
    <mergeCell ref="F153:F154"/>
    <mergeCell ref="J151:J152"/>
    <mergeCell ref="K151:K152"/>
    <mergeCell ref="A145:A146"/>
    <mergeCell ref="G151:G152"/>
    <mergeCell ref="H151:H152"/>
    <mergeCell ref="I151:I152"/>
    <mergeCell ref="A149:A150"/>
    <mergeCell ref="C151:C152"/>
    <mergeCell ref="D151:D152"/>
    <mergeCell ref="E151:E152"/>
    <mergeCell ref="F151:F152"/>
    <mergeCell ref="C149:C150"/>
    <mergeCell ref="J149:J150"/>
    <mergeCell ref="K149:K150"/>
    <mergeCell ref="L149:L150"/>
    <mergeCell ref="M149:M150"/>
    <mergeCell ref="K147:K148"/>
    <mergeCell ref="L147:L148"/>
    <mergeCell ref="M147:M148"/>
    <mergeCell ref="D149:D150"/>
    <mergeCell ref="E149:E150"/>
    <mergeCell ref="F149:F150"/>
    <mergeCell ref="G149:G150"/>
    <mergeCell ref="H149:H150"/>
    <mergeCell ref="I149:I150"/>
    <mergeCell ref="L145:L146"/>
    <mergeCell ref="M145:M146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H145:H146"/>
    <mergeCell ref="I145:I146"/>
    <mergeCell ref="J145:J146"/>
    <mergeCell ref="K145:K146"/>
    <mergeCell ref="D145:D146"/>
    <mergeCell ref="E145:E146"/>
    <mergeCell ref="F145:F146"/>
    <mergeCell ref="G145:G146"/>
    <mergeCell ref="L143:L144"/>
    <mergeCell ref="M143:M144"/>
    <mergeCell ref="N137:N138"/>
    <mergeCell ref="A139:A140"/>
    <mergeCell ref="N139:N140"/>
    <mergeCell ref="A141:A142"/>
    <mergeCell ref="N141:N142"/>
    <mergeCell ref="A143:A144"/>
    <mergeCell ref="N143:N144"/>
    <mergeCell ref="M141:M142"/>
    <mergeCell ref="C143:C144"/>
    <mergeCell ref="D143:D144"/>
    <mergeCell ref="E143:E144"/>
    <mergeCell ref="F143:F144"/>
    <mergeCell ref="G143:G144"/>
    <mergeCell ref="H143:H144"/>
    <mergeCell ref="I143:I144"/>
    <mergeCell ref="J143:J144"/>
    <mergeCell ref="K143:K144"/>
    <mergeCell ref="I141:I142"/>
    <mergeCell ref="J141:J142"/>
    <mergeCell ref="K141:K142"/>
    <mergeCell ref="N133:N134"/>
    <mergeCell ref="A135:A136"/>
    <mergeCell ref="N135:N136"/>
    <mergeCell ref="H133:H134"/>
    <mergeCell ref="I133:I134"/>
    <mergeCell ref="J133:J134"/>
    <mergeCell ref="K133:K134"/>
    <mergeCell ref="E133:E134"/>
    <mergeCell ref="F133:F134"/>
    <mergeCell ref="G133:G134"/>
    <mergeCell ref="L126:L127"/>
    <mergeCell ref="M126:M127"/>
    <mergeCell ref="L141:L142"/>
    <mergeCell ref="L133:L134"/>
    <mergeCell ref="M133:M134"/>
    <mergeCell ref="N126:N127"/>
    <mergeCell ref="A131:N131"/>
    <mergeCell ref="H126:H127"/>
    <mergeCell ref="I126:I127"/>
    <mergeCell ref="J126:J127"/>
    <mergeCell ref="K126:K127"/>
    <mergeCell ref="D126:D127"/>
    <mergeCell ref="E126:E127"/>
    <mergeCell ref="F126:F127"/>
    <mergeCell ref="G126:G127"/>
    <mergeCell ref="I139:I140"/>
    <mergeCell ref="J139:J140"/>
    <mergeCell ref="E135:E136"/>
    <mergeCell ref="F135:F136"/>
    <mergeCell ref="G135:G136"/>
    <mergeCell ref="N122:N123"/>
    <mergeCell ref="A124:A125"/>
    <mergeCell ref="K139:K140"/>
    <mergeCell ref="L139:L140"/>
    <mergeCell ref="M139:M140"/>
    <mergeCell ref="N124:N125"/>
    <mergeCell ref="A126:A127"/>
    <mergeCell ref="B126:B127"/>
    <mergeCell ref="H135:H136"/>
    <mergeCell ref="D135:D136"/>
    <mergeCell ref="B159:B160"/>
    <mergeCell ref="D137:D138"/>
    <mergeCell ref="E137:E138"/>
    <mergeCell ref="F137:F138"/>
    <mergeCell ref="C139:C140"/>
    <mergeCell ref="D139:D140"/>
    <mergeCell ref="E139:E140"/>
    <mergeCell ref="F139:F140"/>
    <mergeCell ref="C141:C142"/>
    <mergeCell ref="D141:D142"/>
    <mergeCell ref="B157:B158"/>
    <mergeCell ref="I135:I136"/>
    <mergeCell ref="J135:J136"/>
    <mergeCell ref="K135:K136"/>
    <mergeCell ref="C137:C138"/>
    <mergeCell ref="G137:G138"/>
    <mergeCell ref="H137:H138"/>
    <mergeCell ref="I137:I138"/>
    <mergeCell ref="J137:J138"/>
    <mergeCell ref="K137:K138"/>
    <mergeCell ref="B153:B154"/>
    <mergeCell ref="N118:N119"/>
    <mergeCell ref="A120:A121"/>
    <mergeCell ref="B155:B156"/>
    <mergeCell ref="L135:L136"/>
    <mergeCell ref="M135:M136"/>
    <mergeCell ref="N120:N121"/>
    <mergeCell ref="A122:A123"/>
    <mergeCell ref="L137:L138"/>
    <mergeCell ref="M137:M138"/>
    <mergeCell ref="B147:B148"/>
    <mergeCell ref="B149:B150"/>
    <mergeCell ref="B151:B152"/>
    <mergeCell ref="G139:G140"/>
    <mergeCell ref="H139:H140"/>
    <mergeCell ref="E141:E142"/>
    <mergeCell ref="F141:F142"/>
    <mergeCell ref="G141:G142"/>
    <mergeCell ref="H141:H142"/>
    <mergeCell ref="B145:B146"/>
    <mergeCell ref="A118:A119"/>
    <mergeCell ref="B143:B144"/>
    <mergeCell ref="B139:B140"/>
    <mergeCell ref="B141:B142"/>
    <mergeCell ref="B122:B123"/>
    <mergeCell ref="D133:D134"/>
    <mergeCell ref="C135:C136"/>
    <mergeCell ref="C126:C127"/>
    <mergeCell ref="A133:A134"/>
    <mergeCell ref="B133:B134"/>
    <mergeCell ref="C133:C134"/>
    <mergeCell ref="A137:A138"/>
    <mergeCell ref="C145:C146"/>
    <mergeCell ref="B135:B136"/>
    <mergeCell ref="B137:B138"/>
    <mergeCell ref="N114:N115"/>
    <mergeCell ref="A116:A117"/>
    <mergeCell ref="G124:G125"/>
    <mergeCell ref="H124:H125"/>
    <mergeCell ref="I124:I125"/>
    <mergeCell ref="J124:J125"/>
    <mergeCell ref="K124:K125"/>
    <mergeCell ref="L124:L125"/>
    <mergeCell ref="M124:M125"/>
    <mergeCell ref="N116:N117"/>
    <mergeCell ref="K122:K123"/>
    <mergeCell ref="L122:L123"/>
    <mergeCell ref="M122:M123"/>
    <mergeCell ref="K120:K121"/>
    <mergeCell ref="K118:K119"/>
    <mergeCell ref="C124:C125"/>
    <mergeCell ref="D124:D125"/>
    <mergeCell ref="E124:E125"/>
    <mergeCell ref="F124:F125"/>
    <mergeCell ref="G122:G123"/>
    <mergeCell ref="H122:H123"/>
    <mergeCell ref="I122:I123"/>
    <mergeCell ref="J122:J123"/>
    <mergeCell ref="C122:C123"/>
    <mergeCell ref="D122:D123"/>
    <mergeCell ref="E122:E123"/>
    <mergeCell ref="F122:F123"/>
    <mergeCell ref="N110:N111"/>
    <mergeCell ref="L120:L121"/>
    <mergeCell ref="M120:M121"/>
    <mergeCell ref="N112:N113"/>
    <mergeCell ref="L118:L119"/>
    <mergeCell ref="A112:A113"/>
    <mergeCell ref="G120:G121"/>
    <mergeCell ref="H120:H121"/>
    <mergeCell ref="I120:I121"/>
    <mergeCell ref="J120:J121"/>
    <mergeCell ref="D118:D119"/>
    <mergeCell ref="E118:E119"/>
    <mergeCell ref="F118:F119"/>
    <mergeCell ref="M118:M119"/>
    <mergeCell ref="C120:C121"/>
    <mergeCell ref="D120:D121"/>
    <mergeCell ref="E120:E121"/>
    <mergeCell ref="F120:F121"/>
    <mergeCell ref="G118:G119"/>
    <mergeCell ref="H118:H119"/>
    <mergeCell ref="I118:I119"/>
    <mergeCell ref="J118:J119"/>
    <mergeCell ref="C118:C119"/>
    <mergeCell ref="N106:N107"/>
    <mergeCell ref="A108:A109"/>
    <mergeCell ref="G116:G117"/>
    <mergeCell ref="H116:H117"/>
    <mergeCell ref="I116:I117"/>
    <mergeCell ref="J116:J117"/>
    <mergeCell ref="K116:K117"/>
    <mergeCell ref="L116:L117"/>
    <mergeCell ref="M116:M117"/>
    <mergeCell ref="N108:N109"/>
    <mergeCell ref="C116:C117"/>
    <mergeCell ref="D116:D117"/>
    <mergeCell ref="E116:E117"/>
    <mergeCell ref="F116:F117"/>
    <mergeCell ref="J114:J115"/>
    <mergeCell ref="K114:K115"/>
    <mergeCell ref="H114:H115"/>
    <mergeCell ref="I114:I115"/>
    <mergeCell ref="L114:L115"/>
    <mergeCell ref="M114:M115"/>
    <mergeCell ref="K112:K113"/>
    <mergeCell ref="L112:L113"/>
    <mergeCell ref="M112:M113"/>
    <mergeCell ref="C114:C115"/>
    <mergeCell ref="D114:D115"/>
    <mergeCell ref="E114:E115"/>
    <mergeCell ref="F114:F115"/>
    <mergeCell ref="G114:G115"/>
    <mergeCell ref="M102:M103"/>
    <mergeCell ref="G102:G103"/>
    <mergeCell ref="L102:L103"/>
    <mergeCell ref="I112:I113"/>
    <mergeCell ref="J112:J113"/>
    <mergeCell ref="N102:N103"/>
    <mergeCell ref="A104:A105"/>
    <mergeCell ref="N104:N105"/>
    <mergeCell ref="H102:H103"/>
    <mergeCell ref="I102:I103"/>
    <mergeCell ref="J102:J103"/>
    <mergeCell ref="K102:K103"/>
    <mergeCell ref="D102:D103"/>
    <mergeCell ref="E102:E103"/>
    <mergeCell ref="F102:F103"/>
    <mergeCell ref="N95:N96"/>
    <mergeCell ref="A100:N100"/>
    <mergeCell ref="H95:H96"/>
    <mergeCell ref="I95:I96"/>
    <mergeCell ref="J95:J96"/>
    <mergeCell ref="K95:K96"/>
    <mergeCell ref="N93:N94"/>
    <mergeCell ref="A95:A96"/>
    <mergeCell ref="B95:B96"/>
    <mergeCell ref="C95:C96"/>
    <mergeCell ref="D95:D96"/>
    <mergeCell ref="E95:E96"/>
    <mergeCell ref="F95:F96"/>
    <mergeCell ref="G95:G96"/>
    <mergeCell ref="K93:K94"/>
    <mergeCell ref="L93:L94"/>
    <mergeCell ref="J110:J111"/>
    <mergeCell ref="K110:K111"/>
    <mergeCell ref="L110:L111"/>
    <mergeCell ref="M110:M111"/>
    <mergeCell ref="C112:C113"/>
    <mergeCell ref="D112:D113"/>
    <mergeCell ref="E112:E113"/>
    <mergeCell ref="F112:F113"/>
    <mergeCell ref="G112:G113"/>
    <mergeCell ref="H112:H113"/>
    <mergeCell ref="D110:D111"/>
    <mergeCell ref="E110:E111"/>
    <mergeCell ref="F110:F111"/>
    <mergeCell ref="G110:G111"/>
    <mergeCell ref="H110:H111"/>
    <mergeCell ref="I110:I111"/>
    <mergeCell ref="N89:N90"/>
    <mergeCell ref="G108:G109"/>
    <mergeCell ref="H108:H109"/>
    <mergeCell ref="I108:I109"/>
    <mergeCell ref="J108:J109"/>
    <mergeCell ref="K108:K109"/>
    <mergeCell ref="L108:L109"/>
    <mergeCell ref="M108:M109"/>
    <mergeCell ref="L95:L96"/>
    <mergeCell ref="M95:M96"/>
    <mergeCell ref="N87:N88"/>
    <mergeCell ref="A89:A90"/>
    <mergeCell ref="I106:I107"/>
    <mergeCell ref="J106:J107"/>
    <mergeCell ref="K106:K107"/>
    <mergeCell ref="L106:L107"/>
    <mergeCell ref="M106:M107"/>
    <mergeCell ref="A91:A92"/>
    <mergeCell ref="N91:N92"/>
    <mergeCell ref="A93:A94"/>
    <mergeCell ref="N85:N86"/>
    <mergeCell ref="A87:A88"/>
    <mergeCell ref="B124:B125"/>
    <mergeCell ref="I104:I105"/>
    <mergeCell ref="J104:J105"/>
    <mergeCell ref="K104:K105"/>
    <mergeCell ref="L104:L105"/>
    <mergeCell ref="M104:M105"/>
    <mergeCell ref="C106:C107"/>
    <mergeCell ref="H104:H105"/>
    <mergeCell ref="B116:B117"/>
    <mergeCell ref="B118:B119"/>
    <mergeCell ref="B120:B121"/>
    <mergeCell ref="D106:D107"/>
    <mergeCell ref="E106:E107"/>
    <mergeCell ref="F106:F107"/>
    <mergeCell ref="D108:D109"/>
    <mergeCell ref="E108:E109"/>
    <mergeCell ref="F108:F109"/>
    <mergeCell ref="C110:C111"/>
    <mergeCell ref="G106:G107"/>
    <mergeCell ref="H106:H107"/>
    <mergeCell ref="C108:C109"/>
    <mergeCell ref="D104:D105"/>
    <mergeCell ref="E104:E105"/>
    <mergeCell ref="F104:F105"/>
    <mergeCell ref="G104:G105"/>
    <mergeCell ref="A85:A86"/>
    <mergeCell ref="B112:B113"/>
    <mergeCell ref="B114:B115"/>
    <mergeCell ref="C104:C105"/>
    <mergeCell ref="A102:A103"/>
    <mergeCell ref="B102:B103"/>
    <mergeCell ref="C102:C103"/>
    <mergeCell ref="A106:A107"/>
    <mergeCell ref="A110:A111"/>
    <mergeCell ref="A114:A115"/>
    <mergeCell ref="B104:B105"/>
    <mergeCell ref="B106:B107"/>
    <mergeCell ref="B108:B109"/>
    <mergeCell ref="B110:B111"/>
    <mergeCell ref="N81:N82"/>
    <mergeCell ref="A83:A84"/>
    <mergeCell ref="G93:G94"/>
    <mergeCell ref="H93:H94"/>
    <mergeCell ref="I93:I94"/>
    <mergeCell ref="J93:J94"/>
    <mergeCell ref="M93:M94"/>
    <mergeCell ref="N83:N84"/>
    <mergeCell ref="K91:K92"/>
    <mergeCell ref="L91:L92"/>
    <mergeCell ref="M91:M92"/>
    <mergeCell ref="K87:K88"/>
    <mergeCell ref="L87:L88"/>
    <mergeCell ref="M87:M88"/>
    <mergeCell ref="L83:L84"/>
    <mergeCell ref="M83:M84"/>
    <mergeCell ref="C93:C94"/>
    <mergeCell ref="D93:D94"/>
    <mergeCell ref="E93:E94"/>
    <mergeCell ref="F93:F94"/>
    <mergeCell ref="G91:G92"/>
    <mergeCell ref="H91:H92"/>
    <mergeCell ref="I91:I92"/>
    <mergeCell ref="J91:J92"/>
    <mergeCell ref="C91:C92"/>
    <mergeCell ref="D91:D92"/>
    <mergeCell ref="E91:E92"/>
    <mergeCell ref="F91:F92"/>
    <mergeCell ref="N77:N78"/>
    <mergeCell ref="A79:A80"/>
    <mergeCell ref="G89:G90"/>
    <mergeCell ref="H89:H90"/>
    <mergeCell ref="I89:I90"/>
    <mergeCell ref="J89:J90"/>
    <mergeCell ref="K89:K90"/>
    <mergeCell ref="L89:L90"/>
    <mergeCell ref="M89:M90"/>
    <mergeCell ref="N79:N80"/>
    <mergeCell ref="C89:C90"/>
    <mergeCell ref="D89:D90"/>
    <mergeCell ref="E89:E90"/>
    <mergeCell ref="F89:F90"/>
    <mergeCell ref="G87:G88"/>
    <mergeCell ref="H87:H88"/>
    <mergeCell ref="I87:I88"/>
    <mergeCell ref="J87:J88"/>
    <mergeCell ref="C87:C88"/>
    <mergeCell ref="D87:D88"/>
    <mergeCell ref="E87:E88"/>
    <mergeCell ref="F87:F88"/>
    <mergeCell ref="N73:N74"/>
    <mergeCell ref="A75:A76"/>
    <mergeCell ref="G85:G86"/>
    <mergeCell ref="H85:H86"/>
    <mergeCell ref="I85:I86"/>
    <mergeCell ref="J85:J86"/>
    <mergeCell ref="K85:K86"/>
    <mergeCell ref="L85:L86"/>
    <mergeCell ref="M85:M86"/>
    <mergeCell ref="N75:N76"/>
    <mergeCell ref="C85:C86"/>
    <mergeCell ref="D85:D86"/>
    <mergeCell ref="E85:E86"/>
    <mergeCell ref="F85:F86"/>
    <mergeCell ref="J83:J84"/>
    <mergeCell ref="K83:K84"/>
    <mergeCell ref="E83:E84"/>
    <mergeCell ref="F83:F84"/>
    <mergeCell ref="A73:A74"/>
    <mergeCell ref="G83:G84"/>
    <mergeCell ref="H83:H84"/>
    <mergeCell ref="I83:I84"/>
    <mergeCell ref="A77:A78"/>
    <mergeCell ref="A81:A82"/>
    <mergeCell ref="C83:C84"/>
    <mergeCell ref="D83:D84"/>
    <mergeCell ref="C73:C74"/>
    <mergeCell ref="D73:D74"/>
    <mergeCell ref="N69:N70"/>
    <mergeCell ref="A71:A72"/>
    <mergeCell ref="G81:G82"/>
    <mergeCell ref="H81:H82"/>
    <mergeCell ref="I81:I82"/>
    <mergeCell ref="J81:J82"/>
    <mergeCell ref="K81:K82"/>
    <mergeCell ref="L81:L82"/>
    <mergeCell ref="M81:M82"/>
    <mergeCell ref="N71:N72"/>
    <mergeCell ref="K79:K80"/>
    <mergeCell ref="L79:L80"/>
    <mergeCell ref="M79:M80"/>
    <mergeCell ref="C81:C82"/>
    <mergeCell ref="D81:D82"/>
    <mergeCell ref="E81:E82"/>
    <mergeCell ref="F81:F82"/>
    <mergeCell ref="G79:G80"/>
    <mergeCell ref="H79:H80"/>
    <mergeCell ref="I79:I80"/>
    <mergeCell ref="J79:J80"/>
    <mergeCell ref="C79:C80"/>
    <mergeCell ref="D79:D80"/>
    <mergeCell ref="E79:E80"/>
    <mergeCell ref="F79:F80"/>
    <mergeCell ref="N65:N66"/>
    <mergeCell ref="L77:L78"/>
    <mergeCell ref="M77:M78"/>
    <mergeCell ref="N67:N68"/>
    <mergeCell ref="L75:L76"/>
    <mergeCell ref="A67:A68"/>
    <mergeCell ref="G77:G78"/>
    <mergeCell ref="H77:H78"/>
    <mergeCell ref="I77:I78"/>
    <mergeCell ref="J77:J78"/>
    <mergeCell ref="K77:K78"/>
    <mergeCell ref="K75:K76"/>
    <mergeCell ref="D75:D76"/>
    <mergeCell ref="E75:E76"/>
    <mergeCell ref="F75:F76"/>
    <mergeCell ref="M75:M76"/>
    <mergeCell ref="C77:C78"/>
    <mergeCell ref="D77:D78"/>
    <mergeCell ref="E77:E78"/>
    <mergeCell ref="F77:F78"/>
    <mergeCell ref="G75:G76"/>
    <mergeCell ref="H75:H76"/>
    <mergeCell ref="I75:I76"/>
    <mergeCell ref="J75:J76"/>
    <mergeCell ref="C75:C76"/>
    <mergeCell ref="N61:N62"/>
    <mergeCell ref="A63:A64"/>
    <mergeCell ref="G73:G74"/>
    <mergeCell ref="H73:H74"/>
    <mergeCell ref="I73:I74"/>
    <mergeCell ref="J73:J74"/>
    <mergeCell ref="K73:K74"/>
    <mergeCell ref="L73:L74"/>
    <mergeCell ref="M73:M74"/>
    <mergeCell ref="N63:N64"/>
    <mergeCell ref="E73:E74"/>
    <mergeCell ref="F73:F74"/>
    <mergeCell ref="J71:J72"/>
    <mergeCell ref="K71:K72"/>
    <mergeCell ref="E71:E72"/>
    <mergeCell ref="F71:F72"/>
    <mergeCell ref="L71:L72"/>
    <mergeCell ref="M71:M72"/>
    <mergeCell ref="A61:A62"/>
    <mergeCell ref="G71:G72"/>
    <mergeCell ref="H71:H72"/>
    <mergeCell ref="I71:I72"/>
    <mergeCell ref="A65:A66"/>
    <mergeCell ref="A69:A70"/>
    <mergeCell ref="C71:C72"/>
    <mergeCell ref="D71:D72"/>
    <mergeCell ref="N57:N58"/>
    <mergeCell ref="A55:N55"/>
    <mergeCell ref="A59:A60"/>
    <mergeCell ref="N59:N60"/>
    <mergeCell ref="I57:I58"/>
    <mergeCell ref="J57:J58"/>
    <mergeCell ref="K57:K58"/>
    <mergeCell ref="L57:L58"/>
    <mergeCell ref="E57:E58"/>
    <mergeCell ref="H57:H58"/>
    <mergeCell ref="A57:A58"/>
    <mergeCell ref="B57:B58"/>
    <mergeCell ref="C57:C58"/>
    <mergeCell ref="D57:D58"/>
    <mergeCell ref="M57:M58"/>
    <mergeCell ref="L50:L51"/>
    <mergeCell ref="M50:M51"/>
    <mergeCell ref="K50:K51"/>
    <mergeCell ref="N50:N51"/>
    <mergeCell ref="N48:N49"/>
    <mergeCell ref="B50:B51"/>
    <mergeCell ref="C50:C51"/>
    <mergeCell ref="D50:D51"/>
    <mergeCell ref="E50:E51"/>
    <mergeCell ref="F50:F51"/>
    <mergeCell ref="H50:H51"/>
    <mergeCell ref="I50:I51"/>
    <mergeCell ref="J50:J51"/>
    <mergeCell ref="J69:J70"/>
    <mergeCell ref="K69:K70"/>
    <mergeCell ref="H69:H70"/>
    <mergeCell ref="I69:I70"/>
    <mergeCell ref="J63:J64"/>
    <mergeCell ref="K63:K64"/>
    <mergeCell ref="H67:H68"/>
    <mergeCell ref="I67:I68"/>
    <mergeCell ref="J67:J68"/>
    <mergeCell ref="H65:H66"/>
    <mergeCell ref="C69:C70"/>
    <mergeCell ref="D69:D70"/>
    <mergeCell ref="E69:E70"/>
    <mergeCell ref="F69:F70"/>
    <mergeCell ref="G69:G70"/>
    <mergeCell ref="G50:G51"/>
    <mergeCell ref="F57:F58"/>
    <mergeCell ref="G57:G58"/>
    <mergeCell ref="C67:C68"/>
    <mergeCell ref="D67:D68"/>
    <mergeCell ref="L69:L70"/>
    <mergeCell ref="M69:M70"/>
    <mergeCell ref="K67:K68"/>
    <mergeCell ref="L67:L68"/>
    <mergeCell ref="M67:M68"/>
    <mergeCell ref="I65:I66"/>
    <mergeCell ref="J65:J66"/>
    <mergeCell ref="K65:K66"/>
    <mergeCell ref="L65:L66"/>
    <mergeCell ref="M65:M66"/>
    <mergeCell ref="E67:E68"/>
    <mergeCell ref="F67:F68"/>
    <mergeCell ref="G67:G68"/>
    <mergeCell ref="C65:C66"/>
    <mergeCell ref="D65:D66"/>
    <mergeCell ref="E65:E66"/>
    <mergeCell ref="F65:F66"/>
    <mergeCell ref="G65:G66"/>
    <mergeCell ref="L63:L64"/>
    <mergeCell ref="M63:M64"/>
    <mergeCell ref="K61:K62"/>
    <mergeCell ref="L61:L62"/>
    <mergeCell ref="M61:M62"/>
    <mergeCell ref="C63:C64"/>
    <mergeCell ref="D63:D64"/>
    <mergeCell ref="E63:E64"/>
    <mergeCell ref="F63:F64"/>
    <mergeCell ref="G63:G64"/>
    <mergeCell ref="H63:H64"/>
    <mergeCell ref="I63:I64"/>
    <mergeCell ref="G61:G62"/>
    <mergeCell ref="H61:H62"/>
    <mergeCell ref="I61:I62"/>
    <mergeCell ref="J61:J62"/>
    <mergeCell ref="C61:C62"/>
    <mergeCell ref="D61:D62"/>
    <mergeCell ref="E61:E62"/>
    <mergeCell ref="F61:F62"/>
    <mergeCell ref="F59:F60"/>
    <mergeCell ref="N42:N43"/>
    <mergeCell ref="G59:G60"/>
    <mergeCell ref="H59:H60"/>
    <mergeCell ref="I59:I60"/>
    <mergeCell ref="J59:J60"/>
    <mergeCell ref="L59:L60"/>
    <mergeCell ref="M59:M60"/>
    <mergeCell ref="N44:N45"/>
    <mergeCell ref="B59:B60"/>
    <mergeCell ref="C59:C60"/>
    <mergeCell ref="D59:D60"/>
    <mergeCell ref="E59:E60"/>
    <mergeCell ref="M48:M49"/>
    <mergeCell ref="M44:M45"/>
    <mergeCell ref="N46:N47"/>
    <mergeCell ref="B83:B84"/>
    <mergeCell ref="B67:B68"/>
    <mergeCell ref="B65:B66"/>
    <mergeCell ref="B63:B64"/>
    <mergeCell ref="B61:B62"/>
    <mergeCell ref="B75:B76"/>
    <mergeCell ref="B73:B74"/>
    <mergeCell ref="B71:B72"/>
    <mergeCell ref="B69:B70"/>
    <mergeCell ref="M16:M17"/>
    <mergeCell ref="M18:M19"/>
    <mergeCell ref="M20:M21"/>
    <mergeCell ref="M22:M23"/>
    <mergeCell ref="M32:M33"/>
    <mergeCell ref="B93:B94"/>
    <mergeCell ref="B91:B92"/>
    <mergeCell ref="B89:B90"/>
    <mergeCell ref="B87:B88"/>
    <mergeCell ref="B85:B86"/>
    <mergeCell ref="L44:L45"/>
    <mergeCell ref="M38:M39"/>
    <mergeCell ref="M40:M41"/>
    <mergeCell ref="M42:M43"/>
    <mergeCell ref="B81:B82"/>
    <mergeCell ref="B79:B80"/>
    <mergeCell ref="B77:B78"/>
    <mergeCell ref="L46:L47"/>
    <mergeCell ref="L48:L49"/>
    <mergeCell ref="K59:K60"/>
    <mergeCell ref="M24:M25"/>
    <mergeCell ref="M26:M27"/>
    <mergeCell ref="M28:M29"/>
    <mergeCell ref="M34:M35"/>
    <mergeCell ref="M36:M37"/>
    <mergeCell ref="M46:M47"/>
    <mergeCell ref="M30:M31"/>
    <mergeCell ref="K28:K29"/>
    <mergeCell ref="K30:K31"/>
    <mergeCell ref="K16:K17"/>
    <mergeCell ref="N40:N41"/>
    <mergeCell ref="N36:N37"/>
    <mergeCell ref="L24:L25"/>
    <mergeCell ref="L26:L27"/>
    <mergeCell ref="L28:L29"/>
    <mergeCell ref="L30:L31"/>
    <mergeCell ref="L32:L33"/>
    <mergeCell ref="L16:L17"/>
    <mergeCell ref="L18:L19"/>
    <mergeCell ref="L20:L21"/>
    <mergeCell ref="L22:L23"/>
    <mergeCell ref="K24:K25"/>
    <mergeCell ref="K26:K27"/>
    <mergeCell ref="K20:K21"/>
    <mergeCell ref="K22:K23"/>
    <mergeCell ref="N34:N35"/>
    <mergeCell ref="J44:J45"/>
    <mergeCell ref="J46:J47"/>
    <mergeCell ref="N32:N33"/>
    <mergeCell ref="K32:K33"/>
    <mergeCell ref="K34:K35"/>
    <mergeCell ref="K36:K37"/>
    <mergeCell ref="N38:N39"/>
    <mergeCell ref="L40:L41"/>
    <mergeCell ref="L42:L43"/>
    <mergeCell ref="J48:J49"/>
    <mergeCell ref="K44:K45"/>
    <mergeCell ref="K46:K47"/>
    <mergeCell ref="K48:K49"/>
    <mergeCell ref="L34:L35"/>
    <mergeCell ref="L36:L37"/>
    <mergeCell ref="L38:L39"/>
    <mergeCell ref="J38:J39"/>
    <mergeCell ref="J40:J41"/>
    <mergeCell ref="J42:J43"/>
    <mergeCell ref="I16:I17"/>
    <mergeCell ref="I18:I19"/>
    <mergeCell ref="K38:K39"/>
    <mergeCell ref="K40:K41"/>
    <mergeCell ref="K42:K43"/>
    <mergeCell ref="J28:J29"/>
    <mergeCell ref="J32:J33"/>
    <mergeCell ref="J34:J35"/>
    <mergeCell ref="J36:J37"/>
    <mergeCell ref="K18:K19"/>
    <mergeCell ref="J16:J17"/>
    <mergeCell ref="J18:J19"/>
    <mergeCell ref="J20:J21"/>
    <mergeCell ref="J22:J23"/>
    <mergeCell ref="J24:J25"/>
    <mergeCell ref="J26:J27"/>
    <mergeCell ref="I22:I23"/>
    <mergeCell ref="N30:N31"/>
    <mergeCell ref="H44:H45"/>
    <mergeCell ref="H46:H47"/>
    <mergeCell ref="H48:H49"/>
    <mergeCell ref="I40:I41"/>
    <mergeCell ref="I42:I43"/>
    <mergeCell ref="I44:I45"/>
    <mergeCell ref="I46:I47"/>
    <mergeCell ref="I24:I25"/>
    <mergeCell ref="I48:I49"/>
    <mergeCell ref="J30:J31"/>
    <mergeCell ref="N28:N29"/>
    <mergeCell ref="H38:H39"/>
    <mergeCell ref="H40:H41"/>
    <mergeCell ref="H42:H43"/>
    <mergeCell ref="I28:I29"/>
    <mergeCell ref="I30:I31"/>
    <mergeCell ref="I32:I33"/>
    <mergeCell ref="I34:I35"/>
    <mergeCell ref="H24:H25"/>
    <mergeCell ref="F44:F45"/>
    <mergeCell ref="F46:F47"/>
    <mergeCell ref="I36:I37"/>
    <mergeCell ref="I38:I39"/>
    <mergeCell ref="H30:H31"/>
    <mergeCell ref="H32:H33"/>
    <mergeCell ref="H34:H35"/>
    <mergeCell ref="H36:H37"/>
    <mergeCell ref="I26:I27"/>
    <mergeCell ref="F48:F49"/>
    <mergeCell ref="G20:G21"/>
    <mergeCell ref="G22:G23"/>
    <mergeCell ref="G44:G45"/>
    <mergeCell ref="G46:G47"/>
    <mergeCell ref="G48:G49"/>
    <mergeCell ref="N26:N27"/>
    <mergeCell ref="F38:F39"/>
    <mergeCell ref="F40:F41"/>
    <mergeCell ref="F42:F43"/>
    <mergeCell ref="G36:G37"/>
    <mergeCell ref="G38:G39"/>
    <mergeCell ref="G40:G41"/>
    <mergeCell ref="G42:G43"/>
    <mergeCell ref="H26:H27"/>
    <mergeCell ref="H28:H29"/>
    <mergeCell ref="N24:N25"/>
    <mergeCell ref="F32:F33"/>
    <mergeCell ref="F34:F35"/>
    <mergeCell ref="F36:F37"/>
    <mergeCell ref="G24:G25"/>
    <mergeCell ref="G26:G27"/>
    <mergeCell ref="G28:G29"/>
    <mergeCell ref="G30:G31"/>
    <mergeCell ref="G32:G33"/>
    <mergeCell ref="G34:G35"/>
    <mergeCell ref="D48:D49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D40:D41"/>
    <mergeCell ref="D42:D43"/>
    <mergeCell ref="D44:D45"/>
    <mergeCell ref="D46:D47"/>
    <mergeCell ref="D32:D33"/>
    <mergeCell ref="D34:D35"/>
    <mergeCell ref="D36:D37"/>
    <mergeCell ref="D38:D39"/>
    <mergeCell ref="N22:N23"/>
    <mergeCell ref="D26:D27"/>
    <mergeCell ref="D28:D29"/>
    <mergeCell ref="D30:D31"/>
    <mergeCell ref="E26:E27"/>
    <mergeCell ref="E28:E29"/>
    <mergeCell ref="E30:E31"/>
    <mergeCell ref="F26:F27"/>
    <mergeCell ref="F28:F29"/>
    <mergeCell ref="F30:F31"/>
    <mergeCell ref="N20:N21"/>
    <mergeCell ref="D20:D21"/>
    <mergeCell ref="D22:D23"/>
    <mergeCell ref="D24:D25"/>
    <mergeCell ref="E20:E21"/>
    <mergeCell ref="E22:E23"/>
    <mergeCell ref="E24:E25"/>
    <mergeCell ref="F20:F21"/>
    <mergeCell ref="F22:F23"/>
    <mergeCell ref="F24:F25"/>
    <mergeCell ref="B48:B49"/>
    <mergeCell ref="C44:C45"/>
    <mergeCell ref="C46:C47"/>
    <mergeCell ref="C48:C49"/>
    <mergeCell ref="N18:N19"/>
    <mergeCell ref="B42:B43"/>
    <mergeCell ref="B44:B45"/>
    <mergeCell ref="B46:B47"/>
    <mergeCell ref="C32:C33"/>
    <mergeCell ref="C34:C35"/>
    <mergeCell ref="C36:C37"/>
    <mergeCell ref="C38:C39"/>
    <mergeCell ref="C40:C41"/>
    <mergeCell ref="C42:C43"/>
    <mergeCell ref="B34:B35"/>
    <mergeCell ref="B36:B37"/>
    <mergeCell ref="B38:B39"/>
    <mergeCell ref="B40:B41"/>
    <mergeCell ref="N16:N17"/>
    <mergeCell ref="B28:B29"/>
    <mergeCell ref="B30:B31"/>
    <mergeCell ref="B32:B33"/>
    <mergeCell ref="C20:C21"/>
    <mergeCell ref="C22:C23"/>
    <mergeCell ref="C24:C25"/>
    <mergeCell ref="C26:C27"/>
    <mergeCell ref="C28:C29"/>
    <mergeCell ref="C30:C31"/>
    <mergeCell ref="B24:B25"/>
    <mergeCell ref="B26:B27"/>
    <mergeCell ref="A44:A45"/>
    <mergeCell ref="A46:A47"/>
    <mergeCell ref="A28:A29"/>
    <mergeCell ref="A30:A31"/>
    <mergeCell ref="A32:A33"/>
    <mergeCell ref="A34:A35"/>
    <mergeCell ref="A24:A25"/>
    <mergeCell ref="A26:A27"/>
    <mergeCell ref="A48:A49"/>
    <mergeCell ref="A50:A51"/>
    <mergeCell ref="A36:A37"/>
    <mergeCell ref="A38:A39"/>
    <mergeCell ref="A40:A41"/>
    <mergeCell ref="A42:A43"/>
    <mergeCell ref="A16:A17"/>
    <mergeCell ref="A18:A19"/>
    <mergeCell ref="B18:B19"/>
    <mergeCell ref="C18:C19"/>
    <mergeCell ref="A14:A15"/>
    <mergeCell ref="D14:D15"/>
    <mergeCell ref="B20:B21"/>
    <mergeCell ref="B22:B23"/>
    <mergeCell ref="I14:I15"/>
    <mergeCell ref="J14:J15"/>
    <mergeCell ref="G16:G17"/>
    <mergeCell ref="H16:H17"/>
    <mergeCell ref="G14:G15"/>
    <mergeCell ref="H14:H15"/>
    <mergeCell ref="B14:B15"/>
    <mergeCell ref="C14:C15"/>
    <mergeCell ref="A20:A21"/>
    <mergeCell ref="A22:A23"/>
    <mergeCell ref="H18:H19"/>
    <mergeCell ref="H20:H21"/>
    <mergeCell ref="H22:H23"/>
    <mergeCell ref="I20:I21"/>
    <mergeCell ref="D18:D19"/>
    <mergeCell ref="E18:E19"/>
    <mergeCell ref="F18:F19"/>
    <mergeCell ref="G18:G19"/>
    <mergeCell ref="A12:N12"/>
    <mergeCell ref="A8:C8"/>
    <mergeCell ref="K14:K15"/>
    <mergeCell ref="L14:L15"/>
    <mergeCell ref="E14:E15"/>
    <mergeCell ref="F14:F15"/>
    <mergeCell ref="M14:M15"/>
    <mergeCell ref="N14:N15"/>
    <mergeCell ref="A2:N2"/>
    <mergeCell ref="A6:C6"/>
    <mergeCell ref="A5:C5"/>
    <mergeCell ref="A4:C4"/>
    <mergeCell ref="A7:C7"/>
    <mergeCell ref="B16:B17"/>
    <mergeCell ref="C16:C17"/>
    <mergeCell ref="D16:D17"/>
    <mergeCell ref="E16:E17"/>
    <mergeCell ref="F16:F17"/>
  </mergeCells>
  <phoneticPr fontId="4" type="noConversion"/>
  <hyperlinks>
    <hyperlink ref="A4" location="'Tn Km 2013'!A34" display="1 - FERROEXPRESO PAMPEANO S.A."/>
    <hyperlink ref="A5" location="'Tn Km 2013'!A60" display="2 - NUEVO CENTRAL ARGENTINO S.A."/>
    <hyperlink ref="A6" location="'Tn Km 2013'!A79" display="3 - FERROSUR ROCA S.A."/>
    <hyperlink ref="A7" location="'Tn Km 2013'!A100" display="4 - BELGRANO CARGAS Y LOGÍSTICA S.A. - Línea San Martín "/>
    <hyperlink ref="A8" location="'Tn Km 2013'!A119" display="5 - BELGRANO CARGAS Y LOGÍSTICA S.A. - Línea Urquiza"/>
    <hyperlink ref="A9" location="'Tn Km 2013'!A137" display="6 - BELGRANO CARGAS Y LOGÍSTICA S.A. - Línea Belgrano"/>
    <hyperlink ref="A4:C4" location="'2013'!A40" display="1 - FERROEXPRESO PAMPEANO S.A."/>
    <hyperlink ref="A5:C5" location="'2013'!A84" display="2 - NUEVO CENTRAL ARGENTINO S.A."/>
    <hyperlink ref="A6:C6" location="'2013'!A128" display="3 - FERROSUR ROCA S.A."/>
    <hyperlink ref="A7:C7" location="'2013'!A160" display="4 - BELGRANO CARGAS Y LOGÍSTICA S.A. - Línea San Martín "/>
    <hyperlink ref="A8:C8" location="'2013'!A194" display="5 - BELGRANO CARGAS Y LOGÍSTICA S.A. - Línea Urquiza"/>
    <hyperlink ref="A9:C9" location="'2013'!A223" display="6 - BELGRANO CARGAS Y LOGÍSTICA S.A. - Línea Belgrano"/>
  </hyperlinks>
  <pageMargins left="0.75" right="0.75" top="1" bottom="1" header="0" footer="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8"/>
  <sheetViews>
    <sheetView workbookViewId="0"/>
  </sheetViews>
  <sheetFormatPr baseColWidth="10" defaultRowHeight="12.75" x14ac:dyDescent="0.2"/>
  <cols>
    <col min="1" max="1" width="18.7109375" customWidth="1"/>
    <col min="2" max="14" width="15.7109375" customWidth="1"/>
    <col min="15" max="15" width="12.7109375" bestFit="1" customWidth="1"/>
  </cols>
  <sheetData>
    <row r="2" spans="1:14" s="26" customFormat="1" ht="24.95" customHeight="1" x14ac:dyDescent="0.2">
      <c r="A2" s="227" t="s">
        <v>216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</row>
    <row r="3" spans="1:14" ht="13.5" thickBot="1" x14ac:dyDescent="0.25"/>
    <row r="4" spans="1:14" s="26" customFormat="1" ht="24.95" customHeight="1" thickTop="1" thickBot="1" x14ac:dyDescent="0.25">
      <c r="A4" s="228" t="s">
        <v>0</v>
      </c>
      <c r="B4" s="229"/>
      <c r="C4" s="230"/>
      <c r="D4" s="38"/>
    </row>
    <row r="5" spans="1:14" s="26" customFormat="1" ht="24.95" customHeight="1" thickTop="1" thickBot="1" x14ac:dyDescent="0.25">
      <c r="A5" s="228" t="s">
        <v>18</v>
      </c>
      <c r="B5" s="229"/>
      <c r="C5" s="230"/>
      <c r="D5" s="38"/>
    </row>
    <row r="6" spans="1:14" s="26" customFormat="1" ht="24.95" customHeight="1" thickTop="1" thickBot="1" x14ac:dyDescent="0.25">
      <c r="A6" s="228" t="s">
        <v>29</v>
      </c>
      <c r="B6" s="229"/>
      <c r="C6" s="230"/>
      <c r="D6" s="38"/>
    </row>
    <row r="7" spans="1:14" s="26" customFormat="1" ht="24.95" customHeight="1" thickTop="1" thickBot="1" x14ac:dyDescent="0.25">
      <c r="A7" s="228" t="s">
        <v>210</v>
      </c>
      <c r="B7" s="229"/>
      <c r="C7" s="230"/>
      <c r="D7" s="38"/>
    </row>
    <row r="8" spans="1:14" s="26" customFormat="1" ht="24.95" customHeight="1" thickTop="1" thickBot="1" x14ac:dyDescent="0.25">
      <c r="A8" s="228" t="s">
        <v>211</v>
      </c>
      <c r="B8" s="229"/>
      <c r="C8" s="230"/>
      <c r="D8" s="38"/>
    </row>
    <row r="9" spans="1:14" s="26" customFormat="1" ht="24.95" customHeight="1" thickTop="1" thickBot="1" x14ac:dyDescent="0.25">
      <c r="A9" s="266" t="s">
        <v>212</v>
      </c>
      <c r="B9" s="267"/>
      <c r="C9" s="268"/>
      <c r="D9" s="38"/>
    </row>
    <row r="10" spans="1:14" ht="13.5" thickTop="1" x14ac:dyDescent="0.2">
      <c r="A10" s="10"/>
      <c r="B10" s="10"/>
      <c r="C10" s="10"/>
      <c r="D10" s="10"/>
    </row>
    <row r="12" spans="1:14" s="26" customFormat="1" ht="24.95" customHeight="1" x14ac:dyDescent="0.2">
      <c r="A12" s="222" t="s">
        <v>163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</row>
    <row r="13" spans="1:14" ht="13.5" thickBot="1" x14ac:dyDescent="0.25"/>
    <row r="14" spans="1:14" ht="24.95" customHeight="1" thickBot="1" x14ac:dyDescent="0.25">
      <c r="A14" s="54"/>
      <c r="B14" s="54" t="s">
        <v>1</v>
      </c>
      <c r="C14" s="54" t="s">
        <v>2</v>
      </c>
      <c r="D14" s="54" t="s">
        <v>3</v>
      </c>
      <c r="E14" s="54" t="s">
        <v>4</v>
      </c>
      <c r="F14" s="54" t="s">
        <v>5</v>
      </c>
      <c r="G14" s="54" t="s">
        <v>6</v>
      </c>
      <c r="H14" s="54" t="s">
        <v>7</v>
      </c>
      <c r="I14" s="54" t="s">
        <v>8</v>
      </c>
      <c r="J14" s="54" t="s">
        <v>9</v>
      </c>
      <c r="K14" s="54" t="s">
        <v>10</v>
      </c>
      <c r="L14" s="54" t="s">
        <v>11</v>
      </c>
      <c r="M14" s="54" t="s">
        <v>12</v>
      </c>
      <c r="N14" s="54" t="s">
        <v>13</v>
      </c>
    </row>
    <row r="15" spans="1:14" ht="24.95" customHeight="1" thickBot="1" x14ac:dyDescent="0.25">
      <c r="A15" s="62" t="s">
        <v>80</v>
      </c>
      <c r="B15" s="55">
        <v>25196512</v>
      </c>
      <c r="C15" s="55">
        <v>4560120</v>
      </c>
      <c r="D15" s="55">
        <v>5328000</v>
      </c>
      <c r="E15" s="55">
        <v>5767387.5</v>
      </c>
      <c r="F15" s="55">
        <v>3121891.2</v>
      </c>
      <c r="G15" s="55">
        <v>3212505.6</v>
      </c>
      <c r="H15" s="55">
        <v>1</v>
      </c>
      <c r="I15" s="55">
        <v>1493226</v>
      </c>
      <c r="J15" s="55">
        <v>6366063.6000000006</v>
      </c>
      <c r="K15" s="55">
        <v>4449002</v>
      </c>
      <c r="L15" s="55">
        <v>5500475.3000000007</v>
      </c>
      <c r="M15" s="55">
        <v>12415179.5</v>
      </c>
      <c r="N15" s="56">
        <f>SUM(B15:M15)</f>
        <v>77410363.700000003</v>
      </c>
    </row>
    <row r="16" spans="1:14" ht="24.95" customHeight="1" thickBot="1" x14ac:dyDescent="0.25">
      <c r="A16" s="62" t="s">
        <v>81</v>
      </c>
      <c r="B16" s="55">
        <v>3587712</v>
      </c>
      <c r="C16" s="55">
        <v>9610560</v>
      </c>
      <c r="D16" s="55">
        <v>40285512</v>
      </c>
      <c r="E16" s="55">
        <v>39701560.5</v>
      </c>
      <c r="F16" s="55">
        <v>31190822.199999999</v>
      </c>
      <c r="G16" s="55">
        <v>56527399.5</v>
      </c>
      <c r="H16" s="55">
        <v>81708709.5</v>
      </c>
      <c r="I16" s="55">
        <v>47515997.399999999</v>
      </c>
      <c r="J16" s="55">
        <v>32085483.300000004</v>
      </c>
      <c r="K16" s="55">
        <v>23605428</v>
      </c>
      <c r="L16" s="55">
        <v>10384464</v>
      </c>
      <c r="M16" s="55">
        <v>6050764.7999999998</v>
      </c>
      <c r="N16" s="56">
        <f t="shared" ref="N16:N35" si="0">SUM(B16:M16)</f>
        <v>382254413.19999999</v>
      </c>
    </row>
    <row r="17" spans="1:14" ht="24.95" customHeight="1" thickBot="1" x14ac:dyDescent="0.25">
      <c r="A17" s="62" t="s">
        <v>82</v>
      </c>
      <c r="B17" s="55">
        <v>5730288</v>
      </c>
      <c r="C17" s="55">
        <v>16136780</v>
      </c>
      <c r="D17" s="55">
        <v>7343633</v>
      </c>
      <c r="E17" s="55">
        <v>1348593</v>
      </c>
      <c r="F17" s="55">
        <v>204566.39999999999</v>
      </c>
      <c r="G17" s="55">
        <v>1201718.7</v>
      </c>
      <c r="H17" s="55">
        <v>6250.8</v>
      </c>
      <c r="I17" s="55">
        <v>1909459.8</v>
      </c>
      <c r="J17" s="55">
        <v>1646956.8</v>
      </c>
      <c r="K17" s="55">
        <v>56974.400000000001</v>
      </c>
      <c r="L17" s="55">
        <v>7133626.5</v>
      </c>
      <c r="M17" s="55">
        <v>16509946.5</v>
      </c>
      <c r="N17" s="56">
        <f t="shared" si="0"/>
        <v>59228793.899999991</v>
      </c>
    </row>
    <row r="18" spans="1:14" ht="24.95" customHeight="1" thickBot="1" x14ac:dyDescent="0.25">
      <c r="A18" s="62" t="s">
        <v>99</v>
      </c>
      <c r="B18" s="55">
        <v>0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542880</v>
      </c>
      <c r="L18" s="55">
        <v>0</v>
      </c>
      <c r="M18" s="55">
        <v>0</v>
      </c>
      <c r="N18" s="56">
        <f t="shared" si="0"/>
        <v>542880</v>
      </c>
    </row>
    <row r="19" spans="1:14" ht="24.95" customHeight="1" thickBot="1" x14ac:dyDescent="0.25">
      <c r="A19" s="62" t="s">
        <v>83</v>
      </c>
      <c r="B19" s="55">
        <v>1338480</v>
      </c>
      <c r="C19" s="55">
        <v>2086560</v>
      </c>
      <c r="D19" s="55">
        <v>19801096</v>
      </c>
      <c r="E19" s="55">
        <v>7040943.4000000004</v>
      </c>
      <c r="F19" s="55">
        <v>316008</v>
      </c>
      <c r="G19" s="55">
        <v>497364.4</v>
      </c>
      <c r="H19" s="55">
        <v>2520</v>
      </c>
      <c r="I19" s="55">
        <v>4433228.8</v>
      </c>
      <c r="J19" s="55">
        <v>8306980.7999999998</v>
      </c>
      <c r="K19" s="55">
        <v>10618852.799999999</v>
      </c>
      <c r="L19" s="55">
        <v>7000108.7999999998</v>
      </c>
      <c r="M19" s="55">
        <v>3715349.6</v>
      </c>
      <c r="N19" s="56">
        <f t="shared" si="0"/>
        <v>65157492.599999987</v>
      </c>
    </row>
    <row r="20" spans="1:14" ht="24.95" customHeight="1" thickBot="1" x14ac:dyDescent="0.25">
      <c r="A20" s="62" t="s">
        <v>84</v>
      </c>
      <c r="B20" s="55">
        <v>4780770</v>
      </c>
      <c r="C20" s="55">
        <v>2107980</v>
      </c>
      <c r="D20" s="55">
        <v>2933112</v>
      </c>
      <c r="E20" s="55">
        <v>50237132.199999996</v>
      </c>
      <c r="F20" s="55">
        <v>129812049.49999999</v>
      </c>
      <c r="G20" s="55">
        <v>86723685.099999994</v>
      </c>
      <c r="H20" s="55">
        <v>71325975.599999994</v>
      </c>
      <c r="I20" s="55">
        <v>93002609.699999988</v>
      </c>
      <c r="J20" s="55">
        <v>70854691.200000003</v>
      </c>
      <c r="K20" s="55">
        <v>56218249.199999996</v>
      </c>
      <c r="L20" s="55">
        <v>65817894</v>
      </c>
      <c r="M20" s="55">
        <v>48885144</v>
      </c>
      <c r="N20" s="56">
        <f t="shared" si="0"/>
        <v>682699292.5</v>
      </c>
    </row>
    <row r="21" spans="1:14" ht="24.95" customHeight="1" thickBot="1" x14ac:dyDescent="0.25">
      <c r="A21" s="62" t="s">
        <v>85</v>
      </c>
      <c r="B21" s="55">
        <v>1945400</v>
      </c>
      <c r="C21" s="55">
        <v>0</v>
      </c>
      <c r="D21" s="55">
        <v>6658674</v>
      </c>
      <c r="E21" s="55">
        <v>2255328</v>
      </c>
      <c r="F21" s="55">
        <v>2537371.2000000002</v>
      </c>
      <c r="G21" s="55">
        <v>611534.1</v>
      </c>
      <c r="H21" s="55">
        <v>5269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6">
        <f t="shared" si="0"/>
        <v>14013576.299999999</v>
      </c>
    </row>
    <row r="22" spans="1:14" ht="24.95" customHeight="1" thickBot="1" x14ac:dyDescent="0.25">
      <c r="A22" s="62" t="s">
        <v>86</v>
      </c>
      <c r="B22" s="55">
        <v>0</v>
      </c>
      <c r="C22" s="55">
        <v>0</v>
      </c>
      <c r="D22" s="55">
        <v>0</v>
      </c>
      <c r="E22" s="55">
        <v>0</v>
      </c>
      <c r="F22" s="55">
        <v>2194237.5</v>
      </c>
      <c r="G22" s="55">
        <v>1008005.2</v>
      </c>
      <c r="H22" s="55">
        <v>145416.20000000001</v>
      </c>
      <c r="I22" s="55">
        <v>1135785.6000000001</v>
      </c>
      <c r="J22" s="55">
        <v>1337734.2</v>
      </c>
      <c r="K22" s="55">
        <v>0</v>
      </c>
      <c r="L22" s="55">
        <v>1864997.2</v>
      </c>
      <c r="M22" s="55">
        <v>608934.40000000002</v>
      </c>
      <c r="N22" s="56">
        <f t="shared" si="0"/>
        <v>8295110.3000000007</v>
      </c>
    </row>
    <row r="23" spans="1:14" ht="24.95" customHeight="1" thickBot="1" x14ac:dyDescent="0.25">
      <c r="A23" s="62" t="s">
        <v>217</v>
      </c>
      <c r="B23" s="55">
        <v>0</v>
      </c>
      <c r="C23" s="55">
        <v>0</v>
      </c>
      <c r="D23" s="55">
        <v>0</v>
      </c>
      <c r="E23" s="55">
        <v>0</v>
      </c>
      <c r="F23" s="55">
        <v>0</v>
      </c>
      <c r="G23" s="55">
        <v>160818.29999999999</v>
      </c>
      <c r="H23" s="55">
        <v>151456</v>
      </c>
      <c r="I23" s="55">
        <v>150512</v>
      </c>
      <c r="J23" s="55">
        <v>1094426.28</v>
      </c>
      <c r="K23" s="55">
        <v>1265137.58238</v>
      </c>
      <c r="L23" s="55">
        <v>1585293.4850000001</v>
      </c>
      <c r="M23" s="55">
        <v>1242930.1499999999</v>
      </c>
      <c r="N23" s="56">
        <f t="shared" si="0"/>
        <v>5650573.7973800004</v>
      </c>
    </row>
    <row r="24" spans="1:14" ht="24.95" customHeight="1" thickBot="1" x14ac:dyDescent="0.25">
      <c r="A24" s="62" t="s">
        <v>218</v>
      </c>
      <c r="B24" s="55">
        <v>46980</v>
      </c>
      <c r="C24" s="55">
        <v>829840</v>
      </c>
      <c r="D24" s="55">
        <v>0</v>
      </c>
      <c r="E24" s="55">
        <v>1963578.4</v>
      </c>
      <c r="F24" s="55">
        <v>10889719.6</v>
      </c>
      <c r="G24" s="55">
        <v>12100642.200000001</v>
      </c>
      <c r="H24" s="55">
        <v>5928695</v>
      </c>
      <c r="I24" s="55">
        <v>4575912.4000000004</v>
      </c>
      <c r="J24" s="55">
        <v>0</v>
      </c>
      <c r="K24" s="55">
        <v>8538912.8000000007</v>
      </c>
      <c r="L24" s="55">
        <v>11782826.4</v>
      </c>
      <c r="M24" s="55">
        <v>8546958.4000000004</v>
      </c>
      <c r="N24" s="56">
        <f t="shared" si="0"/>
        <v>65204065.200000003</v>
      </c>
    </row>
    <row r="25" spans="1:14" ht="24.95" customHeight="1" thickBot="1" x14ac:dyDescent="0.25">
      <c r="A25" s="62" t="s">
        <v>219</v>
      </c>
      <c r="B25" s="55">
        <v>0</v>
      </c>
      <c r="C25" s="55">
        <v>0</v>
      </c>
      <c r="D25" s="55">
        <v>0</v>
      </c>
      <c r="E25" s="55">
        <v>1643210.5</v>
      </c>
      <c r="F25" s="55">
        <v>401086.8</v>
      </c>
      <c r="G25" s="55">
        <v>166548.6</v>
      </c>
      <c r="H25" s="55">
        <v>289121.40000000002</v>
      </c>
      <c r="I25" s="55">
        <v>0</v>
      </c>
      <c r="J25" s="55">
        <v>0</v>
      </c>
      <c r="K25" s="55">
        <v>0</v>
      </c>
      <c r="L25" s="55">
        <v>354765.8</v>
      </c>
      <c r="M25" s="55">
        <v>324347</v>
      </c>
      <c r="N25" s="56">
        <f t="shared" si="0"/>
        <v>3179080.0999999996</v>
      </c>
    </row>
    <row r="26" spans="1:14" ht="24.95" customHeight="1" thickBot="1" x14ac:dyDescent="0.25">
      <c r="A26" s="62" t="s">
        <v>88</v>
      </c>
      <c r="B26" s="55">
        <v>2726604</v>
      </c>
      <c r="C26" s="55">
        <v>1258460</v>
      </c>
      <c r="D26" s="55">
        <v>1897658</v>
      </c>
      <c r="E26" s="55">
        <v>2412469.6</v>
      </c>
      <c r="F26" s="55">
        <v>1832901.6</v>
      </c>
      <c r="G26" s="55">
        <v>1239396.2</v>
      </c>
      <c r="H26" s="55">
        <v>2681258</v>
      </c>
      <c r="I26" s="55">
        <v>2255242.2000000002</v>
      </c>
      <c r="J26" s="55">
        <v>1471223.4</v>
      </c>
      <c r="K26" s="55">
        <v>2472669.2000000002</v>
      </c>
      <c r="L26" s="55">
        <v>1520547.2</v>
      </c>
      <c r="M26" s="55">
        <v>1000520.2</v>
      </c>
      <c r="N26" s="56">
        <f t="shared" si="0"/>
        <v>22768949.599999994</v>
      </c>
    </row>
    <row r="27" spans="1:14" ht="24.95" customHeight="1" thickBot="1" x14ac:dyDescent="0.25">
      <c r="A27" s="62" t="s">
        <v>89</v>
      </c>
      <c r="B27" s="55">
        <v>0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3248026.8</v>
      </c>
      <c r="J27" s="55">
        <v>3935374.2</v>
      </c>
      <c r="K27" s="55">
        <v>0</v>
      </c>
      <c r="L27" s="55">
        <v>0</v>
      </c>
      <c r="M27" s="55">
        <v>0</v>
      </c>
      <c r="N27" s="56">
        <f t="shared" si="0"/>
        <v>7183401</v>
      </c>
    </row>
    <row r="28" spans="1:14" ht="24.95" customHeight="1" thickBot="1" x14ac:dyDescent="0.25">
      <c r="A28" s="62" t="s">
        <v>220</v>
      </c>
      <c r="B28" s="55">
        <v>388024</v>
      </c>
      <c r="C28" s="55">
        <v>218530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6">
        <f t="shared" si="0"/>
        <v>606554</v>
      </c>
    </row>
    <row r="29" spans="1:14" ht="24.95" customHeight="1" thickBot="1" x14ac:dyDescent="0.25">
      <c r="A29" s="62" t="s">
        <v>95</v>
      </c>
      <c r="B29" s="55">
        <v>7405156</v>
      </c>
      <c r="C29" s="55">
        <v>6749700</v>
      </c>
      <c r="D29" s="55">
        <v>11750379</v>
      </c>
      <c r="E29" s="55">
        <v>1491633</v>
      </c>
      <c r="F29" s="55">
        <v>1905170</v>
      </c>
      <c r="G29" s="55">
        <v>3146380.6</v>
      </c>
      <c r="H29" s="55">
        <v>8236585.7000000002</v>
      </c>
      <c r="I29" s="55">
        <v>3462244</v>
      </c>
      <c r="J29" s="55">
        <v>7338870</v>
      </c>
      <c r="K29" s="55">
        <v>7558155</v>
      </c>
      <c r="L29" s="55">
        <v>0</v>
      </c>
      <c r="M29" s="55">
        <v>4520464</v>
      </c>
      <c r="N29" s="56">
        <f t="shared" si="0"/>
        <v>63564737.300000004</v>
      </c>
    </row>
    <row r="30" spans="1:14" ht="24.95" customHeight="1" thickBot="1" x14ac:dyDescent="0.25">
      <c r="A30" s="62" t="s">
        <v>221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409116.2</v>
      </c>
      <c r="K30" s="55">
        <v>413039.4</v>
      </c>
      <c r="L30" s="55">
        <v>0</v>
      </c>
      <c r="M30" s="55">
        <v>0</v>
      </c>
      <c r="N30" s="56">
        <f t="shared" si="0"/>
        <v>822155.60000000009</v>
      </c>
    </row>
    <row r="31" spans="1:14" ht="24.95" customHeight="1" thickBot="1" x14ac:dyDescent="0.25">
      <c r="A31" s="62" t="s">
        <v>32</v>
      </c>
      <c r="B31" s="55">
        <v>0</v>
      </c>
      <c r="C31" s="55">
        <v>0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6">
        <f t="shared" si="0"/>
        <v>0</v>
      </c>
    </row>
    <row r="32" spans="1:14" ht="24.95" customHeight="1" thickBot="1" x14ac:dyDescent="0.25">
      <c r="A32" s="62" t="s">
        <v>90</v>
      </c>
      <c r="B32" s="55">
        <v>0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6">
        <f t="shared" si="0"/>
        <v>0</v>
      </c>
    </row>
    <row r="33" spans="1:15" ht="24.95" customHeight="1" thickBot="1" x14ac:dyDescent="0.25">
      <c r="A33" s="62" t="s">
        <v>91</v>
      </c>
      <c r="B33" s="55">
        <v>0</v>
      </c>
      <c r="C33" s="55">
        <v>0</v>
      </c>
      <c r="D33" s="55">
        <v>202527</v>
      </c>
      <c r="E33" s="55">
        <v>92340</v>
      </c>
      <c r="F33" s="55">
        <v>98654.399999999994</v>
      </c>
      <c r="G33" s="55">
        <v>0</v>
      </c>
      <c r="H33" s="55">
        <v>639912</v>
      </c>
      <c r="I33" s="55">
        <v>693805.5</v>
      </c>
      <c r="J33" s="55">
        <v>477201.2</v>
      </c>
      <c r="K33" s="55">
        <v>395643.7</v>
      </c>
      <c r="L33" s="55">
        <v>723983.4</v>
      </c>
      <c r="M33" s="55">
        <v>1360527.9</v>
      </c>
      <c r="N33" s="56">
        <f t="shared" si="0"/>
        <v>4684595.0999999996</v>
      </c>
    </row>
    <row r="34" spans="1:15" ht="24.95" customHeight="1" thickBot="1" x14ac:dyDescent="0.25">
      <c r="A34" s="62" t="s">
        <v>222</v>
      </c>
      <c r="B34" s="55">
        <v>8802</v>
      </c>
      <c r="C34" s="55">
        <v>829080</v>
      </c>
      <c r="D34" s="55">
        <v>648000</v>
      </c>
      <c r="E34" s="55">
        <v>1317286.8</v>
      </c>
      <c r="F34" s="55">
        <v>150000</v>
      </c>
      <c r="G34" s="55">
        <v>0</v>
      </c>
      <c r="H34" s="55">
        <v>0</v>
      </c>
      <c r="I34" s="55">
        <v>0</v>
      </c>
      <c r="J34" s="55">
        <v>2217344</v>
      </c>
      <c r="K34" s="55">
        <v>0</v>
      </c>
      <c r="L34" s="55">
        <v>210750</v>
      </c>
      <c r="M34" s="55">
        <v>460152</v>
      </c>
      <c r="N34" s="56">
        <f t="shared" si="0"/>
        <v>5841414.7999999998</v>
      </c>
    </row>
    <row r="35" spans="1:15" ht="24.95" customHeight="1" thickBot="1" x14ac:dyDescent="0.25">
      <c r="A35" s="57" t="s">
        <v>13</v>
      </c>
      <c r="B35" s="59">
        <f>SUM(B15:B34)</f>
        <v>53154728</v>
      </c>
      <c r="C35" s="59">
        <f t="shared" ref="C35:M35" si="1">SUM(C15:C34)</f>
        <v>44387610</v>
      </c>
      <c r="D35" s="59">
        <f t="shared" si="1"/>
        <v>96848591</v>
      </c>
      <c r="E35" s="59">
        <f t="shared" si="1"/>
        <v>115271462.89999999</v>
      </c>
      <c r="F35" s="59">
        <f t="shared" si="1"/>
        <v>184654478.39999998</v>
      </c>
      <c r="G35" s="59">
        <f t="shared" si="1"/>
        <v>166595998.49999997</v>
      </c>
      <c r="H35" s="59">
        <f t="shared" si="1"/>
        <v>171121170.19999996</v>
      </c>
      <c r="I35" s="59">
        <f t="shared" si="1"/>
        <v>163876050.19999999</v>
      </c>
      <c r="J35" s="59">
        <f t="shared" si="1"/>
        <v>137541465.18000001</v>
      </c>
      <c r="K35" s="59">
        <f t="shared" si="1"/>
        <v>116134944.08238</v>
      </c>
      <c r="L35" s="59">
        <f t="shared" si="1"/>
        <v>113879732.08500001</v>
      </c>
      <c r="M35" s="59">
        <f t="shared" si="1"/>
        <v>105641218.45000003</v>
      </c>
      <c r="N35" s="58">
        <f t="shared" si="0"/>
        <v>1469107448.99738</v>
      </c>
    </row>
    <row r="36" spans="1:15" x14ac:dyDescent="0.2">
      <c r="O36" s="60">
        <f>SUM(N15:N34)</f>
        <v>1469107448.9973795</v>
      </c>
    </row>
    <row r="39" spans="1:15" s="26" customFormat="1" ht="24.95" customHeight="1" x14ac:dyDescent="0.2">
      <c r="A39" s="222" t="s">
        <v>167</v>
      </c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</row>
    <row r="40" spans="1:15" ht="13.5" thickBot="1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5" ht="24.95" customHeight="1" thickBot="1" x14ac:dyDescent="0.25">
      <c r="A41" s="48"/>
      <c r="B41" s="48" t="s">
        <v>1</v>
      </c>
      <c r="C41" s="48" t="s">
        <v>2</v>
      </c>
      <c r="D41" s="48" t="s">
        <v>3</v>
      </c>
      <c r="E41" s="48" t="s">
        <v>4</v>
      </c>
      <c r="F41" s="48" t="s">
        <v>5</v>
      </c>
      <c r="G41" s="48" t="s">
        <v>6</v>
      </c>
      <c r="H41" s="48" t="s">
        <v>7</v>
      </c>
      <c r="I41" s="48" t="s">
        <v>8</v>
      </c>
      <c r="J41" s="48" t="s">
        <v>9</v>
      </c>
      <c r="K41" s="48" t="s">
        <v>10</v>
      </c>
      <c r="L41" s="48" t="s">
        <v>11</v>
      </c>
      <c r="M41" s="48" t="s">
        <v>12</v>
      </c>
      <c r="N41" s="48" t="s">
        <v>13</v>
      </c>
    </row>
    <row r="42" spans="1:15" ht="24.95" customHeight="1" thickBot="1" x14ac:dyDescent="0.25">
      <c r="A42" s="61" t="s">
        <v>14</v>
      </c>
      <c r="B42" s="46">
        <v>9262585</v>
      </c>
      <c r="C42" s="46">
        <v>4180359</v>
      </c>
      <c r="D42" s="46">
        <v>4323112</v>
      </c>
      <c r="E42" s="46">
        <v>9200204</v>
      </c>
      <c r="F42" s="46">
        <v>10077253</v>
      </c>
      <c r="G42" s="46">
        <v>11511314</v>
      </c>
      <c r="H42" s="46">
        <v>10067170</v>
      </c>
      <c r="I42" s="46">
        <v>11412216</v>
      </c>
      <c r="J42" s="46">
        <v>12998793</v>
      </c>
      <c r="K42" s="46">
        <v>6787026</v>
      </c>
      <c r="L42" s="46">
        <v>8996979</v>
      </c>
      <c r="M42" s="46">
        <v>5221900</v>
      </c>
      <c r="N42" s="47">
        <f t="shared" ref="N42:N59" si="2">SUM(B42:M42)</f>
        <v>104038911</v>
      </c>
    </row>
    <row r="43" spans="1:15" ht="24.95" customHeight="1" thickBot="1" x14ac:dyDescent="0.25">
      <c r="A43" s="61" t="s">
        <v>19</v>
      </c>
      <c r="B43" s="46">
        <v>0</v>
      </c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7">
        <f t="shared" si="2"/>
        <v>0</v>
      </c>
    </row>
    <row r="44" spans="1:15" ht="24.95" customHeight="1" thickBot="1" x14ac:dyDescent="0.25">
      <c r="A44" s="61" t="s">
        <v>20</v>
      </c>
      <c r="B44" s="46">
        <v>6569029</v>
      </c>
      <c r="C44" s="46">
        <v>4480035</v>
      </c>
      <c r="D44" s="46">
        <v>8118239</v>
      </c>
      <c r="E44" s="46">
        <v>5297679</v>
      </c>
      <c r="F44" s="46">
        <v>5349088</v>
      </c>
      <c r="G44" s="46">
        <v>5191879</v>
      </c>
      <c r="H44" s="46">
        <v>3882437</v>
      </c>
      <c r="I44" s="46">
        <v>5870814</v>
      </c>
      <c r="J44" s="46">
        <v>5843134</v>
      </c>
      <c r="K44" s="46">
        <v>3900472</v>
      </c>
      <c r="L44" s="46">
        <v>2734362</v>
      </c>
      <c r="M44" s="46">
        <v>3337139</v>
      </c>
      <c r="N44" s="47">
        <f t="shared" si="2"/>
        <v>60574307</v>
      </c>
    </row>
    <row r="45" spans="1:15" ht="24.95" customHeight="1" thickBot="1" x14ac:dyDescent="0.25">
      <c r="A45" s="61" t="s">
        <v>15</v>
      </c>
      <c r="B45" s="46">
        <v>2040368</v>
      </c>
      <c r="C45" s="46">
        <v>1216396</v>
      </c>
      <c r="D45" s="46">
        <v>1653700</v>
      </c>
      <c r="E45" s="46">
        <v>1563280</v>
      </c>
      <c r="F45" s="46">
        <v>1272292</v>
      </c>
      <c r="G45" s="46">
        <v>1625752</v>
      </c>
      <c r="H45" s="46">
        <v>1492423</v>
      </c>
      <c r="I45" s="46">
        <v>1556375</v>
      </c>
      <c r="J45" s="46">
        <v>1560320</v>
      </c>
      <c r="K45" s="46">
        <v>1437020</v>
      </c>
      <c r="L45" s="46">
        <v>2015544</v>
      </c>
      <c r="M45" s="46">
        <v>1509192</v>
      </c>
      <c r="N45" s="47">
        <f t="shared" si="2"/>
        <v>18942662</v>
      </c>
    </row>
    <row r="46" spans="1:15" ht="24.95" customHeight="1" thickBot="1" x14ac:dyDescent="0.25">
      <c r="A46" s="61" t="s">
        <v>223</v>
      </c>
      <c r="B46" s="46">
        <v>1288092</v>
      </c>
      <c r="C46" s="46">
        <v>2753472</v>
      </c>
      <c r="D46" s="46">
        <v>3581243</v>
      </c>
      <c r="E46" s="46">
        <v>4078676</v>
      </c>
      <c r="F46" s="46">
        <v>3324640</v>
      </c>
      <c r="G46" s="46">
        <v>1982370</v>
      </c>
      <c r="H46" s="46">
        <v>2111538</v>
      </c>
      <c r="I46" s="46">
        <v>4245202</v>
      </c>
      <c r="J46" s="46">
        <v>2960100</v>
      </c>
      <c r="K46" s="46">
        <v>2636162</v>
      </c>
      <c r="L46" s="46">
        <v>3456826</v>
      </c>
      <c r="M46" s="46">
        <v>1717456</v>
      </c>
      <c r="N46" s="47">
        <f t="shared" si="2"/>
        <v>34135777</v>
      </c>
    </row>
    <row r="47" spans="1:15" ht="24.95" customHeight="1" thickBot="1" x14ac:dyDescent="0.25">
      <c r="A47" s="61" t="s">
        <v>21</v>
      </c>
      <c r="B47" s="46">
        <v>9423166</v>
      </c>
      <c r="C47" s="46">
        <v>6825390</v>
      </c>
      <c r="D47" s="46">
        <v>5261179</v>
      </c>
      <c r="E47" s="46">
        <v>4761718</v>
      </c>
      <c r="F47" s="46">
        <v>6228827</v>
      </c>
      <c r="G47" s="46">
        <v>14106546</v>
      </c>
      <c r="H47" s="46">
        <v>22587538</v>
      </c>
      <c r="I47" s="46">
        <v>21265328</v>
      </c>
      <c r="J47" s="46">
        <v>23343130</v>
      </c>
      <c r="K47" s="46">
        <v>19480321</v>
      </c>
      <c r="L47" s="46">
        <v>11502521</v>
      </c>
      <c r="M47" s="46">
        <v>18376900</v>
      </c>
      <c r="N47" s="47">
        <f t="shared" si="2"/>
        <v>163162564</v>
      </c>
    </row>
    <row r="48" spans="1:15" ht="24.95" customHeight="1" thickBot="1" x14ac:dyDescent="0.25">
      <c r="A48" s="61" t="s">
        <v>22</v>
      </c>
      <c r="B48" s="46">
        <v>1232109</v>
      </c>
      <c r="C48" s="46">
        <v>1037944</v>
      </c>
      <c r="D48" s="46">
        <v>842372</v>
      </c>
      <c r="E48" s="46">
        <v>543625</v>
      </c>
      <c r="F48" s="46">
        <v>1015356</v>
      </c>
      <c r="G48" s="46">
        <v>1809895</v>
      </c>
      <c r="H48" s="46">
        <v>2280552</v>
      </c>
      <c r="I48" s="46">
        <v>2290893</v>
      </c>
      <c r="J48" s="46">
        <v>2275473</v>
      </c>
      <c r="K48" s="46">
        <v>2144104</v>
      </c>
      <c r="L48" s="46">
        <v>1381960</v>
      </c>
      <c r="M48" s="46">
        <v>1849980</v>
      </c>
      <c r="N48" s="47">
        <f t="shared" si="2"/>
        <v>18704263</v>
      </c>
    </row>
    <row r="49" spans="1:15" ht="24.95" customHeight="1" thickBot="1" x14ac:dyDescent="0.25">
      <c r="A49" s="61" t="s">
        <v>224</v>
      </c>
      <c r="B49" s="46">
        <v>664786</v>
      </c>
      <c r="C49" s="46">
        <v>778218</v>
      </c>
      <c r="D49" s="46">
        <v>1925187</v>
      </c>
      <c r="E49" s="46">
        <v>581586</v>
      </c>
      <c r="F49" s="46">
        <v>1393426</v>
      </c>
      <c r="G49" s="46">
        <v>1280517</v>
      </c>
      <c r="H49" s="46">
        <v>651754</v>
      </c>
      <c r="I49" s="46">
        <v>706494</v>
      </c>
      <c r="J49" s="46">
        <v>1872211</v>
      </c>
      <c r="K49" s="46">
        <v>1201087</v>
      </c>
      <c r="L49" s="46">
        <v>2286830</v>
      </c>
      <c r="M49" s="46">
        <v>1994767</v>
      </c>
      <c r="N49" s="47">
        <f t="shared" si="2"/>
        <v>15336863</v>
      </c>
    </row>
    <row r="50" spans="1:15" ht="24.95" customHeight="1" thickBot="1" x14ac:dyDescent="0.25">
      <c r="A50" s="61" t="s">
        <v>16</v>
      </c>
      <c r="B50" s="46">
        <v>0</v>
      </c>
      <c r="C50" s="46">
        <v>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7">
        <f t="shared" si="2"/>
        <v>0</v>
      </c>
    </row>
    <row r="51" spans="1:15" ht="24.95" customHeight="1" thickBot="1" x14ac:dyDescent="0.25">
      <c r="A51" s="61" t="s">
        <v>24</v>
      </c>
      <c r="B51" s="46">
        <v>0</v>
      </c>
      <c r="C51" s="46">
        <v>0</v>
      </c>
      <c r="D51" s="46">
        <v>0</v>
      </c>
      <c r="E51" s="46">
        <v>0</v>
      </c>
      <c r="F51" s="46">
        <v>0</v>
      </c>
      <c r="G51" s="46">
        <v>1274724</v>
      </c>
      <c r="H51" s="46">
        <v>2803213</v>
      </c>
      <c r="I51" s="46">
        <v>1593405</v>
      </c>
      <c r="J51" s="46">
        <v>0</v>
      </c>
      <c r="K51" s="46">
        <v>0</v>
      </c>
      <c r="L51" s="46">
        <v>0</v>
      </c>
      <c r="M51" s="46">
        <v>0</v>
      </c>
      <c r="N51" s="47">
        <f t="shared" si="2"/>
        <v>5671342</v>
      </c>
    </row>
    <row r="52" spans="1:15" ht="24.95" customHeight="1" thickBot="1" x14ac:dyDescent="0.25">
      <c r="A52" s="61" t="s">
        <v>225</v>
      </c>
      <c r="B52" s="46">
        <v>3945717</v>
      </c>
      <c r="C52" s="46">
        <v>6298451</v>
      </c>
      <c r="D52" s="46">
        <v>6359416</v>
      </c>
      <c r="E52" s="46">
        <v>6716636</v>
      </c>
      <c r="F52" s="46">
        <v>12580533</v>
      </c>
      <c r="G52" s="46">
        <v>13118976</v>
      </c>
      <c r="H52" s="46">
        <v>9240433</v>
      </c>
      <c r="I52" s="46">
        <v>11984159</v>
      </c>
      <c r="J52" s="46">
        <v>3377397</v>
      </c>
      <c r="K52" s="46">
        <v>4576628</v>
      </c>
      <c r="L52" s="46">
        <v>8508539</v>
      </c>
      <c r="M52" s="46">
        <v>4782239</v>
      </c>
      <c r="N52" s="47">
        <f t="shared" si="2"/>
        <v>91489124</v>
      </c>
    </row>
    <row r="53" spans="1:15" ht="24.95" customHeight="1" thickBot="1" x14ac:dyDescent="0.25">
      <c r="A53" s="61" t="s">
        <v>25</v>
      </c>
      <c r="B53" s="46">
        <v>27800404</v>
      </c>
      <c r="C53" s="46">
        <v>43070592</v>
      </c>
      <c r="D53" s="46">
        <v>55330401</v>
      </c>
      <c r="E53" s="46">
        <v>58419593</v>
      </c>
      <c r="F53" s="46">
        <v>102607386</v>
      </c>
      <c r="G53" s="46">
        <v>158178975</v>
      </c>
      <c r="H53" s="46">
        <v>188148925</v>
      </c>
      <c r="I53" s="46">
        <v>165902190</v>
      </c>
      <c r="J53" s="46">
        <v>153994745</v>
      </c>
      <c r="K53" s="46">
        <v>190908628</v>
      </c>
      <c r="L53" s="46">
        <v>171619186</v>
      </c>
      <c r="M53" s="46">
        <v>101784586</v>
      </c>
      <c r="N53" s="47">
        <f t="shared" si="2"/>
        <v>1417765611</v>
      </c>
    </row>
    <row r="54" spans="1:15" ht="24.95" customHeight="1" thickBot="1" x14ac:dyDescent="0.25">
      <c r="A54" s="61" t="s">
        <v>23</v>
      </c>
      <c r="B54" s="46">
        <v>35795881</v>
      </c>
      <c r="C54" s="46">
        <v>35710216</v>
      </c>
      <c r="D54" s="46">
        <v>22469784</v>
      </c>
      <c r="E54" s="46">
        <v>20439362</v>
      </c>
      <c r="F54" s="46">
        <v>27907094</v>
      </c>
      <c r="G54" s="46">
        <v>22989702</v>
      </c>
      <c r="H54" s="46">
        <v>30328994</v>
      </c>
      <c r="I54" s="46">
        <v>31803016</v>
      </c>
      <c r="J54" s="46">
        <v>14408624</v>
      </c>
      <c r="K54" s="46">
        <v>37259586</v>
      </c>
      <c r="L54" s="46">
        <v>45937622</v>
      </c>
      <c r="M54" s="46">
        <v>28022716</v>
      </c>
      <c r="N54" s="47">
        <f t="shared" si="2"/>
        <v>353072597</v>
      </c>
    </row>
    <row r="55" spans="1:15" ht="24.95" customHeight="1" thickBot="1" x14ac:dyDescent="0.25">
      <c r="A55" s="61" t="s">
        <v>26</v>
      </c>
      <c r="B55" s="46">
        <v>57916812</v>
      </c>
      <c r="C55" s="46">
        <v>19075054</v>
      </c>
      <c r="D55" s="46">
        <v>40482376</v>
      </c>
      <c r="E55" s="46">
        <v>70001415</v>
      </c>
      <c r="F55" s="46">
        <v>63263898</v>
      </c>
      <c r="G55" s="46">
        <v>70773490</v>
      </c>
      <c r="H55" s="46">
        <v>65589440</v>
      </c>
      <c r="I55" s="46">
        <v>68889574</v>
      </c>
      <c r="J55" s="46">
        <v>64183280</v>
      </c>
      <c r="K55" s="46">
        <v>60575752</v>
      </c>
      <c r="L55" s="46">
        <v>60577132</v>
      </c>
      <c r="M55" s="46">
        <v>63610368</v>
      </c>
      <c r="N55" s="47">
        <f t="shared" si="2"/>
        <v>704938591</v>
      </c>
    </row>
    <row r="56" spans="1:15" ht="24.95" customHeight="1" thickBot="1" x14ac:dyDescent="0.25">
      <c r="A56" s="61" t="s">
        <v>27</v>
      </c>
      <c r="B56" s="46">
        <v>13387091</v>
      </c>
      <c r="C56" s="46">
        <v>4111604</v>
      </c>
      <c r="D56" s="46">
        <v>8092757</v>
      </c>
      <c r="E56" s="46">
        <v>4633145</v>
      </c>
      <c r="F56" s="46">
        <v>3050684</v>
      </c>
      <c r="G56" s="46">
        <v>2257479</v>
      </c>
      <c r="H56" s="46">
        <v>9376255</v>
      </c>
      <c r="I56" s="46">
        <v>11743060</v>
      </c>
      <c r="J56" s="46">
        <v>16574761</v>
      </c>
      <c r="K56" s="46">
        <v>18741916</v>
      </c>
      <c r="L56" s="46">
        <v>13482171</v>
      </c>
      <c r="M56" s="46">
        <v>14472376</v>
      </c>
      <c r="N56" s="47">
        <f t="shared" si="2"/>
        <v>119923299</v>
      </c>
    </row>
    <row r="57" spans="1:15" ht="24.95" customHeight="1" thickBot="1" x14ac:dyDescent="0.25">
      <c r="A57" s="61" t="s">
        <v>63</v>
      </c>
      <c r="B57" s="46">
        <v>0</v>
      </c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/>
      <c r="L57" s="46"/>
      <c r="M57" s="46"/>
      <c r="N57" s="47">
        <f t="shared" si="2"/>
        <v>0</v>
      </c>
    </row>
    <row r="58" spans="1:15" ht="24.95" customHeight="1" thickBot="1" x14ac:dyDescent="0.25">
      <c r="A58" s="61" t="s">
        <v>64</v>
      </c>
      <c r="B58" s="46">
        <v>6214199</v>
      </c>
      <c r="C58" s="46">
        <v>1342944</v>
      </c>
      <c r="D58" s="46">
        <v>3986157</v>
      </c>
      <c r="E58" s="46">
        <v>5457561</v>
      </c>
      <c r="F58" s="46">
        <v>7222893</v>
      </c>
      <c r="G58" s="46">
        <v>5987677</v>
      </c>
      <c r="H58" s="46">
        <v>5495748</v>
      </c>
      <c r="I58" s="46">
        <v>6507314</v>
      </c>
      <c r="J58" s="46">
        <v>6363737</v>
      </c>
      <c r="K58" s="46">
        <v>6444245</v>
      </c>
      <c r="L58" s="46">
        <v>6352722</v>
      </c>
      <c r="M58" s="46">
        <v>5310962</v>
      </c>
      <c r="N58" s="47">
        <f t="shared" si="2"/>
        <v>66686159</v>
      </c>
    </row>
    <row r="59" spans="1:15" ht="24.95" customHeight="1" thickBot="1" x14ac:dyDescent="0.25">
      <c r="A59" s="61" t="s">
        <v>28</v>
      </c>
      <c r="B59" s="46">
        <v>557040</v>
      </c>
      <c r="C59" s="46">
        <v>615875</v>
      </c>
      <c r="D59" s="46">
        <v>781618</v>
      </c>
      <c r="E59" s="46">
        <v>1051060</v>
      </c>
      <c r="F59" s="46">
        <v>1345200</v>
      </c>
      <c r="G59" s="46">
        <v>1178421</v>
      </c>
      <c r="H59" s="46">
        <v>1001734</v>
      </c>
      <c r="I59" s="46">
        <v>1350240</v>
      </c>
      <c r="J59" s="46">
        <v>700159</v>
      </c>
      <c r="K59" s="46">
        <v>853357</v>
      </c>
      <c r="L59" s="46">
        <v>236555</v>
      </c>
      <c r="M59" s="46">
        <v>287600</v>
      </c>
      <c r="N59" s="47">
        <f t="shared" si="2"/>
        <v>9958859</v>
      </c>
    </row>
    <row r="60" spans="1:15" ht="24.95" customHeight="1" x14ac:dyDescent="0.2">
      <c r="A60" s="50" t="s">
        <v>13</v>
      </c>
      <c r="B60" s="49">
        <f t="shared" ref="B60:N60" si="3">SUM(B42:B59)</f>
        <v>176097279</v>
      </c>
      <c r="C60" s="49">
        <f t="shared" si="3"/>
        <v>131496550</v>
      </c>
      <c r="D60" s="49">
        <f t="shared" si="3"/>
        <v>163207541</v>
      </c>
      <c r="E60" s="49">
        <f t="shared" si="3"/>
        <v>192745540</v>
      </c>
      <c r="F60" s="49">
        <f t="shared" si="3"/>
        <v>246638570</v>
      </c>
      <c r="G60" s="49">
        <f t="shared" si="3"/>
        <v>313267717</v>
      </c>
      <c r="H60" s="49">
        <f t="shared" si="3"/>
        <v>355058154</v>
      </c>
      <c r="I60" s="49">
        <f t="shared" si="3"/>
        <v>347120280</v>
      </c>
      <c r="J60" s="49">
        <f t="shared" si="3"/>
        <v>310455864</v>
      </c>
      <c r="K60" s="49">
        <f t="shared" si="3"/>
        <v>356946304</v>
      </c>
      <c r="L60" s="49">
        <f t="shared" si="3"/>
        <v>339088949</v>
      </c>
      <c r="M60" s="49">
        <f t="shared" si="3"/>
        <v>252278181</v>
      </c>
      <c r="N60" s="49">
        <f t="shared" si="3"/>
        <v>3184400929</v>
      </c>
    </row>
    <row r="61" spans="1:15" x14ac:dyDescent="0.2">
      <c r="O61" s="60">
        <f>SUM(B60:M60)</f>
        <v>3184400929</v>
      </c>
    </row>
    <row r="64" spans="1:15" s="26" customFormat="1" ht="24.95" customHeight="1" x14ac:dyDescent="0.2">
      <c r="A64" s="222" t="s">
        <v>165</v>
      </c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</row>
    <row r="65" spans="1:15" ht="13.5" thickBot="1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1:15" ht="24.95" customHeight="1" thickBot="1" x14ac:dyDescent="0.25">
      <c r="A66" s="63"/>
      <c r="B66" s="48" t="s">
        <v>1</v>
      </c>
      <c r="C66" s="48" t="s">
        <v>2</v>
      </c>
      <c r="D66" s="48" t="s">
        <v>3</v>
      </c>
      <c r="E66" s="48" t="s">
        <v>4</v>
      </c>
      <c r="F66" s="48" t="s">
        <v>5</v>
      </c>
      <c r="G66" s="48" t="s">
        <v>6</v>
      </c>
      <c r="H66" s="48" t="s">
        <v>7</v>
      </c>
      <c r="I66" s="48" t="s">
        <v>8</v>
      </c>
      <c r="J66" s="48" t="s">
        <v>9</v>
      </c>
      <c r="K66" s="48" t="s">
        <v>10</v>
      </c>
      <c r="L66" s="48" t="s">
        <v>11</v>
      </c>
      <c r="M66" s="48" t="s">
        <v>12</v>
      </c>
      <c r="N66" s="48" t="s">
        <v>13</v>
      </c>
    </row>
    <row r="67" spans="1:15" ht="24.95" customHeight="1" thickBot="1" x14ac:dyDescent="0.25">
      <c r="A67" s="61" t="s">
        <v>30</v>
      </c>
      <c r="B67" s="46">
        <v>48415277</v>
      </c>
      <c r="C67" s="46">
        <v>44192388</v>
      </c>
      <c r="D67" s="46">
        <v>52325325</v>
      </c>
      <c r="E67" s="46">
        <v>52204129</v>
      </c>
      <c r="F67" s="46">
        <v>54160643</v>
      </c>
      <c r="G67" s="46">
        <v>46206452</v>
      </c>
      <c r="H67" s="46">
        <v>50702799</v>
      </c>
      <c r="I67" s="46">
        <v>49141010</v>
      </c>
      <c r="J67" s="46">
        <v>52376545</v>
      </c>
      <c r="K67" s="46">
        <v>53466200</v>
      </c>
      <c r="L67" s="46">
        <v>47166478</v>
      </c>
      <c r="M67" s="46">
        <v>50086593</v>
      </c>
      <c r="N67" s="47">
        <f t="shared" ref="N67:N78" si="4">SUM(B67:M67)</f>
        <v>600443839</v>
      </c>
    </row>
    <row r="68" spans="1:15" ht="24.95" customHeight="1" thickBot="1" x14ac:dyDescent="0.25">
      <c r="A68" s="61" t="s">
        <v>226</v>
      </c>
      <c r="B68" s="46">
        <v>0</v>
      </c>
      <c r="C68" s="46">
        <v>0</v>
      </c>
      <c r="D68" s="46">
        <v>0</v>
      </c>
      <c r="E68" s="46">
        <v>55002</v>
      </c>
      <c r="F68" s="46">
        <v>29749</v>
      </c>
      <c r="G68" s="46">
        <v>0</v>
      </c>
      <c r="H68" s="46">
        <v>49013</v>
      </c>
      <c r="I68" s="46">
        <v>0</v>
      </c>
      <c r="J68" s="46">
        <v>18265</v>
      </c>
      <c r="K68" s="46">
        <v>27044</v>
      </c>
      <c r="L68" s="46">
        <v>23923</v>
      </c>
      <c r="M68" s="46">
        <v>0</v>
      </c>
      <c r="N68" s="47">
        <f t="shared" si="4"/>
        <v>202996</v>
      </c>
    </row>
    <row r="69" spans="1:15" ht="24.95" customHeight="1" thickBot="1" x14ac:dyDescent="0.25">
      <c r="A69" s="61" t="s">
        <v>32</v>
      </c>
      <c r="B69" s="46">
        <v>7842038</v>
      </c>
      <c r="C69" s="46">
        <v>7121928</v>
      </c>
      <c r="D69" s="46">
        <v>6498488</v>
      </c>
      <c r="E69" s="46">
        <v>4257186</v>
      </c>
      <c r="F69" s="46">
        <v>4733000</v>
      </c>
      <c r="G69" s="46">
        <v>4664818</v>
      </c>
      <c r="H69" s="46">
        <v>2838185</v>
      </c>
      <c r="I69" s="46">
        <v>4629330</v>
      </c>
      <c r="J69" s="46">
        <v>6490252</v>
      </c>
      <c r="K69" s="46">
        <v>4390670</v>
      </c>
      <c r="L69" s="46">
        <v>3905510</v>
      </c>
      <c r="M69" s="46">
        <v>4918532</v>
      </c>
      <c r="N69" s="47">
        <f t="shared" si="4"/>
        <v>62289937</v>
      </c>
    </row>
    <row r="70" spans="1:15" ht="24.95" customHeight="1" thickBot="1" x14ac:dyDescent="0.25">
      <c r="A70" s="61" t="s">
        <v>33</v>
      </c>
      <c r="B70" s="46">
        <v>2081744</v>
      </c>
      <c r="C70" s="46">
        <v>1572884</v>
      </c>
      <c r="D70" s="46">
        <v>1913942</v>
      </c>
      <c r="E70" s="46">
        <v>1564246</v>
      </c>
      <c r="F70" s="46">
        <v>1223317</v>
      </c>
      <c r="G70" s="46">
        <v>1893150</v>
      </c>
      <c r="H70" s="46">
        <v>1448526</v>
      </c>
      <c r="I70" s="46">
        <v>1147579</v>
      </c>
      <c r="J70" s="46">
        <v>1400643</v>
      </c>
      <c r="K70" s="46">
        <v>1511376</v>
      </c>
      <c r="L70" s="46">
        <v>2087880</v>
      </c>
      <c r="M70" s="46">
        <v>1237659</v>
      </c>
      <c r="N70" s="47">
        <f t="shared" si="4"/>
        <v>19082946</v>
      </c>
    </row>
    <row r="71" spans="1:15" ht="24.95" customHeight="1" thickBot="1" x14ac:dyDescent="0.25">
      <c r="A71" s="61" t="s">
        <v>62</v>
      </c>
      <c r="B71" s="46">
        <v>3956532</v>
      </c>
      <c r="C71" s="46">
        <v>3417498</v>
      </c>
      <c r="D71" s="46">
        <v>1744266</v>
      </c>
      <c r="E71" s="46">
        <v>2355452</v>
      </c>
      <c r="F71" s="46">
        <v>1135146</v>
      </c>
      <c r="G71" s="46">
        <v>1363342</v>
      </c>
      <c r="H71" s="46">
        <v>2194182</v>
      </c>
      <c r="I71" s="46">
        <v>1388327</v>
      </c>
      <c r="J71" s="46">
        <v>2316723</v>
      </c>
      <c r="K71" s="46">
        <v>1262182</v>
      </c>
      <c r="L71" s="46">
        <v>1372106</v>
      </c>
      <c r="M71" s="46">
        <v>0</v>
      </c>
      <c r="N71" s="47">
        <f t="shared" si="4"/>
        <v>22505756</v>
      </c>
    </row>
    <row r="72" spans="1:15" ht="24.95" customHeight="1" thickBot="1" x14ac:dyDescent="0.25">
      <c r="A72" s="61" t="s">
        <v>93</v>
      </c>
      <c r="B72" s="46">
        <v>6227115</v>
      </c>
      <c r="C72" s="46">
        <v>5181907</v>
      </c>
      <c r="D72" s="46">
        <v>5630850</v>
      </c>
      <c r="E72" s="46">
        <v>6740058</v>
      </c>
      <c r="F72" s="46">
        <v>8433493</v>
      </c>
      <c r="G72" s="46">
        <v>5314033</v>
      </c>
      <c r="H72" s="46">
        <v>7617898</v>
      </c>
      <c r="I72" s="46">
        <v>6358805</v>
      </c>
      <c r="J72" s="46">
        <v>6249174</v>
      </c>
      <c r="K72" s="46">
        <v>6636113</v>
      </c>
      <c r="L72" s="46">
        <v>6231217</v>
      </c>
      <c r="M72" s="46">
        <v>6451105</v>
      </c>
      <c r="N72" s="47">
        <f t="shared" si="4"/>
        <v>77071768</v>
      </c>
    </row>
    <row r="73" spans="1:15" ht="24.95" customHeight="1" thickBot="1" x14ac:dyDescent="0.25">
      <c r="A73" s="61" t="s">
        <v>34</v>
      </c>
      <c r="B73" s="46">
        <v>56612447</v>
      </c>
      <c r="C73" s="46">
        <v>56066164</v>
      </c>
      <c r="D73" s="46">
        <v>59145878</v>
      </c>
      <c r="E73" s="46">
        <v>55700098</v>
      </c>
      <c r="F73" s="46">
        <v>59946525</v>
      </c>
      <c r="G73" s="46">
        <v>53324036</v>
      </c>
      <c r="H73" s="46">
        <v>53579413</v>
      </c>
      <c r="I73" s="46">
        <v>53412169</v>
      </c>
      <c r="J73" s="46">
        <v>61060522</v>
      </c>
      <c r="K73" s="46">
        <v>59595114</v>
      </c>
      <c r="L73" s="46">
        <v>55131870</v>
      </c>
      <c r="M73" s="46">
        <v>49199173</v>
      </c>
      <c r="N73" s="47">
        <f t="shared" si="4"/>
        <v>672773409</v>
      </c>
    </row>
    <row r="74" spans="1:15" ht="24.95" customHeight="1" thickBot="1" x14ac:dyDescent="0.25">
      <c r="A74" s="61" t="s">
        <v>98</v>
      </c>
      <c r="B74" s="46">
        <v>22794888</v>
      </c>
      <c r="C74" s="46">
        <v>18045721</v>
      </c>
      <c r="D74" s="46">
        <v>19778924</v>
      </c>
      <c r="E74" s="46">
        <v>16106287</v>
      </c>
      <c r="F74" s="46">
        <v>16734362</v>
      </c>
      <c r="G74" s="46">
        <v>20470555</v>
      </c>
      <c r="H74" s="46">
        <v>19236421</v>
      </c>
      <c r="I74" s="46">
        <v>18624789</v>
      </c>
      <c r="J74" s="46">
        <v>20164683</v>
      </c>
      <c r="K74" s="46">
        <v>19367105</v>
      </c>
      <c r="L74" s="46">
        <v>19762654</v>
      </c>
      <c r="M74" s="46">
        <v>18808808</v>
      </c>
      <c r="N74" s="47">
        <f t="shared" si="4"/>
        <v>229895197</v>
      </c>
    </row>
    <row r="75" spans="1:15" ht="24.95" customHeight="1" thickBot="1" x14ac:dyDescent="0.25">
      <c r="A75" s="61" t="s">
        <v>35</v>
      </c>
      <c r="B75" s="46">
        <v>7696216</v>
      </c>
      <c r="C75" s="46">
        <v>7549264</v>
      </c>
      <c r="D75" s="46">
        <v>6195553</v>
      </c>
      <c r="E75" s="46">
        <v>4270586</v>
      </c>
      <c r="F75" s="46">
        <v>6169306</v>
      </c>
      <c r="G75" s="46">
        <v>4831793</v>
      </c>
      <c r="H75" s="46">
        <v>5682478</v>
      </c>
      <c r="I75" s="46">
        <v>6822776</v>
      </c>
      <c r="J75" s="46">
        <v>7434028</v>
      </c>
      <c r="K75" s="46">
        <v>6303394</v>
      </c>
      <c r="L75" s="46">
        <v>7134099</v>
      </c>
      <c r="M75" s="46">
        <v>7480592</v>
      </c>
      <c r="N75" s="47">
        <f t="shared" si="4"/>
        <v>77570085</v>
      </c>
    </row>
    <row r="76" spans="1:15" ht="24.95" customHeight="1" thickBot="1" x14ac:dyDescent="0.25">
      <c r="A76" s="61" t="s">
        <v>74</v>
      </c>
      <c r="B76" s="46">
        <v>2170050</v>
      </c>
      <c r="C76" s="46">
        <v>1887000</v>
      </c>
      <c r="D76" s="46">
        <v>1905870</v>
      </c>
      <c r="E76" s="46">
        <v>1264290</v>
      </c>
      <c r="F76" s="46">
        <v>1789590</v>
      </c>
      <c r="G76" s="46">
        <v>1589940</v>
      </c>
      <c r="H76" s="46">
        <v>868020</v>
      </c>
      <c r="I76" s="46">
        <v>1207680</v>
      </c>
      <c r="J76" s="46">
        <v>1377510</v>
      </c>
      <c r="K76" s="46">
        <v>1622820</v>
      </c>
      <c r="L76" s="46">
        <v>2321010</v>
      </c>
      <c r="M76" s="46">
        <v>2434230</v>
      </c>
      <c r="N76" s="47">
        <f t="shared" si="4"/>
        <v>20438010</v>
      </c>
    </row>
    <row r="77" spans="1:15" ht="24.95" customHeight="1" thickBot="1" x14ac:dyDescent="0.25">
      <c r="A77" s="61" t="s">
        <v>227</v>
      </c>
      <c r="B77" s="46">
        <v>9747778</v>
      </c>
      <c r="C77" s="46">
        <v>11186399</v>
      </c>
      <c r="D77" s="46">
        <v>13610436</v>
      </c>
      <c r="E77" s="46">
        <v>3884922</v>
      </c>
      <c r="F77" s="46">
        <v>5841051</v>
      </c>
      <c r="G77" s="46">
        <v>10893704</v>
      </c>
      <c r="H77" s="46">
        <v>5121394</v>
      </c>
      <c r="I77" s="46">
        <v>7879713</v>
      </c>
      <c r="J77" s="46">
        <v>10892705</v>
      </c>
      <c r="K77" s="46">
        <v>6288012</v>
      </c>
      <c r="L77" s="46">
        <v>13888134</v>
      </c>
      <c r="M77" s="46">
        <v>12401689</v>
      </c>
      <c r="N77" s="47">
        <f t="shared" si="4"/>
        <v>111635937</v>
      </c>
    </row>
    <row r="78" spans="1:15" ht="24.95" customHeight="1" thickBot="1" x14ac:dyDescent="0.25">
      <c r="A78" s="61" t="s">
        <v>17</v>
      </c>
      <c r="B78" s="46">
        <v>4099459</v>
      </c>
      <c r="C78" s="46">
        <v>4327775</v>
      </c>
      <c r="D78" s="46">
        <v>5138525</v>
      </c>
      <c r="E78" s="46">
        <v>4213792</v>
      </c>
      <c r="F78" s="46">
        <v>4552026</v>
      </c>
      <c r="G78" s="46">
        <v>3111123</v>
      </c>
      <c r="H78" s="46">
        <v>4334747</v>
      </c>
      <c r="I78" s="46">
        <v>4617255</v>
      </c>
      <c r="J78" s="46">
        <v>4422093</v>
      </c>
      <c r="K78" s="46">
        <v>4300068</v>
      </c>
      <c r="L78" s="46">
        <v>4659031</v>
      </c>
      <c r="M78" s="46">
        <v>3484921</v>
      </c>
      <c r="N78" s="47">
        <f t="shared" si="4"/>
        <v>51260815</v>
      </c>
    </row>
    <row r="79" spans="1:15" ht="24.95" customHeight="1" x14ac:dyDescent="0.2">
      <c r="A79" s="64" t="s">
        <v>13</v>
      </c>
      <c r="B79" s="49">
        <f t="shared" ref="B79:N79" si="5">SUM(B67:B78)</f>
        <v>171643544</v>
      </c>
      <c r="C79" s="49">
        <f t="shared" si="5"/>
        <v>160548928</v>
      </c>
      <c r="D79" s="49">
        <f t="shared" si="5"/>
        <v>173888057</v>
      </c>
      <c r="E79" s="49">
        <f t="shared" si="5"/>
        <v>152616048</v>
      </c>
      <c r="F79" s="49">
        <f t="shared" si="5"/>
        <v>164748208</v>
      </c>
      <c r="G79" s="49">
        <f t="shared" si="5"/>
        <v>153662946</v>
      </c>
      <c r="H79" s="49">
        <f t="shared" si="5"/>
        <v>153673076</v>
      </c>
      <c r="I79" s="49">
        <f t="shared" si="5"/>
        <v>155229433</v>
      </c>
      <c r="J79" s="49">
        <f t="shared" si="5"/>
        <v>174203143</v>
      </c>
      <c r="K79" s="49">
        <f t="shared" si="5"/>
        <v>164770098</v>
      </c>
      <c r="L79" s="49">
        <f t="shared" si="5"/>
        <v>163683912</v>
      </c>
      <c r="M79" s="49">
        <f t="shared" si="5"/>
        <v>156503302</v>
      </c>
      <c r="N79" s="49">
        <f t="shared" si="5"/>
        <v>1945170695</v>
      </c>
    </row>
    <row r="80" spans="1:15" x14ac:dyDescent="0.2">
      <c r="O80" s="60">
        <f>SUM(B79:M79)</f>
        <v>1945170695</v>
      </c>
    </row>
    <row r="83" spans="1:14" s="26" customFormat="1" ht="24.95" customHeight="1" x14ac:dyDescent="0.2">
      <c r="A83" s="222" t="s">
        <v>235</v>
      </c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2"/>
    </row>
    <row r="84" spans="1:14" ht="13.5" thickBot="1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</row>
    <row r="85" spans="1:14" ht="24.95" customHeight="1" thickBot="1" x14ac:dyDescent="0.25">
      <c r="A85" s="48"/>
      <c r="B85" s="48" t="s">
        <v>1</v>
      </c>
      <c r="C85" s="48" t="s">
        <v>2</v>
      </c>
      <c r="D85" s="48" t="s">
        <v>3</v>
      </c>
      <c r="E85" s="48" t="s">
        <v>4</v>
      </c>
      <c r="F85" s="48" t="s">
        <v>5</v>
      </c>
      <c r="G85" s="48" t="s">
        <v>6</v>
      </c>
      <c r="H85" s="48" t="s">
        <v>7</v>
      </c>
      <c r="I85" s="48" t="s">
        <v>8</v>
      </c>
      <c r="J85" s="48" t="s">
        <v>9</v>
      </c>
      <c r="K85" s="48" t="s">
        <v>10</v>
      </c>
      <c r="L85" s="48" t="s">
        <v>11</v>
      </c>
      <c r="M85" s="48" t="s">
        <v>12</v>
      </c>
      <c r="N85" s="48" t="s">
        <v>13</v>
      </c>
    </row>
    <row r="86" spans="1:14" ht="24.95" customHeight="1" thickBot="1" x14ac:dyDescent="0.25">
      <c r="A86" s="61" t="s">
        <v>36</v>
      </c>
      <c r="B86" s="46">
        <v>9365052</v>
      </c>
      <c r="C86" s="46">
        <v>10688669</v>
      </c>
      <c r="D86" s="46">
        <v>10801595</v>
      </c>
      <c r="E86" s="46">
        <v>10147689</v>
      </c>
      <c r="F86" s="46">
        <v>8488995</v>
      </c>
      <c r="G86" s="46">
        <v>10323650</v>
      </c>
      <c r="H86" s="46">
        <v>8456557</v>
      </c>
      <c r="I86" s="46">
        <v>9666657</v>
      </c>
      <c r="J86" s="46">
        <v>8986178</v>
      </c>
      <c r="K86" s="46">
        <v>8871361</v>
      </c>
      <c r="L86" s="46">
        <v>7205696</v>
      </c>
      <c r="M86" s="46">
        <v>8184673</v>
      </c>
      <c r="N86" s="47">
        <f t="shared" ref="N86:N98" si="6">SUM(B86:M86)</f>
        <v>111186772</v>
      </c>
    </row>
    <row r="87" spans="1:14" ht="24.95" customHeight="1" thickBot="1" x14ac:dyDescent="0.25">
      <c r="A87" s="61" t="s">
        <v>228</v>
      </c>
      <c r="B87" s="46">
        <v>18814967</v>
      </c>
      <c r="C87" s="46">
        <v>16567218</v>
      </c>
      <c r="D87" s="46">
        <v>10901073</v>
      </c>
      <c r="E87" s="46">
        <v>6815484</v>
      </c>
      <c r="F87" s="46">
        <v>15945266</v>
      </c>
      <c r="G87" s="46">
        <v>14881055</v>
      </c>
      <c r="H87" s="46">
        <v>15515161</v>
      </c>
      <c r="I87" s="46">
        <v>16832349</v>
      </c>
      <c r="J87" s="46">
        <v>16903747</v>
      </c>
      <c r="K87" s="46">
        <v>19298942</v>
      </c>
      <c r="L87" s="46">
        <v>9919619</v>
      </c>
      <c r="M87" s="46">
        <v>20200461</v>
      </c>
      <c r="N87" s="47">
        <f t="shared" si="6"/>
        <v>182595342</v>
      </c>
    </row>
    <row r="88" spans="1:14" ht="24.95" customHeight="1" thickBot="1" x14ac:dyDescent="0.25">
      <c r="A88" s="61" t="s">
        <v>38</v>
      </c>
      <c r="B88" s="46">
        <v>15756758</v>
      </c>
      <c r="C88" s="46">
        <v>7970512</v>
      </c>
      <c r="D88" s="46">
        <v>27030477</v>
      </c>
      <c r="E88" s="46">
        <v>27806333</v>
      </c>
      <c r="F88" s="46">
        <v>29309934</v>
      </c>
      <c r="G88" s="46">
        <v>30005900</v>
      </c>
      <c r="H88" s="46">
        <v>31996662</v>
      </c>
      <c r="I88" s="46">
        <v>30515729</v>
      </c>
      <c r="J88" s="46">
        <v>29300992</v>
      </c>
      <c r="K88" s="46">
        <v>27371668</v>
      </c>
      <c r="L88" s="46">
        <v>24876949</v>
      </c>
      <c r="M88" s="46">
        <v>29023818</v>
      </c>
      <c r="N88" s="47">
        <f t="shared" si="6"/>
        <v>310965732</v>
      </c>
    </row>
    <row r="89" spans="1:14" ht="24.95" customHeight="1" thickBot="1" x14ac:dyDescent="0.25">
      <c r="A89" s="61" t="s">
        <v>229</v>
      </c>
      <c r="B89" s="46">
        <v>0</v>
      </c>
      <c r="C89" s="46">
        <v>0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7">
        <f t="shared" si="6"/>
        <v>0</v>
      </c>
    </row>
    <row r="90" spans="1:14" ht="24.95" customHeight="1" thickBot="1" x14ac:dyDescent="0.25">
      <c r="A90" s="61" t="s">
        <v>40</v>
      </c>
      <c r="B90" s="46">
        <v>21517131</v>
      </c>
      <c r="C90" s="46">
        <v>19333208</v>
      </c>
      <c r="D90" s="46">
        <v>17002878</v>
      </c>
      <c r="E90" s="46">
        <v>14214676</v>
      </c>
      <c r="F90" s="46">
        <v>10172271</v>
      </c>
      <c r="G90" s="46">
        <v>6393281</v>
      </c>
      <c r="H90" s="46">
        <v>8120428</v>
      </c>
      <c r="I90" s="46">
        <v>8148515</v>
      </c>
      <c r="J90" s="46">
        <v>7115924</v>
      </c>
      <c r="K90" s="46">
        <v>3486231</v>
      </c>
      <c r="L90" s="46">
        <v>5294200</v>
      </c>
      <c r="M90" s="46">
        <v>4591215</v>
      </c>
      <c r="N90" s="47">
        <f t="shared" si="6"/>
        <v>125389958</v>
      </c>
    </row>
    <row r="91" spans="1:14" ht="24.95" customHeight="1" thickBot="1" x14ac:dyDescent="0.25">
      <c r="A91" s="61" t="s">
        <v>32</v>
      </c>
      <c r="B91" s="46">
        <v>3485441</v>
      </c>
      <c r="C91" s="46">
        <v>2542411</v>
      </c>
      <c r="D91" s="46">
        <v>4336829</v>
      </c>
      <c r="E91" s="46">
        <v>3159849</v>
      </c>
      <c r="F91" s="46">
        <v>2442681</v>
      </c>
      <c r="G91" s="46">
        <v>2620187</v>
      </c>
      <c r="H91" s="46">
        <v>3125972</v>
      </c>
      <c r="I91" s="46">
        <v>1662853</v>
      </c>
      <c r="J91" s="46">
        <v>2210082</v>
      </c>
      <c r="K91" s="46">
        <v>2082287</v>
      </c>
      <c r="L91" s="46">
        <v>1842875</v>
      </c>
      <c r="M91" s="46">
        <v>1798024</v>
      </c>
      <c r="N91" s="47">
        <f t="shared" si="6"/>
        <v>31309491</v>
      </c>
    </row>
    <row r="92" spans="1:14" ht="24.95" customHeight="1" thickBot="1" x14ac:dyDescent="0.25">
      <c r="A92" s="61" t="s">
        <v>67</v>
      </c>
      <c r="B92" s="46">
        <v>6768063</v>
      </c>
      <c r="C92" s="46">
        <v>5421914</v>
      </c>
      <c r="D92" s="46">
        <v>3751456</v>
      </c>
      <c r="E92" s="46">
        <v>4552550</v>
      </c>
      <c r="F92" s="46">
        <v>5359811</v>
      </c>
      <c r="G92" s="46">
        <v>7332657</v>
      </c>
      <c r="H92" s="46">
        <v>7264212</v>
      </c>
      <c r="I92" s="46">
        <v>4410005</v>
      </c>
      <c r="J92" s="46">
        <v>5719255</v>
      </c>
      <c r="K92" s="46">
        <v>4507547</v>
      </c>
      <c r="L92" s="46">
        <v>5253822</v>
      </c>
      <c r="M92" s="46">
        <v>3809597</v>
      </c>
      <c r="N92" s="47">
        <f t="shared" si="6"/>
        <v>64150889</v>
      </c>
    </row>
    <row r="93" spans="1:14" ht="24.95" customHeight="1" thickBot="1" x14ac:dyDescent="0.25">
      <c r="A93" s="61" t="s">
        <v>68</v>
      </c>
      <c r="B93" s="46">
        <v>56832304</v>
      </c>
      <c r="C93" s="46">
        <v>34766210</v>
      </c>
      <c r="D93" s="46">
        <v>48846422</v>
      </c>
      <c r="E93" s="46">
        <v>51693717</v>
      </c>
      <c r="F93" s="46">
        <v>44783081</v>
      </c>
      <c r="G93" s="46">
        <v>47747143</v>
      </c>
      <c r="H93" s="46">
        <v>48933868</v>
      </c>
      <c r="I93" s="46">
        <v>40734004</v>
      </c>
      <c r="J93" s="46">
        <v>46735441</v>
      </c>
      <c r="K93" s="46">
        <v>48927108</v>
      </c>
      <c r="L93" s="46">
        <v>39448685</v>
      </c>
      <c r="M93" s="46">
        <v>41140384</v>
      </c>
      <c r="N93" s="47">
        <f t="shared" si="6"/>
        <v>550588367</v>
      </c>
    </row>
    <row r="94" spans="1:14" ht="24.95" customHeight="1" thickBot="1" x14ac:dyDescent="0.25">
      <c r="A94" s="61" t="s">
        <v>69</v>
      </c>
      <c r="B94" s="46">
        <v>0</v>
      </c>
      <c r="C94" s="46">
        <v>0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7">
        <f t="shared" si="6"/>
        <v>0</v>
      </c>
    </row>
    <row r="95" spans="1:14" ht="24.95" customHeight="1" thickBot="1" x14ac:dyDescent="0.25">
      <c r="A95" s="61" t="s">
        <v>79</v>
      </c>
      <c r="B95" s="46">
        <v>1001265</v>
      </c>
      <c r="C95" s="46">
        <v>1287341</v>
      </c>
      <c r="D95" s="46">
        <v>333755</v>
      </c>
      <c r="E95" s="46">
        <v>953586</v>
      </c>
      <c r="F95" s="46">
        <v>619831</v>
      </c>
      <c r="G95" s="46">
        <v>953586</v>
      </c>
      <c r="H95" s="46"/>
      <c r="I95" s="46">
        <v>661242</v>
      </c>
      <c r="J95" s="46">
        <v>991863</v>
      </c>
      <c r="K95" s="46">
        <v>661242</v>
      </c>
      <c r="L95" s="46">
        <v>1180789</v>
      </c>
      <c r="M95" s="46">
        <v>661242</v>
      </c>
      <c r="N95" s="47">
        <f t="shared" si="6"/>
        <v>9305742</v>
      </c>
    </row>
    <row r="96" spans="1:14" ht="24.95" customHeight="1" thickBot="1" x14ac:dyDescent="0.25">
      <c r="A96" s="61" t="s">
        <v>77</v>
      </c>
      <c r="B96" s="46">
        <v>2290579</v>
      </c>
      <c r="C96" s="46">
        <v>2064954</v>
      </c>
      <c r="D96" s="46">
        <v>442257</v>
      </c>
      <c r="E96" s="46">
        <v>1458384</v>
      </c>
      <c r="F96" s="46">
        <v>1844848</v>
      </c>
      <c r="G96" s="46">
        <v>1444487</v>
      </c>
      <c r="H96" s="46">
        <v>849157</v>
      </c>
      <c r="I96" s="46">
        <v>1604108</v>
      </c>
      <c r="J96" s="46">
        <v>1838441</v>
      </c>
      <c r="K96" s="46">
        <v>1883365</v>
      </c>
      <c r="L96" s="46">
        <v>398852</v>
      </c>
      <c r="M96" s="46">
        <v>116559</v>
      </c>
      <c r="N96" s="47">
        <f t="shared" si="6"/>
        <v>16235991</v>
      </c>
    </row>
    <row r="97" spans="1:15" ht="24.95" customHeight="1" thickBot="1" x14ac:dyDescent="0.25">
      <c r="A97" s="61" t="s">
        <v>78</v>
      </c>
      <c r="B97" s="46">
        <v>0</v>
      </c>
      <c r="C97" s="46">
        <v>0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7">
        <f t="shared" si="6"/>
        <v>0</v>
      </c>
    </row>
    <row r="98" spans="1:15" ht="24.95" customHeight="1" thickBot="1" x14ac:dyDescent="0.25">
      <c r="A98" s="61" t="s">
        <v>17</v>
      </c>
      <c r="B98" s="46">
        <v>242383</v>
      </c>
      <c r="C98" s="46">
        <v>207231</v>
      </c>
      <c r="D98" s="46">
        <v>329036</v>
      </c>
      <c r="E98" s="46">
        <v>274673</v>
      </c>
      <c r="F98" s="46">
        <v>268542</v>
      </c>
      <c r="G98" s="46">
        <v>855155</v>
      </c>
      <c r="H98" s="46">
        <v>95645</v>
      </c>
      <c r="I98" s="46">
        <v>123035</v>
      </c>
      <c r="J98" s="46">
        <v>190623</v>
      </c>
      <c r="K98" s="46">
        <v>913026</v>
      </c>
      <c r="L98" s="46">
        <v>87420</v>
      </c>
      <c r="M98" s="46">
        <v>157841</v>
      </c>
      <c r="N98" s="47">
        <f t="shared" si="6"/>
        <v>3744610</v>
      </c>
    </row>
    <row r="99" spans="1:15" ht="24.95" customHeight="1" x14ac:dyDescent="0.2">
      <c r="A99" s="50" t="s">
        <v>13</v>
      </c>
      <c r="B99" s="49">
        <f t="shared" ref="B99:N99" si="7">SUM(B86:B98)</f>
        <v>136073943</v>
      </c>
      <c r="C99" s="49">
        <f t="shared" si="7"/>
        <v>100849668</v>
      </c>
      <c r="D99" s="49">
        <f t="shared" si="7"/>
        <v>123775778</v>
      </c>
      <c r="E99" s="49">
        <f t="shared" si="7"/>
        <v>121076941</v>
      </c>
      <c r="F99" s="49">
        <f t="shared" si="7"/>
        <v>119235260</v>
      </c>
      <c r="G99" s="49">
        <f t="shared" si="7"/>
        <v>122557101</v>
      </c>
      <c r="H99" s="49">
        <f t="shared" si="7"/>
        <v>124357662</v>
      </c>
      <c r="I99" s="49">
        <f t="shared" si="7"/>
        <v>114358497</v>
      </c>
      <c r="J99" s="49">
        <f t="shared" si="7"/>
        <v>119992546</v>
      </c>
      <c r="K99" s="49">
        <f t="shared" si="7"/>
        <v>118002777</v>
      </c>
      <c r="L99" s="49">
        <f t="shared" si="7"/>
        <v>95508907</v>
      </c>
      <c r="M99" s="49">
        <f t="shared" si="7"/>
        <v>109683814</v>
      </c>
      <c r="N99" s="49">
        <f t="shared" si="7"/>
        <v>1405472894</v>
      </c>
    </row>
    <row r="100" spans="1:15" x14ac:dyDescent="0.2">
      <c r="O100" s="60">
        <f>SUM(B99:M99)</f>
        <v>1405472894</v>
      </c>
    </row>
    <row r="103" spans="1:15" s="26" customFormat="1" ht="24.95" customHeight="1" x14ac:dyDescent="0.2">
      <c r="A103" s="222" t="s">
        <v>234</v>
      </c>
      <c r="B103" s="222"/>
      <c r="C103" s="222"/>
      <c r="D103" s="222"/>
      <c r="E103" s="222"/>
      <c r="F103" s="222"/>
      <c r="G103" s="222"/>
      <c r="H103" s="222"/>
      <c r="I103" s="222"/>
      <c r="J103" s="222"/>
      <c r="K103" s="222"/>
      <c r="L103" s="222"/>
      <c r="M103" s="222"/>
      <c r="N103" s="222"/>
    </row>
    <row r="104" spans="1:15" ht="13.5" thickBot="1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</row>
    <row r="105" spans="1:15" ht="24.95" customHeight="1" thickBot="1" x14ac:dyDescent="0.25">
      <c r="A105" s="48"/>
      <c r="B105" s="48" t="s">
        <v>1</v>
      </c>
      <c r="C105" s="48" t="s">
        <v>2</v>
      </c>
      <c r="D105" s="48" t="s">
        <v>3</v>
      </c>
      <c r="E105" s="48" t="s">
        <v>4</v>
      </c>
      <c r="F105" s="48" t="s">
        <v>5</v>
      </c>
      <c r="G105" s="48" t="s">
        <v>6</v>
      </c>
      <c r="H105" s="48" t="s">
        <v>7</v>
      </c>
      <c r="I105" s="48" t="s">
        <v>8</v>
      </c>
      <c r="J105" s="48" t="s">
        <v>9</v>
      </c>
      <c r="K105" s="48" t="s">
        <v>10</v>
      </c>
      <c r="L105" s="48" t="s">
        <v>11</v>
      </c>
      <c r="M105" s="48" t="s">
        <v>12</v>
      </c>
      <c r="N105" s="48" t="s">
        <v>13</v>
      </c>
    </row>
    <row r="106" spans="1:15" ht="24.95" customHeight="1" thickBot="1" x14ac:dyDescent="0.25">
      <c r="A106" s="61" t="s">
        <v>42</v>
      </c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7">
        <f t="shared" ref="N106:N116" si="8">SUM(B106:M106)</f>
        <v>0</v>
      </c>
    </row>
    <row r="107" spans="1:15" ht="24.95" customHeight="1" thickBot="1" x14ac:dyDescent="0.25">
      <c r="A107" s="61" t="s">
        <v>41</v>
      </c>
      <c r="B107" s="46">
        <v>2471120</v>
      </c>
      <c r="C107" s="46">
        <v>1833684</v>
      </c>
      <c r="D107" s="46">
        <v>1543711</v>
      </c>
      <c r="E107" s="46">
        <v>578892</v>
      </c>
      <c r="F107" s="46"/>
      <c r="G107" s="46">
        <v>653766</v>
      </c>
      <c r="H107" s="46">
        <v>1536351</v>
      </c>
      <c r="I107" s="46">
        <v>978588</v>
      </c>
      <c r="J107" s="46">
        <v>1388964</v>
      </c>
      <c r="K107" s="46">
        <v>1740292</v>
      </c>
      <c r="L107" s="46">
        <v>1961264</v>
      </c>
      <c r="M107" s="46">
        <v>1708725</v>
      </c>
      <c r="N107" s="47">
        <f t="shared" si="8"/>
        <v>16395357</v>
      </c>
    </row>
    <row r="108" spans="1:15" ht="24.95" customHeight="1" thickBot="1" x14ac:dyDescent="0.25">
      <c r="A108" s="61" t="s">
        <v>65</v>
      </c>
      <c r="B108" s="46">
        <v>54046</v>
      </c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7">
        <f t="shared" si="8"/>
        <v>54046</v>
      </c>
    </row>
    <row r="109" spans="1:15" ht="24.95" customHeight="1" thickBot="1" x14ac:dyDescent="0.25">
      <c r="A109" s="61" t="s">
        <v>43</v>
      </c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7">
        <f t="shared" si="8"/>
        <v>0</v>
      </c>
    </row>
    <row r="110" spans="1:15" ht="24.95" customHeight="1" thickBot="1" x14ac:dyDescent="0.25">
      <c r="A110" s="61" t="s">
        <v>23</v>
      </c>
      <c r="B110" s="46">
        <v>11584322</v>
      </c>
      <c r="C110" s="46">
        <v>10907608</v>
      </c>
      <c r="D110" s="46">
        <v>7679201</v>
      </c>
      <c r="E110" s="46">
        <v>6078037</v>
      </c>
      <c r="F110" s="46">
        <v>8575619</v>
      </c>
      <c r="G110" s="46">
        <v>5907228</v>
      </c>
      <c r="H110" s="46">
        <v>7796550</v>
      </c>
      <c r="I110" s="46">
        <v>5098373</v>
      </c>
      <c r="J110" s="46">
        <v>6060537</v>
      </c>
      <c r="K110" s="46">
        <v>8326980</v>
      </c>
      <c r="L110" s="46">
        <v>7014997</v>
      </c>
      <c r="M110" s="46">
        <v>6502785</v>
      </c>
      <c r="N110" s="47">
        <f t="shared" si="8"/>
        <v>91532237</v>
      </c>
    </row>
    <row r="111" spans="1:15" ht="24.95" customHeight="1" thickBot="1" x14ac:dyDescent="0.25">
      <c r="A111" s="61" t="s">
        <v>40</v>
      </c>
      <c r="B111" s="46"/>
      <c r="C111" s="46"/>
      <c r="D111" s="46"/>
      <c r="E111" s="46"/>
      <c r="F111" s="46"/>
      <c r="G111" s="46"/>
      <c r="H111" s="46"/>
      <c r="I111" s="46"/>
      <c r="J111" s="46"/>
      <c r="K111" s="46">
        <v>13543</v>
      </c>
      <c r="L111" s="46">
        <v>48473</v>
      </c>
      <c r="M111" s="46">
        <v>27843</v>
      </c>
      <c r="N111" s="47">
        <f t="shared" si="8"/>
        <v>89859</v>
      </c>
    </row>
    <row r="112" spans="1:15" ht="24.95" customHeight="1" thickBot="1" x14ac:dyDescent="0.25">
      <c r="A112" s="61" t="s">
        <v>44</v>
      </c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7">
        <f t="shared" si="8"/>
        <v>0</v>
      </c>
    </row>
    <row r="113" spans="1:15" ht="24.95" customHeight="1" thickBot="1" x14ac:dyDescent="0.25">
      <c r="A113" s="61" t="s">
        <v>32</v>
      </c>
      <c r="B113" s="46">
        <v>313002</v>
      </c>
      <c r="C113" s="46">
        <v>919235</v>
      </c>
      <c r="D113" s="46">
        <v>130388</v>
      </c>
      <c r="E113" s="46">
        <v>532635</v>
      </c>
      <c r="F113" s="46">
        <v>786892</v>
      </c>
      <c r="G113" s="46">
        <v>629774</v>
      </c>
      <c r="H113" s="46">
        <v>986385</v>
      </c>
      <c r="I113" s="46">
        <v>594372</v>
      </c>
      <c r="J113" s="46">
        <v>806831</v>
      </c>
      <c r="K113" s="46">
        <v>842775</v>
      </c>
      <c r="L113" s="46">
        <v>397318</v>
      </c>
      <c r="M113" s="46">
        <v>917232</v>
      </c>
      <c r="N113" s="47">
        <f t="shared" si="8"/>
        <v>7856839</v>
      </c>
    </row>
    <row r="114" spans="1:15" ht="24.95" customHeight="1" thickBot="1" x14ac:dyDescent="0.25">
      <c r="A114" s="61" t="s">
        <v>17</v>
      </c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7">
        <f t="shared" si="8"/>
        <v>0</v>
      </c>
    </row>
    <row r="115" spans="1:15" ht="24.95" customHeight="1" thickBot="1" x14ac:dyDescent="0.25">
      <c r="A115" s="61" t="s">
        <v>69</v>
      </c>
      <c r="B115" s="46">
        <v>51979</v>
      </c>
      <c r="C115" s="46">
        <v>310610</v>
      </c>
      <c r="D115" s="46">
        <v>402762</v>
      </c>
      <c r="E115" s="46">
        <v>559293</v>
      </c>
      <c r="F115" s="46">
        <v>540830</v>
      </c>
      <c r="G115" s="46">
        <v>297428</v>
      </c>
      <c r="H115" s="46">
        <v>424915</v>
      </c>
      <c r="I115" s="46">
        <v>256645</v>
      </c>
      <c r="J115" s="46">
        <v>151770</v>
      </c>
      <c r="K115" s="46">
        <v>466736</v>
      </c>
      <c r="L115" s="46">
        <v>194506</v>
      </c>
      <c r="M115" s="46">
        <v>50900</v>
      </c>
      <c r="N115" s="47">
        <f t="shared" si="8"/>
        <v>3708374</v>
      </c>
    </row>
    <row r="116" spans="1:15" ht="24.95" customHeight="1" thickBot="1" x14ac:dyDescent="0.25">
      <c r="A116" s="61" t="s">
        <v>73</v>
      </c>
      <c r="B116" s="46">
        <v>3687069</v>
      </c>
      <c r="C116" s="46">
        <v>3574055</v>
      </c>
      <c r="D116" s="46">
        <v>3192634</v>
      </c>
      <c r="E116" s="46">
        <v>2217892</v>
      </c>
      <c r="F116" s="46">
        <v>3559928</v>
      </c>
      <c r="G116" s="46">
        <v>2754707</v>
      </c>
      <c r="H116" s="46">
        <v>2415666</v>
      </c>
      <c r="I116" s="46">
        <v>3402901</v>
      </c>
      <c r="J116" s="46">
        <v>2057881</v>
      </c>
      <c r="K116" s="46">
        <v>2959044</v>
      </c>
      <c r="L116" s="46">
        <v>4075411</v>
      </c>
      <c r="M116" s="46">
        <v>2918693</v>
      </c>
      <c r="N116" s="47">
        <f t="shared" si="8"/>
        <v>36815881</v>
      </c>
    </row>
    <row r="117" spans="1:15" ht="24.95" customHeight="1" x14ac:dyDescent="0.2">
      <c r="A117" s="64" t="s">
        <v>13</v>
      </c>
      <c r="B117" s="49">
        <f t="shared" ref="B117:N117" si="9">SUM(B106:B116)</f>
        <v>18161538</v>
      </c>
      <c r="C117" s="49">
        <f t="shared" si="9"/>
        <v>17545192</v>
      </c>
      <c r="D117" s="49">
        <f t="shared" si="9"/>
        <v>12948696</v>
      </c>
      <c r="E117" s="49">
        <f t="shared" si="9"/>
        <v>9966749</v>
      </c>
      <c r="F117" s="49">
        <f t="shared" si="9"/>
        <v>13463269</v>
      </c>
      <c r="G117" s="49">
        <f t="shared" si="9"/>
        <v>10242903</v>
      </c>
      <c r="H117" s="49">
        <f t="shared" si="9"/>
        <v>13159867</v>
      </c>
      <c r="I117" s="49">
        <f t="shared" si="9"/>
        <v>10330879</v>
      </c>
      <c r="J117" s="49">
        <f t="shared" si="9"/>
        <v>10465983</v>
      </c>
      <c r="K117" s="49">
        <f t="shared" si="9"/>
        <v>14349370</v>
      </c>
      <c r="L117" s="49">
        <f t="shared" si="9"/>
        <v>13691969</v>
      </c>
      <c r="M117" s="49">
        <f t="shared" si="9"/>
        <v>12126178</v>
      </c>
      <c r="N117" s="49">
        <f t="shared" si="9"/>
        <v>156452593</v>
      </c>
    </row>
    <row r="118" spans="1:15" x14ac:dyDescent="0.2">
      <c r="O118" s="60">
        <f>SUM(B117:M117)</f>
        <v>156452593</v>
      </c>
    </row>
    <row r="121" spans="1:15" s="26" customFormat="1" ht="24.95" customHeight="1" x14ac:dyDescent="0.2">
      <c r="A121" s="222" t="s">
        <v>233</v>
      </c>
      <c r="B121" s="222"/>
      <c r="C121" s="222"/>
      <c r="D121" s="222"/>
      <c r="E121" s="222"/>
      <c r="F121" s="222"/>
      <c r="G121" s="222"/>
      <c r="H121" s="222"/>
      <c r="I121" s="222"/>
      <c r="J121" s="222"/>
      <c r="K121" s="222"/>
      <c r="L121" s="222"/>
      <c r="M121" s="222"/>
      <c r="N121" s="222"/>
    </row>
    <row r="122" spans="1:15" ht="13.5" thickBot="1" x14ac:dyDescent="0.2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</row>
    <row r="123" spans="1:15" ht="24.95" customHeight="1" thickBot="1" x14ac:dyDescent="0.25">
      <c r="A123" s="54"/>
      <c r="B123" s="54" t="s">
        <v>1</v>
      </c>
      <c r="C123" s="54" t="s">
        <v>2</v>
      </c>
      <c r="D123" s="54" t="s">
        <v>3</v>
      </c>
      <c r="E123" s="54" t="s">
        <v>4</v>
      </c>
      <c r="F123" s="54" t="s">
        <v>5</v>
      </c>
      <c r="G123" s="54" t="s">
        <v>6</v>
      </c>
      <c r="H123" s="54" t="s">
        <v>7</v>
      </c>
      <c r="I123" s="54" t="s">
        <v>8</v>
      </c>
      <c r="J123" s="54" t="s">
        <v>9</v>
      </c>
      <c r="K123" s="54" t="s">
        <v>10</v>
      </c>
      <c r="L123" s="54" t="s">
        <v>11</v>
      </c>
      <c r="M123" s="54" t="s">
        <v>12</v>
      </c>
      <c r="N123" s="54" t="s">
        <v>13</v>
      </c>
    </row>
    <row r="124" spans="1:15" ht="24.95" customHeight="1" thickBot="1" x14ac:dyDescent="0.25">
      <c r="A124" s="62" t="s">
        <v>19</v>
      </c>
      <c r="B124" s="55">
        <v>6770214.5599999996</v>
      </c>
      <c r="C124" s="55">
        <v>7327172</v>
      </c>
      <c r="D124" s="55">
        <v>9542816</v>
      </c>
      <c r="E124" s="55">
        <v>2751150</v>
      </c>
      <c r="F124" s="55"/>
      <c r="G124" s="55">
        <v>10453163.84</v>
      </c>
      <c r="H124" s="55">
        <v>14422127.68</v>
      </c>
      <c r="I124" s="55">
        <v>16067496.640000001</v>
      </c>
      <c r="J124" s="55">
        <v>14452476.66</v>
      </c>
      <c r="K124" s="55">
        <v>13939606</v>
      </c>
      <c r="L124" s="55">
        <v>10825100</v>
      </c>
      <c r="M124" s="55">
        <v>11497415</v>
      </c>
      <c r="N124" s="56">
        <f>SUM(B124:M124)</f>
        <v>118048738.38</v>
      </c>
    </row>
    <row r="125" spans="1:15" ht="24.95" customHeight="1" thickBot="1" x14ac:dyDescent="0.25">
      <c r="A125" s="62" t="s">
        <v>45</v>
      </c>
      <c r="B125" s="55">
        <v>5087878</v>
      </c>
      <c r="C125" s="55">
        <v>18804734</v>
      </c>
      <c r="D125" s="55">
        <v>8503646</v>
      </c>
      <c r="E125" s="55">
        <v>28905623</v>
      </c>
      <c r="F125" s="55">
        <v>44050845</v>
      </c>
      <c r="G125" s="55">
        <v>48985683</v>
      </c>
      <c r="H125" s="55">
        <v>45720251.390000001</v>
      </c>
      <c r="I125" s="55">
        <v>43712832</v>
      </c>
      <c r="J125" s="55">
        <v>48068736.969999999</v>
      </c>
      <c r="K125" s="55">
        <v>43812356</v>
      </c>
      <c r="L125" s="55">
        <v>38639023</v>
      </c>
      <c r="M125" s="55">
        <v>33823241</v>
      </c>
      <c r="N125" s="56">
        <f>SUM(B125:M125)</f>
        <v>408114849.36000001</v>
      </c>
    </row>
    <row r="126" spans="1:15" ht="24.95" customHeight="1" thickBot="1" x14ac:dyDescent="0.25">
      <c r="A126" s="62" t="s">
        <v>46</v>
      </c>
      <c r="B126" s="55">
        <v>1257070</v>
      </c>
      <c r="C126" s="55">
        <v>3504280</v>
      </c>
      <c r="D126" s="55">
        <v>4959760</v>
      </c>
      <c r="E126" s="55">
        <v>4528680</v>
      </c>
      <c r="F126" s="55">
        <v>5682160</v>
      </c>
      <c r="G126" s="55">
        <v>5715320</v>
      </c>
      <c r="H126" s="55">
        <v>4422080</v>
      </c>
      <c r="I126" s="55">
        <v>5138303</v>
      </c>
      <c r="J126" s="55">
        <v>3714240</v>
      </c>
      <c r="K126" s="55">
        <v>3397680</v>
      </c>
      <c r="L126" s="55">
        <v>3397680</v>
      </c>
      <c r="M126" s="55">
        <v>3991000</v>
      </c>
      <c r="N126" s="56">
        <f t="shared" ref="N126:N135" si="10">SUM(B126:M126)</f>
        <v>49708253</v>
      </c>
    </row>
    <row r="127" spans="1:15" ht="24.95" customHeight="1" thickBot="1" x14ac:dyDescent="0.25">
      <c r="A127" s="62" t="s">
        <v>22</v>
      </c>
      <c r="B127" s="55">
        <v>0</v>
      </c>
      <c r="C127" s="55">
        <v>0</v>
      </c>
      <c r="D127" s="55">
        <v>0</v>
      </c>
      <c r="E127" s="55">
        <v>0</v>
      </c>
      <c r="F127" s="55">
        <v>1582800</v>
      </c>
      <c r="G127" s="55">
        <v>2443840</v>
      </c>
      <c r="H127" s="55">
        <v>1835440</v>
      </c>
      <c r="I127" s="55">
        <v>1835440</v>
      </c>
      <c r="J127" s="55">
        <v>0</v>
      </c>
      <c r="K127" s="55">
        <v>9370080</v>
      </c>
      <c r="L127" s="55">
        <v>0</v>
      </c>
      <c r="M127" s="55">
        <v>0</v>
      </c>
      <c r="N127" s="56">
        <f t="shared" si="10"/>
        <v>17067600</v>
      </c>
    </row>
    <row r="128" spans="1:15" ht="24.95" customHeight="1" thickBot="1" x14ac:dyDescent="0.25">
      <c r="A128" s="62" t="s">
        <v>47</v>
      </c>
      <c r="B128" s="55">
        <v>0</v>
      </c>
      <c r="C128" s="55">
        <v>0</v>
      </c>
      <c r="D128" s="55">
        <v>0</v>
      </c>
      <c r="E128" s="55">
        <v>0</v>
      </c>
      <c r="F128" s="55">
        <v>0</v>
      </c>
      <c r="G128" s="55">
        <v>0</v>
      </c>
      <c r="H128" s="55">
        <v>0</v>
      </c>
      <c r="I128" s="55">
        <v>0</v>
      </c>
      <c r="J128" s="55">
        <v>0</v>
      </c>
      <c r="K128" s="55">
        <v>0</v>
      </c>
      <c r="L128" s="55">
        <v>0</v>
      </c>
      <c r="M128" s="55">
        <v>0</v>
      </c>
      <c r="N128" s="56">
        <f t="shared" si="10"/>
        <v>0</v>
      </c>
    </row>
    <row r="129" spans="1:15" ht="24.95" customHeight="1" thickBot="1" x14ac:dyDescent="0.25">
      <c r="A129" s="62" t="s">
        <v>48</v>
      </c>
      <c r="B129" s="55">
        <v>531552</v>
      </c>
      <c r="C129" s="55">
        <v>1945393</v>
      </c>
      <c r="D129" s="55">
        <v>4325268</v>
      </c>
      <c r="E129" s="55">
        <v>2722831</v>
      </c>
      <c r="F129" s="55">
        <v>2164436</v>
      </c>
      <c r="G129" s="55">
        <v>2569299</v>
      </c>
      <c r="H129" s="55">
        <v>620100</v>
      </c>
      <c r="I129" s="55">
        <v>992160</v>
      </c>
      <c r="J129" s="55">
        <v>1518110.25</v>
      </c>
      <c r="K129" s="55">
        <v>1588500</v>
      </c>
      <c r="L129" s="55">
        <v>1205222</v>
      </c>
      <c r="M129" s="55">
        <v>630000</v>
      </c>
      <c r="N129" s="56">
        <f t="shared" si="10"/>
        <v>20812871.25</v>
      </c>
    </row>
    <row r="130" spans="1:15" ht="24.95" customHeight="1" thickBot="1" x14ac:dyDescent="0.25">
      <c r="A130" s="62" t="s">
        <v>230</v>
      </c>
      <c r="B130" s="55">
        <v>34467765</v>
      </c>
      <c r="C130" s="55">
        <v>1468047</v>
      </c>
      <c r="D130" s="55">
        <v>2079984</v>
      </c>
      <c r="E130" s="55">
        <v>1709886</v>
      </c>
      <c r="F130" s="55">
        <v>621249</v>
      </c>
      <c r="G130" s="55">
        <v>1332836</v>
      </c>
      <c r="H130" s="55">
        <v>2424770.46</v>
      </c>
      <c r="I130" s="55">
        <v>1995910.8</v>
      </c>
      <c r="J130" s="55">
        <v>2692674</v>
      </c>
      <c r="K130" s="55">
        <v>1322046</v>
      </c>
      <c r="L130" s="55">
        <v>2922533</v>
      </c>
      <c r="M130" s="55">
        <v>2600335</v>
      </c>
      <c r="N130" s="56">
        <f t="shared" si="10"/>
        <v>55638036.259999998</v>
      </c>
    </row>
    <row r="131" spans="1:15" ht="24.95" customHeight="1" thickBot="1" x14ac:dyDescent="0.25">
      <c r="A131" s="62" t="s">
        <v>71</v>
      </c>
      <c r="B131" s="55">
        <v>0</v>
      </c>
      <c r="C131" s="55">
        <v>0</v>
      </c>
      <c r="D131" s="55">
        <v>750000</v>
      </c>
      <c r="E131" s="55">
        <v>0</v>
      </c>
      <c r="F131" s="55">
        <v>680040</v>
      </c>
      <c r="G131" s="55">
        <v>0</v>
      </c>
      <c r="H131" s="55">
        <v>184080</v>
      </c>
      <c r="I131" s="55">
        <v>514080</v>
      </c>
      <c r="J131" s="55">
        <v>75600</v>
      </c>
      <c r="K131" s="55">
        <v>1468432</v>
      </c>
      <c r="L131" s="55">
        <v>388500</v>
      </c>
      <c r="M131" s="55">
        <v>773344</v>
      </c>
      <c r="N131" s="56">
        <f t="shared" si="10"/>
        <v>4834076</v>
      </c>
    </row>
    <row r="132" spans="1:15" ht="24.95" customHeight="1" thickBot="1" x14ac:dyDescent="0.25">
      <c r="A132" s="62" t="s">
        <v>72</v>
      </c>
      <c r="B132" s="55">
        <v>0</v>
      </c>
      <c r="C132" s="55">
        <v>0</v>
      </c>
      <c r="D132" s="55">
        <v>0</v>
      </c>
      <c r="E132" s="55">
        <v>0</v>
      </c>
      <c r="F132" s="55">
        <v>0</v>
      </c>
      <c r="G132" s="55">
        <v>0</v>
      </c>
      <c r="H132" s="55">
        <v>3009304</v>
      </c>
      <c r="I132" s="55">
        <v>2845612.8</v>
      </c>
      <c r="J132" s="55">
        <v>2864907.2</v>
      </c>
      <c r="K132" s="55">
        <v>4673564</v>
      </c>
      <c r="L132" s="55">
        <v>2661930</v>
      </c>
      <c r="M132" s="55">
        <v>2125354</v>
      </c>
      <c r="N132" s="56">
        <f t="shared" si="10"/>
        <v>18180672</v>
      </c>
    </row>
    <row r="133" spans="1:15" ht="24.95" customHeight="1" thickBot="1" x14ac:dyDescent="0.25">
      <c r="A133" s="62" t="s">
        <v>231</v>
      </c>
      <c r="B133" s="55">
        <v>1063489</v>
      </c>
      <c r="C133" s="55">
        <v>2680208</v>
      </c>
      <c r="D133" s="55">
        <v>1762855</v>
      </c>
      <c r="E133" s="55">
        <v>2706200</v>
      </c>
      <c r="F133" s="55">
        <v>2106937</v>
      </c>
      <c r="G133" s="55">
        <v>2898985</v>
      </c>
      <c r="H133" s="55">
        <v>1966679.68</v>
      </c>
      <c r="I133" s="55">
        <v>1540434</v>
      </c>
      <c r="J133" s="55">
        <v>1067814.3700000001</v>
      </c>
      <c r="K133" s="55">
        <v>1867850</v>
      </c>
      <c r="L133" s="55">
        <v>1232612</v>
      </c>
      <c r="M133" s="55">
        <v>676107</v>
      </c>
      <c r="N133" s="56">
        <f t="shared" si="10"/>
        <v>21570171.050000001</v>
      </c>
    </row>
    <row r="134" spans="1:15" ht="24.95" customHeight="1" thickBot="1" x14ac:dyDescent="0.25">
      <c r="A134" s="62" t="s">
        <v>50</v>
      </c>
      <c r="B134" s="55">
        <v>8186229</v>
      </c>
      <c r="C134" s="55">
        <v>21690</v>
      </c>
      <c r="D134" s="55">
        <v>374976</v>
      </c>
      <c r="E134" s="55">
        <v>372196</v>
      </c>
      <c r="F134" s="55">
        <v>714745</v>
      </c>
      <c r="G134" s="55">
        <v>378013.6</v>
      </c>
      <c r="H134" s="55">
        <v>1766274</v>
      </c>
      <c r="I134" s="55">
        <v>0</v>
      </c>
      <c r="J134" s="55">
        <v>1705810.72</v>
      </c>
      <c r="K134" s="55">
        <v>3039612</v>
      </c>
      <c r="L134" s="55">
        <v>1258660</v>
      </c>
      <c r="M134" s="55">
        <v>704875</v>
      </c>
      <c r="N134" s="56">
        <f t="shared" si="10"/>
        <v>18523081.32</v>
      </c>
    </row>
    <row r="135" spans="1:15" ht="24.95" customHeight="1" thickBot="1" x14ac:dyDescent="0.25">
      <c r="A135" s="62" t="s">
        <v>232</v>
      </c>
      <c r="B135" s="55">
        <v>0</v>
      </c>
      <c r="C135" s="55">
        <v>0</v>
      </c>
      <c r="D135" s="55">
        <v>0</v>
      </c>
      <c r="E135" s="55">
        <v>0</v>
      </c>
      <c r="F135" s="55">
        <v>0</v>
      </c>
      <c r="G135" s="55">
        <v>0</v>
      </c>
      <c r="H135" s="55">
        <v>0</v>
      </c>
      <c r="I135" s="55">
        <v>0</v>
      </c>
      <c r="J135" s="55">
        <v>0</v>
      </c>
      <c r="K135" s="55">
        <v>0</v>
      </c>
      <c r="L135" s="55">
        <v>0</v>
      </c>
      <c r="M135" s="55">
        <v>0</v>
      </c>
      <c r="N135" s="56">
        <f t="shared" si="10"/>
        <v>0</v>
      </c>
    </row>
    <row r="136" spans="1:15" ht="24.95" customHeight="1" thickBot="1" x14ac:dyDescent="0.25">
      <c r="A136" s="65" t="s">
        <v>13</v>
      </c>
      <c r="B136" s="58">
        <f t="shared" ref="B136:N136" si="11">SUM(B124:B135)</f>
        <v>57364197.560000002</v>
      </c>
      <c r="C136" s="58">
        <f t="shared" si="11"/>
        <v>35751524</v>
      </c>
      <c r="D136" s="58">
        <f t="shared" si="11"/>
        <v>32299305</v>
      </c>
      <c r="E136" s="58">
        <f t="shared" si="11"/>
        <v>43696566</v>
      </c>
      <c r="F136" s="58">
        <f t="shared" si="11"/>
        <v>57603212</v>
      </c>
      <c r="G136" s="58">
        <f t="shared" si="11"/>
        <v>74777140.439999998</v>
      </c>
      <c r="H136" s="58">
        <f t="shared" si="11"/>
        <v>76371107.210000008</v>
      </c>
      <c r="I136" s="58">
        <f t="shared" si="11"/>
        <v>74642269.239999995</v>
      </c>
      <c r="J136" s="58">
        <f t="shared" si="11"/>
        <v>76160370.170000002</v>
      </c>
      <c r="K136" s="58">
        <f t="shared" si="11"/>
        <v>84479726</v>
      </c>
      <c r="L136" s="58">
        <f t="shared" si="11"/>
        <v>62531260</v>
      </c>
      <c r="M136" s="58">
        <f t="shared" si="11"/>
        <v>56821671</v>
      </c>
      <c r="N136" s="58">
        <f t="shared" si="11"/>
        <v>732498348.62</v>
      </c>
    </row>
    <row r="137" spans="1:15" x14ac:dyDescent="0.2">
      <c r="O137" s="60">
        <f>SUM(B136:M136)</f>
        <v>732498348.62000012</v>
      </c>
    </row>
    <row r="138" spans="1:15" x14ac:dyDescent="0.2">
      <c r="M138" t="s">
        <v>70</v>
      </c>
      <c r="N138" t="s">
        <v>70</v>
      </c>
    </row>
  </sheetData>
  <mergeCells count="13">
    <mergeCell ref="A2:N2"/>
    <mergeCell ref="A6:C6"/>
    <mergeCell ref="A5:C5"/>
    <mergeCell ref="A4:C4"/>
    <mergeCell ref="A12:N12"/>
    <mergeCell ref="A8:C8"/>
    <mergeCell ref="A7:C7"/>
    <mergeCell ref="A39:N39"/>
    <mergeCell ref="A64:N64"/>
    <mergeCell ref="A83:N83"/>
    <mergeCell ref="A103:N103"/>
    <mergeCell ref="A121:N121"/>
    <mergeCell ref="A9:C9"/>
  </mergeCells>
  <phoneticPr fontId="4" type="noConversion"/>
  <hyperlinks>
    <hyperlink ref="A4" location="'Tn Km 2013'!A34" display="1 - FERROEXPRESO PAMPEANO S.A."/>
    <hyperlink ref="A5" location="'Tn Km 2013'!A60" display="2 - NUEVO CENTRAL ARGENTINO S.A."/>
    <hyperlink ref="A6" location="'Tn Km 2013'!A79" display="3 - FERROSUR ROCA S.A."/>
    <hyperlink ref="A7" location="'Tn Km 2013'!A100" display="4 - BELGRANO CARGAS Y LOGÍSTICA S.A. - Línea San Martín "/>
    <hyperlink ref="A8" location="'Tn Km 2013'!A119" display="5 - BELGRANO CARGAS Y LOGÍSTICA S.A. - Línea Urquiza"/>
    <hyperlink ref="A9" location="'Tn Km 2013'!A137" display="6 - BELGRANO CARGAS Y LOGÍSTICA S.A. - Línea Belgrano"/>
    <hyperlink ref="A4:C4" location="'2014'!A35" display="1 - FERROEXPRESO PAMPEANO S.A."/>
    <hyperlink ref="A5:C5" location="'2014'!A59" display="2 - NUEVO CENTRAL ARGENTINO S.A."/>
    <hyperlink ref="A6:C6" location="'2014'!A79" display="3 - FERROSUR ROCA S.A."/>
    <hyperlink ref="A7:C7" location="'2014'!A99" display="4 - BELGRANO CARGAS Y LOGÍSTICA S.A. - Línea San Martín "/>
    <hyperlink ref="A8:C8" location="'2014'!A117" display="5 - BELGRANO CARGAS Y LOGÍSTICA S.A. - Línea Urquiza"/>
    <hyperlink ref="A9:C9" location="'2014'!A136" display="6 - BELGRANO CARGAS Y LOGÍSTICA S.A. - Línea Belgrano"/>
  </hyperlinks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4"/>
  <sheetViews>
    <sheetView workbookViewId="0"/>
  </sheetViews>
  <sheetFormatPr baseColWidth="10" defaultRowHeight="12.75" x14ac:dyDescent="0.2"/>
  <cols>
    <col min="1" max="1" width="18.7109375" customWidth="1"/>
    <col min="2" max="13" width="15.7109375" customWidth="1"/>
    <col min="14" max="14" width="15.7109375" style="25" customWidth="1"/>
  </cols>
  <sheetData>
    <row r="2" spans="1:14" s="26" customFormat="1" ht="24.95" customHeight="1" x14ac:dyDescent="0.2">
      <c r="A2" s="227" t="s">
        <v>188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</row>
    <row r="3" spans="1:14" s="26" customFormat="1" ht="13.5" thickBot="1" x14ac:dyDescent="0.25">
      <c r="D3" s="37"/>
      <c r="E3" s="37"/>
      <c r="N3" s="25"/>
    </row>
    <row r="4" spans="1:14" s="26" customFormat="1" ht="24.95" customHeight="1" thickTop="1" thickBot="1" x14ac:dyDescent="0.25">
      <c r="A4" s="228" t="s">
        <v>0</v>
      </c>
      <c r="B4" s="229"/>
      <c r="C4" s="230"/>
      <c r="D4" s="37"/>
      <c r="E4" s="37"/>
      <c r="N4" s="25"/>
    </row>
    <row r="5" spans="1:14" s="26" customFormat="1" ht="24.95" customHeight="1" thickTop="1" thickBot="1" x14ac:dyDescent="0.25">
      <c r="A5" s="228" t="s">
        <v>18</v>
      </c>
      <c r="B5" s="229"/>
      <c r="C5" s="230"/>
      <c r="D5" s="37"/>
      <c r="E5" s="37"/>
      <c r="N5" s="25"/>
    </row>
    <row r="6" spans="1:14" s="26" customFormat="1" ht="24.95" customHeight="1" thickTop="1" thickBot="1" x14ac:dyDescent="0.25">
      <c r="A6" s="228" t="s">
        <v>29</v>
      </c>
      <c r="B6" s="229"/>
      <c r="C6" s="230"/>
      <c r="D6" s="37"/>
      <c r="E6" s="37"/>
      <c r="N6" s="25"/>
    </row>
    <row r="7" spans="1:14" s="26" customFormat="1" ht="24.95" customHeight="1" thickTop="1" thickBot="1" x14ac:dyDescent="0.25">
      <c r="A7" s="228" t="s">
        <v>200</v>
      </c>
      <c r="B7" s="229"/>
      <c r="C7" s="230"/>
      <c r="D7" s="37"/>
      <c r="E7" s="37"/>
      <c r="N7" s="25"/>
    </row>
    <row r="8" spans="1:14" s="26" customFormat="1" ht="24.95" customHeight="1" thickTop="1" thickBot="1" x14ac:dyDescent="0.25">
      <c r="A8" s="228" t="s">
        <v>201</v>
      </c>
      <c r="B8" s="229"/>
      <c r="C8" s="230"/>
      <c r="D8" s="37"/>
      <c r="E8" s="37"/>
      <c r="N8" s="25"/>
    </row>
    <row r="9" spans="1:14" s="26" customFormat="1" ht="24.95" customHeight="1" thickTop="1" thickBot="1" x14ac:dyDescent="0.25">
      <c r="A9" s="228" t="s">
        <v>206</v>
      </c>
      <c r="B9" s="229"/>
      <c r="C9" s="230"/>
      <c r="D9" s="37"/>
      <c r="E9" s="37"/>
      <c r="N9" s="25"/>
    </row>
    <row r="10" spans="1:14" s="26" customFormat="1" ht="12.75" customHeight="1" thickTop="1" x14ac:dyDescent="0.2">
      <c r="A10" s="32"/>
      <c r="B10" s="32"/>
      <c r="C10" s="32"/>
      <c r="D10" s="37"/>
      <c r="E10" s="37"/>
      <c r="N10" s="25"/>
    </row>
    <row r="11" spans="1:14" s="26" customFormat="1" ht="12.75" customHeight="1" x14ac:dyDescent="0.2">
      <c r="D11" s="37"/>
      <c r="E11" s="37"/>
      <c r="N11" s="25"/>
    </row>
    <row r="12" spans="1:14" s="26" customFormat="1" ht="24.95" customHeight="1" x14ac:dyDescent="0.2">
      <c r="A12" s="222" t="s">
        <v>163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</row>
    <row r="13" spans="1:14" ht="13.5" thickBot="1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x14ac:dyDescent="0.2">
      <c r="A14" s="216"/>
      <c r="B14" s="225" t="s">
        <v>1</v>
      </c>
      <c r="C14" s="216" t="s">
        <v>2</v>
      </c>
      <c r="D14" s="225" t="s">
        <v>3</v>
      </c>
      <c r="E14" s="216" t="s">
        <v>4</v>
      </c>
      <c r="F14" s="225" t="s">
        <v>5</v>
      </c>
      <c r="G14" s="216" t="s">
        <v>6</v>
      </c>
      <c r="H14" s="225" t="s">
        <v>7</v>
      </c>
      <c r="I14" s="216" t="s">
        <v>8</v>
      </c>
      <c r="J14" s="225" t="s">
        <v>9</v>
      </c>
      <c r="K14" s="216" t="s">
        <v>10</v>
      </c>
      <c r="L14" s="225" t="s">
        <v>11</v>
      </c>
      <c r="M14" s="216" t="s">
        <v>12</v>
      </c>
      <c r="N14" s="223" t="s">
        <v>13</v>
      </c>
    </row>
    <row r="15" spans="1:14" ht="13.5" thickBot="1" x14ac:dyDescent="0.25">
      <c r="A15" s="217"/>
      <c r="B15" s="226"/>
      <c r="C15" s="217"/>
      <c r="D15" s="226"/>
      <c r="E15" s="217"/>
      <c r="F15" s="226"/>
      <c r="G15" s="217"/>
      <c r="H15" s="226"/>
      <c r="I15" s="217"/>
      <c r="J15" s="226"/>
      <c r="K15" s="217"/>
      <c r="L15" s="226"/>
      <c r="M15" s="217"/>
      <c r="N15" s="224"/>
    </row>
    <row r="16" spans="1:14" x14ac:dyDescent="0.2">
      <c r="A16" s="216" t="s">
        <v>14</v>
      </c>
      <c r="B16" s="210">
        <v>280000</v>
      </c>
      <c r="C16" s="210">
        <v>6533929</v>
      </c>
      <c r="D16" s="210">
        <v>16870000</v>
      </c>
      <c r="E16" s="210">
        <v>16000110</v>
      </c>
      <c r="F16" s="210">
        <v>15470000</v>
      </c>
      <c r="G16" s="210">
        <v>10080000</v>
      </c>
      <c r="H16" s="210">
        <v>14340000</v>
      </c>
      <c r="I16" s="210">
        <v>17770000</v>
      </c>
      <c r="J16" s="210">
        <v>15520000</v>
      </c>
      <c r="K16" s="210">
        <v>14840000</v>
      </c>
      <c r="L16" s="210">
        <v>12900000</v>
      </c>
      <c r="M16" s="210">
        <v>3610000</v>
      </c>
      <c r="N16" s="212">
        <f>SUM(B16:M17)</f>
        <v>144214039</v>
      </c>
    </row>
    <row r="17" spans="1:14" ht="13.5" thickBot="1" x14ac:dyDescent="0.25">
      <c r="A17" s="217"/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3"/>
    </row>
    <row r="18" spans="1:14" x14ac:dyDescent="0.2">
      <c r="A18" s="216" t="s">
        <v>118</v>
      </c>
      <c r="B18" s="210">
        <v>0</v>
      </c>
      <c r="C18" s="210">
        <v>0</v>
      </c>
      <c r="D18" s="210">
        <v>0</v>
      </c>
      <c r="E18" s="210">
        <v>0</v>
      </c>
      <c r="F18" s="210">
        <v>0</v>
      </c>
      <c r="G18" s="210">
        <v>0</v>
      </c>
      <c r="H18" s="210">
        <v>0</v>
      </c>
      <c r="I18" s="210">
        <v>0</v>
      </c>
      <c r="J18" s="210">
        <v>0</v>
      </c>
      <c r="K18" s="210">
        <v>0</v>
      </c>
      <c r="L18" s="210">
        <v>0</v>
      </c>
      <c r="M18" s="210">
        <v>0</v>
      </c>
      <c r="N18" s="212">
        <f>SUM(B18:M19)</f>
        <v>0</v>
      </c>
    </row>
    <row r="19" spans="1:14" ht="13.5" thickBot="1" x14ac:dyDescent="0.25">
      <c r="A19" s="217"/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3"/>
    </row>
    <row r="20" spans="1:14" x14ac:dyDescent="0.2">
      <c r="A20" s="216" t="s">
        <v>80</v>
      </c>
      <c r="B20" s="210">
        <v>2870000</v>
      </c>
      <c r="C20" s="210">
        <v>2452209</v>
      </c>
      <c r="D20" s="210">
        <v>250000</v>
      </c>
      <c r="E20" s="210">
        <v>485208</v>
      </c>
      <c r="F20" s="210">
        <v>2300000</v>
      </c>
      <c r="G20" s="210">
        <v>3110000</v>
      </c>
      <c r="H20" s="210">
        <v>470000</v>
      </c>
      <c r="I20" s="210">
        <v>0</v>
      </c>
      <c r="J20" s="210">
        <v>0</v>
      </c>
      <c r="K20" s="210">
        <v>290000</v>
      </c>
      <c r="L20" s="210">
        <v>1560000</v>
      </c>
      <c r="M20" s="210">
        <v>6310000</v>
      </c>
      <c r="N20" s="212">
        <f>SUM(B20:M21)</f>
        <v>20097417</v>
      </c>
    </row>
    <row r="21" spans="1:14" ht="13.5" thickBot="1" x14ac:dyDescent="0.25">
      <c r="A21" s="217"/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3"/>
    </row>
    <row r="22" spans="1:14" x14ac:dyDescent="0.2">
      <c r="A22" s="216" t="s">
        <v>83</v>
      </c>
      <c r="B22" s="210">
        <v>340000</v>
      </c>
      <c r="C22" s="210">
        <v>5604815</v>
      </c>
      <c r="D22" s="210">
        <v>28170000</v>
      </c>
      <c r="E22" s="210">
        <v>13321698</v>
      </c>
      <c r="F22" s="210">
        <v>12100000</v>
      </c>
      <c r="G22" s="210">
        <v>21550000</v>
      </c>
      <c r="H22" s="210">
        <v>27550000</v>
      </c>
      <c r="I22" s="210">
        <v>29630000</v>
      </c>
      <c r="J22" s="210">
        <v>29460000</v>
      </c>
      <c r="K22" s="210">
        <v>25110000</v>
      </c>
      <c r="L22" s="210">
        <v>20560000</v>
      </c>
      <c r="M22" s="210">
        <v>1040000</v>
      </c>
      <c r="N22" s="212">
        <f>SUM(B22:M23)</f>
        <v>214436513</v>
      </c>
    </row>
    <row r="23" spans="1:14" ht="13.5" thickBot="1" x14ac:dyDescent="0.25">
      <c r="A23" s="217"/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3"/>
    </row>
    <row r="24" spans="1:14" x14ac:dyDescent="0.2">
      <c r="A24" s="216" t="s">
        <v>111</v>
      </c>
      <c r="B24" s="210">
        <v>6050000</v>
      </c>
      <c r="C24" s="210">
        <v>3639522</v>
      </c>
      <c r="D24" s="210">
        <v>20250000</v>
      </c>
      <c r="E24" s="210">
        <v>21497860</v>
      </c>
      <c r="F24" s="210">
        <v>22430000</v>
      </c>
      <c r="G24" s="210">
        <v>1510000</v>
      </c>
      <c r="H24" s="210">
        <v>13560000</v>
      </c>
      <c r="I24" s="210">
        <v>12590000</v>
      </c>
      <c r="J24" s="210">
        <v>14550000</v>
      </c>
      <c r="K24" s="210">
        <v>13570000</v>
      </c>
      <c r="L24" s="210">
        <v>10670000</v>
      </c>
      <c r="M24" s="210">
        <v>0</v>
      </c>
      <c r="N24" s="212">
        <f>SUM(B24:M25)</f>
        <v>140317382</v>
      </c>
    </row>
    <row r="25" spans="1:14" ht="13.5" thickBot="1" x14ac:dyDescent="0.25">
      <c r="A25" s="217"/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3"/>
    </row>
    <row r="26" spans="1:14" x14ac:dyDescent="0.2">
      <c r="A26" s="216" t="s">
        <v>81</v>
      </c>
      <c r="B26" s="210">
        <v>40000</v>
      </c>
      <c r="C26" s="210">
        <v>0</v>
      </c>
      <c r="D26" s="210">
        <v>49010000</v>
      </c>
      <c r="E26" s="210">
        <v>84521689</v>
      </c>
      <c r="F26" s="210">
        <v>47080000</v>
      </c>
      <c r="G26" s="210">
        <v>23200000</v>
      </c>
      <c r="H26" s="210">
        <v>18400000</v>
      </c>
      <c r="I26" s="210">
        <v>6530000</v>
      </c>
      <c r="J26" s="210">
        <v>2810000</v>
      </c>
      <c r="K26" s="210">
        <v>6310000</v>
      </c>
      <c r="L26" s="210">
        <v>5950000</v>
      </c>
      <c r="M26" s="210">
        <v>2290000</v>
      </c>
      <c r="N26" s="212">
        <f>SUM(B26:M27)</f>
        <v>246141689</v>
      </c>
    </row>
    <row r="27" spans="1:14" ht="13.5" thickBot="1" x14ac:dyDescent="0.25">
      <c r="A27" s="217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3"/>
    </row>
    <row r="28" spans="1:14" x14ac:dyDescent="0.2">
      <c r="A28" s="216" t="s">
        <v>88</v>
      </c>
      <c r="B28" s="210">
        <v>260000</v>
      </c>
      <c r="C28" s="210">
        <v>1192694</v>
      </c>
      <c r="D28" s="210">
        <v>2380000</v>
      </c>
      <c r="E28" s="210">
        <v>966362</v>
      </c>
      <c r="F28" s="210">
        <v>2320000</v>
      </c>
      <c r="G28" s="210">
        <v>0</v>
      </c>
      <c r="H28" s="210">
        <v>2100000</v>
      </c>
      <c r="I28" s="210">
        <v>3350000</v>
      </c>
      <c r="J28" s="210">
        <v>3640000</v>
      </c>
      <c r="K28" s="210">
        <v>1460000</v>
      </c>
      <c r="L28" s="210">
        <v>3160000</v>
      </c>
      <c r="M28" s="210">
        <v>420000</v>
      </c>
      <c r="N28" s="212">
        <f>SUM(B28:M29)</f>
        <v>21249056</v>
      </c>
    </row>
    <row r="29" spans="1:14" ht="13.5" thickBot="1" x14ac:dyDescent="0.25">
      <c r="A29" s="217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3"/>
    </row>
    <row r="30" spans="1:14" x14ac:dyDescent="0.2">
      <c r="A30" s="216" t="s">
        <v>84</v>
      </c>
      <c r="B30" s="210">
        <v>0</v>
      </c>
      <c r="C30" s="210">
        <v>0</v>
      </c>
      <c r="D30" s="210">
        <v>160000</v>
      </c>
      <c r="E30" s="210">
        <v>392840</v>
      </c>
      <c r="F30" s="210">
        <v>9380000</v>
      </c>
      <c r="G30" s="210">
        <v>1790000</v>
      </c>
      <c r="H30" s="210">
        <v>1540000</v>
      </c>
      <c r="I30" s="210">
        <v>620000</v>
      </c>
      <c r="J30" s="210">
        <v>3220000</v>
      </c>
      <c r="K30" s="210">
        <v>1390000</v>
      </c>
      <c r="L30" s="210">
        <v>0</v>
      </c>
      <c r="M30" s="210">
        <v>0</v>
      </c>
      <c r="N30" s="212">
        <f>SUM(B30:M31)</f>
        <v>18492840</v>
      </c>
    </row>
    <row r="31" spans="1:14" ht="13.5" thickBot="1" x14ac:dyDescent="0.25">
      <c r="A31" s="217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3"/>
    </row>
    <row r="32" spans="1:14" x14ac:dyDescent="0.2">
      <c r="A32" s="216" t="s">
        <v>87</v>
      </c>
      <c r="B32" s="210">
        <v>3060000</v>
      </c>
      <c r="C32" s="210">
        <v>0</v>
      </c>
      <c r="D32" s="210">
        <v>0</v>
      </c>
      <c r="E32" s="210">
        <v>0</v>
      </c>
      <c r="F32" s="210">
        <v>3640000</v>
      </c>
      <c r="G32" s="210">
        <v>14440000</v>
      </c>
      <c r="H32" s="210">
        <v>23050000</v>
      </c>
      <c r="I32" s="210">
        <v>4980000</v>
      </c>
      <c r="J32" s="210">
        <v>6570000</v>
      </c>
      <c r="K32" s="210">
        <v>8360000</v>
      </c>
      <c r="L32" s="210">
        <v>710000</v>
      </c>
      <c r="M32" s="210">
        <v>0</v>
      </c>
      <c r="N32" s="212">
        <f>SUM(B32:M33)</f>
        <v>64810000</v>
      </c>
    </row>
    <row r="33" spans="1:14" ht="13.5" thickBot="1" x14ac:dyDescent="0.25">
      <c r="A33" s="217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3"/>
    </row>
    <row r="34" spans="1:14" x14ac:dyDescent="0.2">
      <c r="A34" s="216" t="s">
        <v>89</v>
      </c>
      <c r="B34" s="210">
        <v>0</v>
      </c>
      <c r="C34" s="210">
        <v>0</v>
      </c>
      <c r="D34" s="210">
        <v>0</v>
      </c>
      <c r="E34" s="210">
        <v>0</v>
      </c>
      <c r="F34" s="210">
        <v>0</v>
      </c>
      <c r="G34" s="210">
        <v>0</v>
      </c>
      <c r="H34" s="210">
        <v>0</v>
      </c>
      <c r="I34" s="210">
        <v>0</v>
      </c>
      <c r="J34" s="210">
        <v>0</v>
      </c>
      <c r="K34" s="210">
        <v>0</v>
      </c>
      <c r="L34" s="210">
        <v>0</v>
      </c>
      <c r="M34" s="210">
        <v>0</v>
      </c>
      <c r="N34" s="212">
        <f>SUM(B34:M35)</f>
        <v>0</v>
      </c>
    </row>
    <row r="35" spans="1:14" ht="13.5" thickBot="1" x14ac:dyDescent="0.25">
      <c r="A35" s="217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3"/>
    </row>
    <row r="36" spans="1:14" x14ac:dyDescent="0.2">
      <c r="A36" s="216" t="s">
        <v>99</v>
      </c>
      <c r="B36" s="210">
        <v>0</v>
      </c>
      <c r="C36" s="210">
        <v>0</v>
      </c>
      <c r="D36" s="210">
        <v>0</v>
      </c>
      <c r="E36" s="210">
        <v>1508252</v>
      </c>
      <c r="F36" s="210">
        <v>4760000</v>
      </c>
      <c r="G36" s="210">
        <v>2420000</v>
      </c>
      <c r="H36" s="210">
        <v>940000</v>
      </c>
      <c r="I36" s="210">
        <v>70000</v>
      </c>
      <c r="J36" s="210">
        <v>180000</v>
      </c>
      <c r="K36" s="210">
        <v>360000</v>
      </c>
      <c r="L36" s="210">
        <v>0</v>
      </c>
      <c r="M36" s="210">
        <v>0</v>
      </c>
      <c r="N36" s="212">
        <f>SUM(B36:M37)</f>
        <v>10238252</v>
      </c>
    </row>
    <row r="37" spans="1:14" ht="13.5" thickBot="1" x14ac:dyDescent="0.25">
      <c r="A37" s="217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3"/>
    </row>
    <row r="38" spans="1:14" x14ac:dyDescent="0.2">
      <c r="A38" s="216" t="s">
        <v>82</v>
      </c>
      <c r="B38" s="210">
        <v>111110000</v>
      </c>
      <c r="C38" s="210">
        <v>83146843</v>
      </c>
      <c r="D38" s="210">
        <v>10760000</v>
      </c>
      <c r="E38" s="210">
        <v>330188</v>
      </c>
      <c r="F38" s="210">
        <v>1820000</v>
      </c>
      <c r="G38" s="210">
        <v>6180000</v>
      </c>
      <c r="H38" s="210">
        <v>8820000</v>
      </c>
      <c r="I38" s="210">
        <v>6520000</v>
      </c>
      <c r="J38" s="210">
        <v>2690000</v>
      </c>
      <c r="K38" s="210">
        <v>2550000</v>
      </c>
      <c r="L38" s="210">
        <v>7100000</v>
      </c>
      <c r="M38" s="210">
        <v>46910000</v>
      </c>
      <c r="N38" s="212">
        <f>SUM(B38:M39)</f>
        <v>287937031</v>
      </c>
    </row>
    <row r="39" spans="1:14" ht="13.5" thickBot="1" x14ac:dyDescent="0.25">
      <c r="A39" s="217"/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3"/>
    </row>
    <row r="40" spans="1:14" x14ac:dyDescent="0.2">
      <c r="A40" s="216" t="s">
        <v>16</v>
      </c>
      <c r="B40" s="210">
        <v>0</v>
      </c>
      <c r="C40" s="210">
        <v>0</v>
      </c>
      <c r="D40" s="210">
        <v>0</v>
      </c>
      <c r="E40" s="210">
        <v>0</v>
      </c>
      <c r="F40" s="210">
        <v>3740000</v>
      </c>
      <c r="G40" s="210">
        <v>2630000</v>
      </c>
      <c r="H40" s="210">
        <v>3860000</v>
      </c>
      <c r="I40" s="210">
        <v>650000</v>
      </c>
      <c r="J40" s="210">
        <v>300000</v>
      </c>
      <c r="K40" s="210">
        <v>1770000</v>
      </c>
      <c r="L40" s="210">
        <v>1020000</v>
      </c>
      <c r="M40" s="210">
        <v>0</v>
      </c>
      <c r="N40" s="212">
        <f>SUM(B40:M41)</f>
        <v>13970000</v>
      </c>
    </row>
    <row r="41" spans="1:14" ht="13.5" thickBot="1" x14ac:dyDescent="0.25">
      <c r="A41" s="217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3"/>
    </row>
    <row r="42" spans="1:14" x14ac:dyDescent="0.2">
      <c r="A42" s="216" t="s">
        <v>15</v>
      </c>
      <c r="B42" s="210">
        <v>0</v>
      </c>
      <c r="C42" s="210">
        <v>0</v>
      </c>
      <c r="D42" s="210">
        <v>0</v>
      </c>
      <c r="E42" s="210">
        <v>0</v>
      </c>
      <c r="F42" s="210">
        <v>0</v>
      </c>
      <c r="G42" s="210">
        <v>0</v>
      </c>
      <c r="H42" s="210">
        <v>0</v>
      </c>
      <c r="I42" s="210">
        <v>0</v>
      </c>
      <c r="J42" s="210">
        <v>0</v>
      </c>
      <c r="K42" s="210">
        <v>0</v>
      </c>
      <c r="L42" s="210">
        <v>0</v>
      </c>
      <c r="M42" s="210">
        <v>0</v>
      </c>
      <c r="N42" s="212">
        <f>SUM(B42:M43)</f>
        <v>0</v>
      </c>
    </row>
    <row r="43" spans="1:14" ht="13.5" thickBot="1" x14ac:dyDescent="0.25">
      <c r="A43" s="217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3"/>
    </row>
    <row r="44" spans="1:14" x14ac:dyDescent="0.2">
      <c r="A44" s="216" t="s">
        <v>121</v>
      </c>
      <c r="B44" s="210">
        <v>5020000</v>
      </c>
      <c r="C44" s="210">
        <v>4405339</v>
      </c>
      <c r="D44" s="210">
        <v>5430000</v>
      </c>
      <c r="E44" s="210">
        <v>4316400</v>
      </c>
      <c r="F44" s="210">
        <v>4480000</v>
      </c>
      <c r="G44" s="210">
        <v>4010000</v>
      </c>
      <c r="H44" s="210">
        <v>7880000</v>
      </c>
      <c r="I44" s="210">
        <v>3930000</v>
      </c>
      <c r="J44" s="210">
        <v>4990000</v>
      </c>
      <c r="K44" s="210">
        <v>6120000</v>
      </c>
      <c r="L44" s="210">
        <v>5450000</v>
      </c>
      <c r="M44" s="210">
        <v>4940000</v>
      </c>
      <c r="N44" s="212">
        <f>SUM(B44:M45)</f>
        <v>60971739</v>
      </c>
    </row>
    <row r="45" spans="1:14" ht="13.5" thickBot="1" x14ac:dyDescent="0.25">
      <c r="A45" s="217"/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3"/>
    </row>
    <row r="46" spans="1:14" x14ac:dyDescent="0.2">
      <c r="A46" s="216" t="s">
        <v>109</v>
      </c>
      <c r="B46" s="210">
        <v>1250000</v>
      </c>
      <c r="C46" s="210">
        <v>2786964</v>
      </c>
      <c r="D46" s="210">
        <v>4710000</v>
      </c>
      <c r="E46" s="210">
        <v>4841760</v>
      </c>
      <c r="F46" s="210">
        <v>4300000</v>
      </c>
      <c r="G46" s="210">
        <v>4600000</v>
      </c>
      <c r="H46" s="210">
        <v>4660000</v>
      </c>
      <c r="I46" s="210">
        <v>4130000</v>
      </c>
      <c r="J46" s="210">
        <v>3900000</v>
      </c>
      <c r="K46" s="210">
        <v>3820000</v>
      </c>
      <c r="L46" s="210">
        <v>3540000</v>
      </c>
      <c r="M46" s="210">
        <v>3550000</v>
      </c>
      <c r="N46" s="212">
        <f>SUM(B46:M47)</f>
        <v>46088724</v>
      </c>
    </row>
    <row r="47" spans="1:14" ht="13.5" thickBot="1" x14ac:dyDescent="0.25">
      <c r="A47" s="217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3"/>
    </row>
    <row r="48" spans="1:14" x14ac:dyDescent="0.2">
      <c r="A48" s="216" t="s">
        <v>128</v>
      </c>
      <c r="B48" s="210">
        <v>0</v>
      </c>
      <c r="C48" s="210">
        <v>0</v>
      </c>
      <c r="D48" s="210">
        <v>0</v>
      </c>
      <c r="E48" s="210">
        <v>0</v>
      </c>
      <c r="F48" s="210">
        <v>0</v>
      </c>
      <c r="G48" s="210">
        <v>0</v>
      </c>
      <c r="H48" s="210">
        <v>0</v>
      </c>
      <c r="I48" s="210">
        <v>0</v>
      </c>
      <c r="J48" s="210">
        <v>0</v>
      </c>
      <c r="K48" s="210">
        <v>0</v>
      </c>
      <c r="L48" s="210">
        <v>0</v>
      </c>
      <c r="M48" s="210">
        <v>0</v>
      </c>
      <c r="N48" s="212">
        <f>SUM(B48:M49)</f>
        <v>0</v>
      </c>
    </row>
    <row r="49" spans="1:14" ht="13.5" thickBot="1" x14ac:dyDescent="0.25">
      <c r="A49" s="217"/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3"/>
    </row>
    <row r="50" spans="1:14" x14ac:dyDescent="0.2">
      <c r="A50" s="216" t="s">
        <v>127</v>
      </c>
      <c r="B50" s="210">
        <v>0</v>
      </c>
      <c r="C50" s="210">
        <v>0</v>
      </c>
      <c r="D50" s="210">
        <v>0</v>
      </c>
      <c r="E50" s="210">
        <v>0</v>
      </c>
      <c r="F50" s="210">
        <v>0</v>
      </c>
      <c r="G50" s="210">
        <v>0</v>
      </c>
      <c r="H50" s="210">
        <v>0</v>
      </c>
      <c r="I50" s="210">
        <v>0</v>
      </c>
      <c r="J50" s="210">
        <v>0</v>
      </c>
      <c r="K50" s="210">
        <v>0</v>
      </c>
      <c r="L50" s="210">
        <v>0</v>
      </c>
      <c r="M50" s="210">
        <v>0</v>
      </c>
      <c r="N50" s="212">
        <f>SUM(B50:M51)</f>
        <v>0</v>
      </c>
    </row>
    <row r="51" spans="1:14" ht="13.5" thickBot="1" x14ac:dyDescent="0.25">
      <c r="A51" s="217"/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3"/>
    </row>
    <row r="52" spans="1:14" x14ac:dyDescent="0.2">
      <c r="A52" s="216" t="s">
        <v>126</v>
      </c>
      <c r="B52" s="210">
        <v>0</v>
      </c>
      <c r="C52" s="210">
        <v>0</v>
      </c>
      <c r="D52" s="210">
        <v>0</v>
      </c>
      <c r="E52" s="210">
        <v>0</v>
      </c>
      <c r="F52" s="210">
        <v>0</v>
      </c>
      <c r="G52" s="210">
        <v>0</v>
      </c>
      <c r="H52" s="210">
        <v>0</v>
      </c>
      <c r="I52" s="210">
        <v>0</v>
      </c>
      <c r="J52" s="210">
        <v>0</v>
      </c>
      <c r="K52" s="210">
        <v>0</v>
      </c>
      <c r="L52" s="210">
        <v>0</v>
      </c>
      <c r="M52" s="210">
        <v>0</v>
      </c>
      <c r="N52" s="212">
        <f>SUM(B52:M53)</f>
        <v>0</v>
      </c>
    </row>
    <row r="53" spans="1:14" ht="13.5" thickBot="1" x14ac:dyDescent="0.25">
      <c r="A53" s="217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3"/>
    </row>
    <row r="54" spans="1:14" x14ac:dyDescent="0.2">
      <c r="A54" s="216" t="s">
        <v>119</v>
      </c>
      <c r="B54" s="210">
        <v>140000</v>
      </c>
      <c r="C54" s="210">
        <v>64131</v>
      </c>
      <c r="D54" s="210">
        <v>40000</v>
      </c>
      <c r="E54" s="210">
        <v>61152</v>
      </c>
      <c r="F54" s="210">
        <v>0</v>
      </c>
      <c r="G54" s="210">
        <v>70000</v>
      </c>
      <c r="H54" s="210">
        <v>0</v>
      </c>
      <c r="I54" s="210">
        <v>20000</v>
      </c>
      <c r="J54" s="210">
        <v>20000</v>
      </c>
      <c r="K54" s="210">
        <v>40000</v>
      </c>
      <c r="L54" s="210">
        <v>40000</v>
      </c>
      <c r="M54" s="210">
        <v>0</v>
      </c>
      <c r="N54" s="212">
        <f>SUM(B54:M55)</f>
        <v>495283</v>
      </c>
    </row>
    <row r="55" spans="1:14" ht="13.5" thickBot="1" x14ac:dyDescent="0.25">
      <c r="A55" s="217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3"/>
    </row>
    <row r="56" spans="1:14" x14ac:dyDescent="0.2">
      <c r="A56" s="216" t="s">
        <v>17</v>
      </c>
      <c r="B56" s="210">
        <v>40000</v>
      </c>
      <c r="C56" s="210">
        <v>0</v>
      </c>
      <c r="D56" s="210">
        <v>0</v>
      </c>
      <c r="E56" s="210">
        <v>0</v>
      </c>
      <c r="F56" s="210">
        <v>0</v>
      </c>
      <c r="G56" s="210">
        <v>0</v>
      </c>
      <c r="H56" s="210">
        <v>0</v>
      </c>
      <c r="I56" s="210">
        <v>80000</v>
      </c>
      <c r="J56" s="210">
        <v>0</v>
      </c>
      <c r="K56" s="210">
        <v>0</v>
      </c>
      <c r="L56" s="210">
        <v>0</v>
      </c>
      <c r="M56" s="210">
        <v>0</v>
      </c>
      <c r="N56" s="212">
        <f>SUM(B56:M57)</f>
        <v>120000</v>
      </c>
    </row>
    <row r="57" spans="1:14" ht="13.5" thickBot="1" x14ac:dyDescent="0.25">
      <c r="A57" s="217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3"/>
    </row>
    <row r="58" spans="1:14" x14ac:dyDescent="0.2">
      <c r="A58" s="214" t="s">
        <v>13</v>
      </c>
      <c r="B58" s="214">
        <f t="shared" ref="B58:M58" si="0">SUM(B16:B57)</f>
        <v>130460000</v>
      </c>
      <c r="C58" s="214">
        <f t="shared" si="0"/>
        <v>109826446</v>
      </c>
      <c r="D58" s="214">
        <f t="shared" si="0"/>
        <v>138030000</v>
      </c>
      <c r="E58" s="214">
        <f t="shared" si="0"/>
        <v>148243519</v>
      </c>
      <c r="F58" s="214">
        <f t="shared" si="0"/>
        <v>133820000</v>
      </c>
      <c r="G58" s="214">
        <f t="shared" si="0"/>
        <v>95590000</v>
      </c>
      <c r="H58" s="214">
        <f t="shared" si="0"/>
        <v>127170000</v>
      </c>
      <c r="I58" s="214">
        <f t="shared" si="0"/>
        <v>90870000</v>
      </c>
      <c r="J58" s="214">
        <f t="shared" si="0"/>
        <v>87850000</v>
      </c>
      <c r="K58" s="214">
        <f t="shared" si="0"/>
        <v>85990000</v>
      </c>
      <c r="L58" s="214">
        <f t="shared" si="0"/>
        <v>72660000</v>
      </c>
      <c r="M58" s="214">
        <f t="shared" si="0"/>
        <v>69070000</v>
      </c>
      <c r="N58" s="214">
        <f>SUM(N16:N57)</f>
        <v>1289579965</v>
      </c>
    </row>
    <row r="59" spans="1:14" ht="13.5" thickBot="1" x14ac:dyDescent="0.25">
      <c r="A59" s="215"/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</row>
    <row r="63" spans="1:14" s="26" customFormat="1" ht="24.95" customHeight="1" x14ac:dyDescent="0.2">
      <c r="A63" s="222" t="s">
        <v>167</v>
      </c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</row>
    <row r="64" spans="1:14" ht="13.5" thickBot="1" x14ac:dyDescent="0.25"/>
    <row r="65" spans="1:14" x14ac:dyDescent="0.2">
      <c r="A65" s="216"/>
      <c r="B65" s="216" t="s">
        <v>1</v>
      </c>
      <c r="C65" s="216" t="s">
        <v>2</v>
      </c>
      <c r="D65" s="216" t="s">
        <v>3</v>
      </c>
      <c r="E65" s="216" t="s">
        <v>4</v>
      </c>
      <c r="F65" s="216" t="s">
        <v>5</v>
      </c>
      <c r="G65" s="216" t="s">
        <v>6</v>
      </c>
      <c r="H65" s="216" t="s">
        <v>7</v>
      </c>
      <c r="I65" s="216" t="s">
        <v>8</v>
      </c>
      <c r="J65" s="216" t="s">
        <v>9</v>
      </c>
      <c r="K65" s="216" t="s">
        <v>10</v>
      </c>
      <c r="L65" s="216" t="s">
        <v>11</v>
      </c>
      <c r="M65" s="216" t="s">
        <v>12</v>
      </c>
      <c r="N65" s="216" t="s">
        <v>13</v>
      </c>
    </row>
    <row r="66" spans="1:14" ht="13.5" thickBot="1" x14ac:dyDescent="0.25">
      <c r="A66" s="217"/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</row>
    <row r="67" spans="1:14" x14ac:dyDescent="0.2">
      <c r="A67" s="216" t="s">
        <v>126</v>
      </c>
      <c r="B67" s="210">
        <v>3435000</v>
      </c>
      <c r="C67" s="210">
        <v>3420000</v>
      </c>
      <c r="D67" s="210">
        <v>5451963</v>
      </c>
      <c r="E67" s="210">
        <v>3694458</v>
      </c>
      <c r="F67" s="210">
        <v>2870775</v>
      </c>
      <c r="G67" s="210">
        <v>1859850</v>
      </c>
      <c r="H67" s="210">
        <v>3245000</v>
      </c>
      <c r="I67" s="210">
        <v>3224475</v>
      </c>
      <c r="J67" s="210">
        <v>2531250</v>
      </c>
      <c r="K67" s="210">
        <v>2860875</v>
      </c>
      <c r="L67" s="210">
        <v>4680208</v>
      </c>
      <c r="M67" s="210">
        <v>3134925</v>
      </c>
      <c r="N67" s="212">
        <f>SUM(B67:M68)</f>
        <v>40408779</v>
      </c>
    </row>
    <row r="68" spans="1:14" ht="13.5" thickBot="1" x14ac:dyDescent="0.25">
      <c r="A68" s="217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3"/>
    </row>
    <row r="69" spans="1:14" x14ac:dyDescent="0.2">
      <c r="A69" s="216" t="s">
        <v>19</v>
      </c>
      <c r="B69" s="210">
        <v>1742000</v>
      </c>
      <c r="C69" s="210">
        <v>768000</v>
      </c>
      <c r="D69" s="210">
        <v>2978775</v>
      </c>
      <c r="E69" s="210">
        <v>2667345</v>
      </c>
      <c r="F69" s="210">
        <v>5562411</v>
      </c>
      <c r="G69" s="210">
        <v>10685612</v>
      </c>
      <c r="H69" s="210">
        <v>16329000</v>
      </c>
      <c r="I69" s="210">
        <v>16096442</v>
      </c>
      <c r="J69" s="210">
        <v>8181382</v>
      </c>
      <c r="K69" s="210">
        <v>3191025</v>
      </c>
      <c r="L69" s="210">
        <v>1436750</v>
      </c>
      <c r="M69" s="210">
        <v>4359425</v>
      </c>
      <c r="N69" s="212">
        <f>SUM(B69:M70)</f>
        <v>73998167</v>
      </c>
    </row>
    <row r="70" spans="1:14" ht="13.5" thickBot="1" x14ac:dyDescent="0.25">
      <c r="A70" s="217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3"/>
    </row>
    <row r="71" spans="1:14" x14ac:dyDescent="0.2">
      <c r="A71" s="216" t="s">
        <v>26</v>
      </c>
      <c r="B71" s="210">
        <v>19311000</v>
      </c>
      <c r="C71" s="210">
        <v>18742000</v>
      </c>
      <c r="D71" s="210">
        <v>31944023</v>
      </c>
      <c r="E71" s="210">
        <v>36108230</v>
      </c>
      <c r="F71" s="210">
        <v>45585389</v>
      </c>
      <c r="G71" s="210">
        <v>44892182</v>
      </c>
      <c r="H71" s="210">
        <v>41466000</v>
      </c>
      <c r="I71" s="210">
        <v>47770175</v>
      </c>
      <c r="J71" s="210">
        <v>43716399</v>
      </c>
      <c r="K71" s="210">
        <v>41282571</v>
      </c>
      <c r="L71" s="210">
        <v>14258178</v>
      </c>
      <c r="M71" s="210">
        <v>25327667</v>
      </c>
      <c r="N71" s="212">
        <f>SUM(B71:M72)</f>
        <v>410403814</v>
      </c>
    </row>
    <row r="72" spans="1:14" ht="13.5" thickBot="1" x14ac:dyDescent="0.25">
      <c r="A72" s="217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3"/>
    </row>
    <row r="73" spans="1:14" x14ac:dyDescent="0.2">
      <c r="A73" s="216" t="s">
        <v>25</v>
      </c>
      <c r="B73" s="210">
        <v>35815000</v>
      </c>
      <c r="C73" s="210">
        <v>25024000</v>
      </c>
      <c r="D73" s="210">
        <v>30052610</v>
      </c>
      <c r="E73" s="210">
        <v>40790860</v>
      </c>
      <c r="F73" s="210">
        <v>129849308</v>
      </c>
      <c r="G73" s="210">
        <v>94422718</v>
      </c>
      <c r="H73" s="210">
        <v>72529000</v>
      </c>
      <c r="I73" s="210">
        <v>62938249</v>
      </c>
      <c r="J73" s="210">
        <v>49999926</v>
      </c>
      <c r="K73" s="210">
        <v>49424595</v>
      </c>
      <c r="L73" s="210">
        <v>28708703</v>
      </c>
      <c r="M73" s="210">
        <v>13336635</v>
      </c>
      <c r="N73" s="212">
        <f>SUM(B73:M74)</f>
        <v>632891604</v>
      </c>
    </row>
    <row r="74" spans="1:14" ht="13.5" thickBot="1" x14ac:dyDescent="0.25">
      <c r="A74" s="217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3"/>
    </row>
    <row r="75" spans="1:14" x14ac:dyDescent="0.2">
      <c r="A75" s="216" t="s">
        <v>15</v>
      </c>
      <c r="B75" s="210">
        <v>1726000</v>
      </c>
      <c r="C75" s="210">
        <v>1851000</v>
      </c>
      <c r="D75" s="210">
        <v>2095505</v>
      </c>
      <c r="E75" s="210">
        <v>2226953</v>
      </c>
      <c r="F75" s="210">
        <v>1391282</v>
      </c>
      <c r="G75" s="210">
        <v>1899584</v>
      </c>
      <c r="H75" s="210">
        <v>3133000</v>
      </c>
      <c r="I75" s="210">
        <v>2595488</v>
      </c>
      <c r="J75" s="210">
        <v>1806912</v>
      </c>
      <c r="K75" s="210">
        <v>2087616</v>
      </c>
      <c r="L75" s="210">
        <v>2592350</v>
      </c>
      <c r="M75" s="210">
        <v>1359150</v>
      </c>
      <c r="N75" s="212">
        <f>SUM(B75:M76)</f>
        <v>24764840</v>
      </c>
    </row>
    <row r="76" spans="1:14" ht="13.5" thickBot="1" x14ac:dyDescent="0.25">
      <c r="A76" s="217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3"/>
    </row>
    <row r="77" spans="1:14" x14ac:dyDescent="0.2">
      <c r="A77" s="216" t="s">
        <v>146</v>
      </c>
      <c r="B77" s="210">
        <v>14799000</v>
      </c>
      <c r="C77" s="210">
        <v>16708000</v>
      </c>
      <c r="D77" s="210">
        <v>20583827</v>
      </c>
      <c r="E77" s="210">
        <v>17289849</v>
      </c>
      <c r="F77" s="210">
        <v>13754619</v>
      </c>
      <c r="G77" s="210">
        <v>11437909</v>
      </c>
      <c r="H77" s="210">
        <v>22069000</v>
      </c>
      <c r="I77" s="210">
        <v>14256808</v>
      </c>
      <c r="J77" s="210">
        <v>16535880</v>
      </c>
      <c r="K77" s="210">
        <v>13950960</v>
      </c>
      <c r="L77" s="210">
        <v>18378566</v>
      </c>
      <c r="M77" s="210">
        <v>12427464</v>
      </c>
      <c r="N77" s="212">
        <f>SUM(B77:M78)</f>
        <v>192191882</v>
      </c>
    </row>
    <row r="78" spans="1:14" ht="13.5" thickBot="1" x14ac:dyDescent="0.25">
      <c r="A78" s="217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3"/>
    </row>
    <row r="79" spans="1:14" x14ac:dyDescent="0.2">
      <c r="A79" s="216" t="s">
        <v>14</v>
      </c>
      <c r="B79" s="210">
        <v>2805000</v>
      </c>
      <c r="C79" s="210">
        <v>1140000</v>
      </c>
      <c r="D79" s="210">
        <v>3445905</v>
      </c>
      <c r="E79" s="210">
        <v>4837895</v>
      </c>
      <c r="F79" s="210">
        <v>7515832</v>
      </c>
      <c r="G79" s="210">
        <v>9483762</v>
      </c>
      <c r="H79" s="210">
        <v>8028000</v>
      </c>
      <c r="I79" s="210">
        <v>7799657</v>
      </c>
      <c r="J79" s="210">
        <v>8546756</v>
      </c>
      <c r="K79" s="210">
        <v>3993853</v>
      </c>
      <c r="L79" s="210">
        <v>1303023</v>
      </c>
      <c r="M79" s="210">
        <v>2351734</v>
      </c>
      <c r="N79" s="212">
        <f>SUM(B79:M80)</f>
        <v>61251417</v>
      </c>
    </row>
    <row r="80" spans="1:14" ht="13.5" thickBot="1" x14ac:dyDescent="0.25">
      <c r="A80" s="217"/>
      <c r="B80" s="211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3"/>
    </row>
    <row r="81" spans="1:14" x14ac:dyDescent="0.2">
      <c r="A81" s="216" t="s">
        <v>132</v>
      </c>
      <c r="B81" s="210">
        <v>0</v>
      </c>
      <c r="C81" s="210">
        <v>0</v>
      </c>
      <c r="D81" s="210">
        <v>0</v>
      </c>
      <c r="E81" s="210">
        <v>0</v>
      </c>
      <c r="F81" s="210">
        <v>0</v>
      </c>
      <c r="G81" s="210">
        <v>0</v>
      </c>
      <c r="H81" s="210">
        <v>0</v>
      </c>
      <c r="I81" s="210">
        <v>0</v>
      </c>
      <c r="J81" s="210">
        <v>0</v>
      </c>
      <c r="K81" s="210">
        <v>0</v>
      </c>
      <c r="L81" s="210">
        <v>0</v>
      </c>
      <c r="M81" s="210">
        <v>0</v>
      </c>
      <c r="N81" s="212">
        <f>SUM(B81:M82)</f>
        <v>0</v>
      </c>
    </row>
    <row r="82" spans="1:14" ht="13.5" thickBot="1" x14ac:dyDescent="0.25">
      <c r="A82" s="217"/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3"/>
    </row>
    <row r="83" spans="1:14" x14ac:dyDescent="0.2">
      <c r="A83" s="216" t="s">
        <v>127</v>
      </c>
      <c r="B83" s="210">
        <v>0</v>
      </c>
      <c r="C83" s="210">
        <v>0</v>
      </c>
      <c r="D83" s="210">
        <v>954608</v>
      </c>
      <c r="E83" s="210">
        <v>4834380</v>
      </c>
      <c r="F83" s="210">
        <v>2602058</v>
      </c>
      <c r="G83" s="210">
        <v>1373422</v>
      </c>
      <c r="H83" s="210">
        <v>3410000</v>
      </c>
      <c r="I83" s="210">
        <v>4240512</v>
      </c>
      <c r="J83" s="210">
        <v>1716164</v>
      </c>
      <c r="K83" s="210">
        <v>3925582</v>
      </c>
      <c r="L83" s="210">
        <v>5937044</v>
      </c>
      <c r="M83" s="210">
        <v>4784482</v>
      </c>
      <c r="N83" s="212">
        <f>SUM(B83:M84)</f>
        <v>33778252</v>
      </c>
    </row>
    <row r="84" spans="1:14" ht="13.5" thickBot="1" x14ac:dyDescent="0.25">
      <c r="A84" s="217"/>
      <c r="B84" s="211"/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3"/>
    </row>
    <row r="85" spans="1:14" x14ac:dyDescent="0.2">
      <c r="A85" s="216" t="s">
        <v>119</v>
      </c>
      <c r="B85" s="210">
        <v>2604000</v>
      </c>
      <c r="C85" s="210">
        <v>1617000</v>
      </c>
      <c r="D85" s="210">
        <v>1177671</v>
      </c>
      <c r="E85" s="210">
        <v>1389321</v>
      </c>
      <c r="F85" s="210">
        <v>1439110</v>
      </c>
      <c r="G85" s="210">
        <v>2038959</v>
      </c>
      <c r="H85" s="210">
        <v>1547000</v>
      </c>
      <c r="I85" s="210">
        <v>2181623</v>
      </c>
      <c r="J85" s="210">
        <v>2318102</v>
      </c>
      <c r="K85" s="210">
        <v>1214916</v>
      </c>
      <c r="L85" s="210">
        <v>1661800</v>
      </c>
      <c r="M85" s="210">
        <v>609636</v>
      </c>
      <c r="N85" s="212">
        <f>SUM(B85:M86)</f>
        <v>19799138</v>
      </c>
    </row>
    <row r="86" spans="1:14" ht="13.5" thickBot="1" x14ac:dyDescent="0.25">
      <c r="A86" s="217"/>
      <c r="B86" s="211"/>
      <c r="C86" s="211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3"/>
    </row>
    <row r="87" spans="1:14" x14ac:dyDescent="0.2">
      <c r="A87" s="216" t="s">
        <v>147</v>
      </c>
      <c r="B87" s="210">
        <v>17022000</v>
      </c>
      <c r="C87" s="210">
        <v>12287000</v>
      </c>
      <c r="D87" s="210">
        <v>5775336</v>
      </c>
      <c r="E87" s="210">
        <v>4253604</v>
      </c>
      <c r="F87" s="210">
        <v>5703036</v>
      </c>
      <c r="G87" s="210">
        <v>7796520</v>
      </c>
      <c r="H87" s="210">
        <v>8539000</v>
      </c>
      <c r="I87" s="210">
        <v>9012900</v>
      </c>
      <c r="J87" s="210">
        <v>13066548</v>
      </c>
      <c r="K87" s="210">
        <v>17078337</v>
      </c>
      <c r="L87" s="210">
        <v>11720760</v>
      </c>
      <c r="M87" s="210">
        <v>5971032</v>
      </c>
      <c r="N87" s="212">
        <f>SUM(B87:M88)</f>
        <v>118226073</v>
      </c>
    </row>
    <row r="88" spans="1:14" ht="13.5" thickBot="1" x14ac:dyDescent="0.25">
      <c r="A88" s="217"/>
      <c r="B88" s="211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3"/>
    </row>
    <row r="89" spans="1:14" x14ac:dyDescent="0.2">
      <c r="A89" s="216" t="s">
        <v>148</v>
      </c>
      <c r="B89" s="210">
        <v>1459000</v>
      </c>
      <c r="C89" s="210">
        <v>2364000</v>
      </c>
      <c r="D89" s="210">
        <v>2318778</v>
      </c>
      <c r="E89" s="210">
        <v>3187107</v>
      </c>
      <c r="F89" s="210">
        <v>4421970</v>
      </c>
      <c r="G89" s="210">
        <v>3252942</v>
      </c>
      <c r="H89" s="210">
        <v>3494000</v>
      </c>
      <c r="I89" s="210">
        <v>5330556</v>
      </c>
      <c r="J89" s="210">
        <v>4916142</v>
      </c>
      <c r="K89" s="210">
        <v>5033952</v>
      </c>
      <c r="L89" s="210">
        <v>4923072</v>
      </c>
      <c r="M89" s="210">
        <v>3111570</v>
      </c>
      <c r="N89" s="212">
        <f>SUM(B89:M90)</f>
        <v>43813089</v>
      </c>
    </row>
    <row r="90" spans="1:14" ht="13.5" thickBot="1" x14ac:dyDescent="0.25">
      <c r="A90" s="217"/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3"/>
    </row>
    <row r="91" spans="1:14" x14ac:dyDescent="0.2">
      <c r="A91" s="216" t="s">
        <v>24</v>
      </c>
      <c r="B91" s="210">
        <v>0</v>
      </c>
      <c r="C91" s="210">
        <v>0</v>
      </c>
      <c r="D91" s="210">
        <v>0</v>
      </c>
      <c r="E91" s="210">
        <v>0</v>
      </c>
      <c r="F91" s="210">
        <v>8209024</v>
      </c>
      <c r="G91" s="210">
        <v>9718867</v>
      </c>
      <c r="H91" s="210">
        <v>8077000</v>
      </c>
      <c r="I91" s="210">
        <v>6279599</v>
      </c>
      <c r="J91" s="210">
        <v>2063126</v>
      </c>
      <c r="K91" s="210">
        <v>0</v>
      </c>
      <c r="L91" s="210">
        <v>0</v>
      </c>
      <c r="M91" s="210">
        <v>0</v>
      </c>
      <c r="N91" s="212">
        <f>SUM(B91:M92)</f>
        <v>34347616</v>
      </c>
    </row>
    <row r="92" spans="1:14" ht="13.5" thickBot="1" x14ac:dyDescent="0.25">
      <c r="A92" s="217"/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3"/>
    </row>
    <row r="93" spans="1:14" x14ac:dyDescent="0.2">
      <c r="A93" s="216" t="s">
        <v>149</v>
      </c>
      <c r="B93" s="210">
        <v>138000</v>
      </c>
      <c r="C93" s="210">
        <v>282000</v>
      </c>
      <c r="D93" s="210">
        <v>184190</v>
      </c>
      <c r="E93" s="210">
        <v>168572</v>
      </c>
      <c r="F93" s="210">
        <v>0</v>
      </c>
      <c r="G93" s="210">
        <v>224192</v>
      </c>
      <c r="H93" s="210">
        <v>171000</v>
      </c>
      <c r="I93" s="210">
        <v>251990</v>
      </c>
      <c r="J93" s="210">
        <v>216056</v>
      </c>
      <c r="K93" s="210">
        <v>0</v>
      </c>
      <c r="L93" s="210">
        <v>0</v>
      </c>
      <c r="M93" s="210">
        <v>252894</v>
      </c>
      <c r="N93" s="212">
        <f>SUM(B93:M94)</f>
        <v>1888894</v>
      </c>
    </row>
    <row r="94" spans="1:14" ht="13.5" thickBot="1" x14ac:dyDescent="0.25">
      <c r="A94" s="217"/>
      <c r="B94" s="211"/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3"/>
    </row>
    <row r="95" spans="1:14" x14ac:dyDescent="0.2">
      <c r="A95" s="216" t="s">
        <v>103</v>
      </c>
      <c r="B95" s="210">
        <v>0</v>
      </c>
      <c r="C95" s="210">
        <v>0</v>
      </c>
      <c r="D95" s="210">
        <v>0</v>
      </c>
      <c r="E95" s="210">
        <v>0</v>
      </c>
      <c r="F95" s="210">
        <v>0</v>
      </c>
      <c r="G95" s="210">
        <v>0</v>
      </c>
      <c r="H95" s="210">
        <v>0</v>
      </c>
      <c r="I95" s="210">
        <v>0</v>
      </c>
      <c r="J95" s="210">
        <v>0</v>
      </c>
      <c r="K95" s="210">
        <v>0</v>
      </c>
      <c r="L95" s="210">
        <v>0</v>
      </c>
      <c r="M95" s="210">
        <v>0</v>
      </c>
      <c r="N95" s="212">
        <f>SUM(B95:M96)</f>
        <v>0</v>
      </c>
    </row>
    <row r="96" spans="1:14" ht="13.5" thickBot="1" x14ac:dyDescent="0.25">
      <c r="A96" s="217"/>
      <c r="B96" s="211"/>
      <c r="C96" s="211"/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213"/>
    </row>
    <row r="97" spans="1:14" x14ac:dyDescent="0.2">
      <c r="A97" s="216" t="s">
        <v>105</v>
      </c>
      <c r="B97" s="210">
        <v>0</v>
      </c>
      <c r="C97" s="210">
        <v>0</v>
      </c>
      <c r="D97" s="210">
        <v>0</v>
      </c>
      <c r="E97" s="210">
        <v>0</v>
      </c>
      <c r="F97" s="210">
        <v>0</v>
      </c>
      <c r="G97" s="210">
        <v>0</v>
      </c>
      <c r="H97" s="210">
        <v>0</v>
      </c>
      <c r="I97" s="210">
        <v>0</v>
      </c>
      <c r="J97" s="210">
        <v>0</v>
      </c>
      <c r="K97" s="210">
        <v>0</v>
      </c>
      <c r="L97" s="210">
        <v>0</v>
      </c>
      <c r="M97" s="210">
        <v>0</v>
      </c>
      <c r="N97" s="212">
        <f>SUM(B97:M98)</f>
        <v>0</v>
      </c>
    </row>
    <row r="98" spans="1:14" ht="13.5" thickBot="1" x14ac:dyDescent="0.25">
      <c r="A98" s="217"/>
      <c r="B98" s="211"/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3"/>
    </row>
    <row r="99" spans="1:14" x14ac:dyDescent="0.2">
      <c r="A99" s="216" t="s">
        <v>20</v>
      </c>
      <c r="B99" s="210">
        <v>2889000</v>
      </c>
      <c r="C99" s="210">
        <v>7246000</v>
      </c>
      <c r="D99" s="210">
        <v>12250932</v>
      </c>
      <c r="E99" s="210">
        <v>12515484</v>
      </c>
      <c r="F99" s="210">
        <v>11198764</v>
      </c>
      <c r="G99" s="210">
        <v>11937456</v>
      </c>
      <c r="H99" s="210">
        <v>12160000</v>
      </c>
      <c r="I99" s="210">
        <v>11009712</v>
      </c>
      <c r="J99" s="210">
        <v>10767508</v>
      </c>
      <c r="K99" s="210">
        <v>11569016</v>
      </c>
      <c r="L99" s="210">
        <v>10733382</v>
      </c>
      <c r="M99" s="210">
        <v>10747274</v>
      </c>
      <c r="N99" s="212">
        <f>SUM(B99:M100)</f>
        <v>125024528</v>
      </c>
    </row>
    <row r="100" spans="1:14" ht="13.5" thickBot="1" x14ac:dyDescent="0.25">
      <c r="A100" s="217"/>
      <c r="B100" s="211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3"/>
    </row>
    <row r="101" spans="1:14" x14ac:dyDescent="0.2">
      <c r="A101" s="218" t="s">
        <v>150</v>
      </c>
      <c r="B101" s="210">
        <v>0</v>
      </c>
      <c r="C101" s="210">
        <v>0</v>
      </c>
      <c r="D101" s="210">
        <v>0</v>
      </c>
      <c r="E101" s="210">
        <v>0</v>
      </c>
      <c r="F101" s="210">
        <v>0</v>
      </c>
      <c r="G101" s="210">
        <v>0</v>
      </c>
      <c r="H101" s="210">
        <v>0</v>
      </c>
      <c r="I101" s="210">
        <v>0</v>
      </c>
      <c r="J101" s="210">
        <v>0</v>
      </c>
      <c r="K101" s="210">
        <v>17797032</v>
      </c>
      <c r="L101" s="210">
        <v>36225828</v>
      </c>
      <c r="M101" s="210">
        <v>28366452</v>
      </c>
      <c r="N101" s="212">
        <f>SUM(B101:M102)</f>
        <v>82389312</v>
      </c>
    </row>
    <row r="102" spans="1:14" ht="13.5" thickBot="1" x14ac:dyDescent="0.25">
      <c r="A102" s="219"/>
      <c r="B102" s="211"/>
      <c r="C102" s="211"/>
      <c r="D102" s="211"/>
      <c r="E102" s="211"/>
      <c r="F102" s="211"/>
      <c r="G102" s="211"/>
      <c r="H102" s="211"/>
      <c r="I102" s="211"/>
      <c r="J102" s="211"/>
      <c r="K102" s="211"/>
      <c r="L102" s="211"/>
      <c r="M102" s="211"/>
      <c r="N102" s="213"/>
    </row>
    <row r="103" spans="1:14" x14ac:dyDescent="0.2">
      <c r="A103" s="216" t="s">
        <v>106</v>
      </c>
      <c r="B103" s="210">
        <v>28000</v>
      </c>
      <c r="C103" s="210">
        <v>0</v>
      </c>
      <c r="D103" s="210">
        <v>59203</v>
      </c>
      <c r="E103" s="210">
        <v>97515</v>
      </c>
      <c r="F103" s="210">
        <v>337454</v>
      </c>
      <c r="G103" s="210">
        <v>332146</v>
      </c>
      <c r="H103" s="210">
        <v>87000</v>
      </c>
      <c r="I103" s="210">
        <v>106736</v>
      </c>
      <c r="J103" s="210">
        <v>246593</v>
      </c>
      <c r="K103" s="210">
        <v>126039</v>
      </c>
      <c r="L103" s="210">
        <v>325026</v>
      </c>
      <c r="M103" s="210">
        <v>70312</v>
      </c>
      <c r="N103" s="212">
        <f>SUM(B103:M104)</f>
        <v>1816024</v>
      </c>
    </row>
    <row r="104" spans="1:14" ht="13.5" thickBot="1" x14ac:dyDescent="0.25">
      <c r="A104" s="217"/>
      <c r="B104" s="211"/>
      <c r="C104" s="211"/>
      <c r="D104" s="211"/>
      <c r="E104" s="211"/>
      <c r="F104" s="211"/>
      <c r="G104" s="211"/>
      <c r="H104" s="211"/>
      <c r="I104" s="211"/>
      <c r="J104" s="211"/>
      <c r="K104" s="211"/>
      <c r="L104" s="211"/>
      <c r="M104" s="211"/>
      <c r="N104" s="213"/>
    </row>
    <row r="105" spans="1:14" x14ac:dyDescent="0.2">
      <c r="A105" s="216" t="s">
        <v>107</v>
      </c>
      <c r="B105" s="210">
        <v>0</v>
      </c>
      <c r="C105" s="210">
        <v>0</v>
      </c>
      <c r="D105" s="210">
        <v>0</v>
      </c>
      <c r="E105" s="210">
        <v>0</v>
      </c>
      <c r="F105" s="210">
        <v>0</v>
      </c>
      <c r="G105" s="210">
        <v>0</v>
      </c>
      <c r="H105" s="210">
        <v>0</v>
      </c>
      <c r="I105" s="210">
        <v>0</v>
      </c>
      <c r="J105" s="210">
        <v>0</v>
      </c>
      <c r="K105" s="210">
        <v>0</v>
      </c>
      <c r="L105" s="210">
        <v>0</v>
      </c>
      <c r="M105" s="210">
        <v>0</v>
      </c>
      <c r="N105" s="212">
        <f>SUM(B105:M106)</f>
        <v>0</v>
      </c>
    </row>
    <row r="106" spans="1:14" ht="13.5" thickBot="1" x14ac:dyDescent="0.25">
      <c r="A106" s="217"/>
      <c r="B106" s="211"/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  <c r="N106" s="213"/>
    </row>
    <row r="107" spans="1:14" x14ac:dyDescent="0.2">
      <c r="A107" s="216" t="s">
        <v>16</v>
      </c>
      <c r="B107" s="210">
        <v>0</v>
      </c>
      <c r="C107" s="210">
        <v>0</v>
      </c>
      <c r="D107" s="210">
        <v>0</v>
      </c>
      <c r="E107" s="210">
        <v>796094</v>
      </c>
      <c r="F107" s="210">
        <v>756611</v>
      </c>
      <c r="G107" s="210">
        <v>0</v>
      </c>
      <c r="H107" s="210">
        <v>0</v>
      </c>
      <c r="I107" s="210">
        <v>366045</v>
      </c>
      <c r="J107" s="210">
        <v>575000</v>
      </c>
      <c r="K107" s="210">
        <v>573989</v>
      </c>
      <c r="L107" s="210">
        <v>462500</v>
      </c>
      <c r="M107" s="210">
        <v>0</v>
      </c>
      <c r="N107" s="212">
        <f>SUM(B107:M108)</f>
        <v>3530239</v>
      </c>
    </row>
    <row r="108" spans="1:14" ht="13.5" thickBot="1" x14ac:dyDescent="0.25">
      <c r="A108" s="217"/>
      <c r="B108" s="211"/>
      <c r="C108" s="211"/>
      <c r="D108" s="211"/>
      <c r="E108" s="211"/>
      <c r="F108" s="211"/>
      <c r="G108" s="211"/>
      <c r="H108" s="211"/>
      <c r="I108" s="211"/>
      <c r="J108" s="211"/>
      <c r="K108" s="211"/>
      <c r="L108" s="211"/>
      <c r="M108" s="211"/>
      <c r="N108" s="213"/>
    </row>
    <row r="109" spans="1:14" x14ac:dyDescent="0.2">
      <c r="A109" s="216" t="s">
        <v>28</v>
      </c>
      <c r="B109" s="210">
        <v>34000</v>
      </c>
      <c r="C109" s="210">
        <v>123000</v>
      </c>
      <c r="D109" s="210">
        <v>14550</v>
      </c>
      <c r="E109" s="210">
        <v>16564</v>
      </c>
      <c r="F109" s="210">
        <v>13990</v>
      </c>
      <c r="G109" s="210">
        <v>0</v>
      </c>
      <c r="H109" s="210">
        <v>252000</v>
      </c>
      <c r="I109" s="210">
        <v>0</v>
      </c>
      <c r="J109" s="210">
        <v>0</v>
      </c>
      <c r="K109" s="210">
        <v>16975</v>
      </c>
      <c r="L109" s="210">
        <v>3775</v>
      </c>
      <c r="M109" s="210">
        <v>35625</v>
      </c>
      <c r="N109" s="212">
        <f>SUM(B109:M110)</f>
        <v>510479</v>
      </c>
    </row>
    <row r="110" spans="1:14" ht="13.5" thickBot="1" x14ac:dyDescent="0.25">
      <c r="A110" s="217"/>
      <c r="B110" s="211"/>
      <c r="C110" s="211"/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  <c r="N110" s="213"/>
    </row>
    <row r="111" spans="1:14" x14ac:dyDescent="0.2">
      <c r="A111" s="214" t="s">
        <v>13</v>
      </c>
      <c r="B111" s="214">
        <f t="shared" ref="B111:M111" si="1">SUM(B67:B110)</f>
        <v>103807000</v>
      </c>
      <c r="C111" s="214">
        <f t="shared" si="1"/>
        <v>91572000</v>
      </c>
      <c r="D111" s="214">
        <f t="shared" si="1"/>
        <v>119287876</v>
      </c>
      <c r="E111" s="214">
        <f t="shared" si="1"/>
        <v>134874231</v>
      </c>
      <c r="F111" s="214">
        <f t="shared" si="1"/>
        <v>241211633</v>
      </c>
      <c r="G111" s="214">
        <f t="shared" si="1"/>
        <v>211356121</v>
      </c>
      <c r="H111" s="214">
        <f t="shared" si="1"/>
        <v>204536000</v>
      </c>
      <c r="I111" s="214">
        <f t="shared" si="1"/>
        <v>193460967</v>
      </c>
      <c r="J111" s="214">
        <f t="shared" si="1"/>
        <v>167203744</v>
      </c>
      <c r="K111" s="214">
        <f t="shared" si="1"/>
        <v>174127333</v>
      </c>
      <c r="L111" s="214">
        <f t="shared" si="1"/>
        <v>143350965</v>
      </c>
      <c r="M111" s="214">
        <f t="shared" si="1"/>
        <v>116246277</v>
      </c>
      <c r="N111" s="214">
        <f>SUM(N67:N110)</f>
        <v>1901034147</v>
      </c>
    </row>
    <row r="112" spans="1:14" ht="13.5" thickBot="1" x14ac:dyDescent="0.25">
      <c r="A112" s="215"/>
      <c r="B112" s="215"/>
      <c r="C112" s="215"/>
      <c r="D112" s="215"/>
      <c r="E112" s="215"/>
      <c r="F112" s="215"/>
      <c r="G112" s="215"/>
      <c r="H112" s="215"/>
      <c r="I112" s="215"/>
      <c r="J112" s="215"/>
      <c r="K112" s="215"/>
      <c r="L112" s="215"/>
      <c r="M112" s="215"/>
      <c r="N112" s="215"/>
    </row>
    <row r="116" spans="1:14" s="26" customFormat="1" ht="24.95" customHeight="1" x14ac:dyDescent="0.2">
      <c r="A116" s="222" t="s">
        <v>165</v>
      </c>
      <c r="B116" s="222"/>
      <c r="C116" s="222"/>
      <c r="D116" s="222"/>
      <c r="E116" s="222"/>
      <c r="F116" s="222"/>
      <c r="G116" s="222"/>
      <c r="H116" s="222"/>
      <c r="I116" s="222"/>
      <c r="J116" s="222"/>
      <c r="K116" s="222"/>
      <c r="L116" s="222"/>
      <c r="M116" s="222"/>
      <c r="N116" s="222"/>
    </row>
    <row r="117" spans="1:14" ht="13.5" thickBot="1" x14ac:dyDescent="0.25"/>
    <row r="118" spans="1:14" x14ac:dyDescent="0.2">
      <c r="A118" s="216"/>
      <c r="B118" s="216" t="s">
        <v>1</v>
      </c>
      <c r="C118" s="216" t="s">
        <v>2</v>
      </c>
      <c r="D118" s="216" t="s">
        <v>3</v>
      </c>
      <c r="E118" s="216" t="s">
        <v>4</v>
      </c>
      <c r="F118" s="216" t="s">
        <v>5</v>
      </c>
      <c r="G118" s="216" t="s">
        <v>6</v>
      </c>
      <c r="H118" s="216" t="s">
        <v>7</v>
      </c>
      <c r="I118" s="216" t="s">
        <v>8</v>
      </c>
      <c r="J118" s="216" t="s">
        <v>9</v>
      </c>
      <c r="K118" s="216" t="s">
        <v>10</v>
      </c>
      <c r="L118" s="216" t="s">
        <v>11</v>
      </c>
      <c r="M118" s="216" t="s">
        <v>12</v>
      </c>
      <c r="N118" s="216" t="s">
        <v>13</v>
      </c>
    </row>
    <row r="119" spans="1:14" ht="13.5" thickBot="1" x14ac:dyDescent="0.25">
      <c r="A119" s="217"/>
      <c r="B119" s="217"/>
      <c r="C119" s="217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</row>
    <row r="120" spans="1:14" x14ac:dyDescent="0.2">
      <c r="A120" s="216" t="s">
        <v>30</v>
      </c>
      <c r="B120" s="210">
        <v>18837200</v>
      </c>
      <c r="C120" s="210">
        <v>24705000</v>
      </c>
      <c r="D120" s="210">
        <v>23563400</v>
      </c>
      <c r="E120" s="210">
        <v>27399100</v>
      </c>
      <c r="F120" s="210">
        <v>28270400</v>
      </c>
      <c r="G120" s="210">
        <v>19598300</v>
      </c>
      <c r="H120" s="210">
        <v>29387800</v>
      </c>
      <c r="I120" s="210">
        <v>30595200</v>
      </c>
      <c r="J120" s="210">
        <v>31710100</v>
      </c>
      <c r="K120" s="210">
        <v>32061700</v>
      </c>
      <c r="L120" s="210">
        <v>28409800</v>
      </c>
      <c r="M120" s="210">
        <v>23920500</v>
      </c>
      <c r="N120" s="212">
        <f>SUM(B120:M121)</f>
        <v>318458500</v>
      </c>
    </row>
    <row r="121" spans="1:14" ht="13.5" thickBot="1" x14ac:dyDescent="0.25">
      <c r="A121" s="217"/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  <c r="L121" s="211"/>
      <c r="M121" s="211"/>
      <c r="N121" s="213"/>
    </row>
    <row r="122" spans="1:14" x14ac:dyDescent="0.2">
      <c r="A122" s="216" t="s">
        <v>34</v>
      </c>
      <c r="B122" s="210">
        <v>60714600</v>
      </c>
      <c r="C122" s="210">
        <v>52654000</v>
      </c>
      <c r="D122" s="210">
        <v>65351100</v>
      </c>
      <c r="E122" s="210">
        <v>61631500</v>
      </c>
      <c r="F122" s="210">
        <v>53074300</v>
      </c>
      <c r="G122" s="210">
        <v>37043900</v>
      </c>
      <c r="H122" s="210">
        <v>53406500</v>
      </c>
      <c r="I122" s="210">
        <v>68149400</v>
      </c>
      <c r="J122" s="210">
        <v>66773300</v>
      </c>
      <c r="K122" s="210">
        <v>78657300</v>
      </c>
      <c r="L122" s="210">
        <v>67921300</v>
      </c>
      <c r="M122" s="210">
        <v>68400500</v>
      </c>
      <c r="N122" s="212">
        <f>SUM(B122:M123)</f>
        <v>733777700</v>
      </c>
    </row>
    <row r="123" spans="1:14" ht="13.5" thickBot="1" x14ac:dyDescent="0.25">
      <c r="A123" s="217"/>
      <c r="B123" s="211"/>
      <c r="C123" s="211"/>
      <c r="D123" s="211"/>
      <c r="E123" s="211"/>
      <c r="F123" s="211"/>
      <c r="G123" s="211"/>
      <c r="H123" s="211"/>
      <c r="I123" s="211"/>
      <c r="J123" s="211"/>
      <c r="K123" s="211"/>
      <c r="L123" s="211"/>
      <c r="M123" s="211"/>
      <c r="N123" s="213"/>
    </row>
    <row r="124" spans="1:14" x14ac:dyDescent="0.2">
      <c r="A124" s="216" t="s">
        <v>25</v>
      </c>
      <c r="B124" s="210">
        <v>6232700</v>
      </c>
      <c r="C124" s="210">
        <v>3503000</v>
      </c>
      <c r="D124" s="210">
        <v>5157800</v>
      </c>
      <c r="E124" s="210">
        <v>5153500</v>
      </c>
      <c r="F124" s="210">
        <v>5367000</v>
      </c>
      <c r="G124" s="210">
        <v>3894300</v>
      </c>
      <c r="H124" s="210">
        <v>1539100</v>
      </c>
      <c r="I124" s="210">
        <v>1501400</v>
      </c>
      <c r="J124" s="210">
        <v>1136000</v>
      </c>
      <c r="K124" s="210">
        <v>133500</v>
      </c>
      <c r="L124" s="210">
        <v>0</v>
      </c>
      <c r="M124" s="210">
        <v>1169700</v>
      </c>
      <c r="N124" s="212">
        <f>SUM(B124:M125)</f>
        <v>34788000</v>
      </c>
    </row>
    <row r="125" spans="1:14" ht="13.5" thickBot="1" x14ac:dyDescent="0.25">
      <c r="A125" s="217"/>
      <c r="B125" s="211"/>
      <c r="C125" s="211"/>
      <c r="D125" s="211"/>
      <c r="E125" s="211"/>
      <c r="F125" s="211"/>
      <c r="G125" s="211"/>
      <c r="H125" s="211"/>
      <c r="I125" s="211"/>
      <c r="J125" s="211"/>
      <c r="K125" s="211"/>
      <c r="L125" s="211"/>
      <c r="M125" s="211"/>
      <c r="N125" s="213"/>
    </row>
    <row r="126" spans="1:14" x14ac:dyDescent="0.2">
      <c r="A126" s="216" t="s">
        <v>108</v>
      </c>
      <c r="B126" s="210">
        <v>16226300</v>
      </c>
      <c r="C126" s="210">
        <v>12493200</v>
      </c>
      <c r="D126" s="210">
        <v>12554700</v>
      </c>
      <c r="E126" s="210">
        <v>12731100</v>
      </c>
      <c r="F126" s="210">
        <v>15496900</v>
      </c>
      <c r="G126" s="210">
        <v>14542900</v>
      </c>
      <c r="H126" s="210">
        <v>18319500</v>
      </c>
      <c r="I126" s="210">
        <v>13448000</v>
      </c>
      <c r="J126" s="210">
        <v>15071900</v>
      </c>
      <c r="K126" s="210">
        <v>16339400</v>
      </c>
      <c r="L126" s="210">
        <v>15805200</v>
      </c>
      <c r="M126" s="210">
        <v>16518700</v>
      </c>
      <c r="N126" s="212">
        <f>SUM(B126:M127)</f>
        <v>179547800</v>
      </c>
    </row>
    <row r="127" spans="1:14" ht="13.5" thickBot="1" x14ac:dyDescent="0.25">
      <c r="A127" s="217"/>
      <c r="B127" s="211"/>
      <c r="C127" s="211"/>
      <c r="D127" s="211"/>
      <c r="E127" s="211"/>
      <c r="F127" s="211"/>
      <c r="G127" s="211"/>
      <c r="H127" s="211"/>
      <c r="I127" s="211"/>
      <c r="J127" s="211"/>
      <c r="K127" s="211"/>
      <c r="L127" s="211"/>
      <c r="M127" s="211"/>
      <c r="N127" s="213"/>
    </row>
    <row r="128" spans="1:14" x14ac:dyDescent="0.2">
      <c r="A128" s="216" t="s">
        <v>126</v>
      </c>
      <c r="B128" s="210">
        <v>7057700</v>
      </c>
      <c r="C128" s="210">
        <v>7684100</v>
      </c>
      <c r="D128" s="210">
        <v>10303900</v>
      </c>
      <c r="E128" s="210">
        <v>10250700</v>
      </c>
      <c r="F128" s="210">
        <v>5845800</v>
      </c>
      <c r="G128" s="210">
        <v>4625300</v>
      </c>
      <c r="H128" s="210">
        <v>5234600</v>
      </c>
      <c r="I128" s="210">
        <v>7332200</v>
      </c>
      <c r="J128" s="210">
        <v>6860800</v>
      </c>
      <c r="K128" s="210">
        <v>6283200</v>
      </c>
      <c r="L128" s="210">
        <v>7490500</v>
      </c>
      <c r="M128" s="210">
        <v>8703100</v>
      </c>
      <c r="N128" s="212">
        <f>SUM(B128:M129)</f>
        <v>87671900</v>
      </c>
    </row>
    <row r="129" spans="1:14" ht="13.5" thickBot="1" x14ac:dyDescent="0.25">
      <c r="A129" s="217"/>
      <c r="B129" s="211"/>
      <c r="C129" s="211"/>
      <c r="D129" s="211"/>
      <c r="E129" s="211"/>
      <c r="F129" s="211"/>
      <c r="G129" s="211"/>
      <c r="H129" s="211"/>
      <c r="I129" s="211"/>
      <c r="J129" s="211"/>
      <c r="K129" s="211"/>
      <c r="L129" s="211"/>
      <c r="M129" s="211"/>
      <c r="N129" s="213"/>
    </row>
    <row r="130" spans="1:14" x14ac:dyDescent="0.2">
      <c r="A130" s="216" t="s">
        <v>35</v>
      </c>
      <c r="B130" s="210">
        <v>5443400</v>
      </c>
      <c r="C130" s="210">
        <v>4968400</v>
      </c>
      <c r="D130" s="210">
        <v>5537800</v>
      </c>
      <c r="E130" s="210">
        <v>5594700</v>
      </c>
      <c r="F130" s="210">
        <v>5544400</v>
      </c>
      <c r="G130" s="210">
        <v>6408000</v>
      </c>
      <c r="H130" s="210">
        <v>6549100</v>
      </c>
      <c r="I130" s="210">
        <v>6750300</v>
      </c>
      <c r="J130" s="210">
        <v>5011700</v>
      </c>
      <c r="K130" s="210">
        <v>7300500</v>
      </c>
      <c r="L130" s="210">
        <v>7205100</v>
      </c>
      <c r="M130" s="210">
        <v>6899700</v>
      </c>
      <c r="N130" s="212">
        <f>SUM(B130:M131)</f>
        <v>73213100</v>
      </c>
    </row>
    <row r="131" spans="1:14" ht="13.5" thickBot="1" x14ac:dyDescent="0.25">
      <c r="A131" s="217"/>
      <c r="B131" s="211"/>
      <c r="C131" s="211"/>
      <c r="D131" s="211"/>
      <c r="E131" s="211"/>
      <c r="F131" s="211"/>
      <c r="G131" s="211"/>
      <c r="H131" s="211"/>
      <c r="I131" s="211"/>
      <c r="J131" s="211"/>
      <c r="K131" s="211"/>
      <c r="L131" s="211"/>
      <c r="M131" s="211"/>
      <c r="N131" s="213"/>
    </row>
    <row r="132" spans="1:14" x14ac:dyDescent="0.2">
      <c r="A132" s="216" t="s">
        <v>33</v>
      </c>
      <c r="B132" s="210">
        <v>421500</v>
      </c>
      <c r="C132" s="210">
        <v>409800</v>
      </c>
      <c r="D132" s="210">
        <v>383100</v>
      </c>
      <c r="E132" s="210">
        <v>693600</v>
      </c>
      <c r="F132" s="210">
        <v>1026100</v>
      </c>
      <c r="G132" s="210">
        <v>1587800</v>
      </c>
      <c r="H132" s="210">
        <v>1112800</v>
      </c>
      <c r="I132" s="210">
        <v>1727300</v>
      </c>
      <c r="J132" s="210">
        <v>1954000</v>
      </c>
      <c r="K132" s="210">
        <v>1670500</v>
      </c>
      <c r="L132" s="210">
        <v>1100100</v>
      </c>
      <c r="M132" s="210">
        <v>1554400</v>
      </c>
      <c r="N132" s="212">
        <f>SUM(B132:M133)</f>
        <v>13641000</v>
      </c>
    </row>
    <row r="133" spans="1:14" ht="13.5" thickBot="1" x14ac:dyDescent="0.25">
      <c r="A133" s="217"/>
      <c r="B133" s="211"/>
      <c r="C133" s="211"/>
      <c r="D133" s="211"/>
      <c r="E133" s="211"/>
      <c r="F133" s="211"/>
      <c r="G133" s="211"/>
      <c r="H133" s="211"/>
      <c r="I133" s="211"/>
      <c r="J133" s="211"/>
      <c r="K133" s="211"/>
      <c r="L133" s="211"/>
      <c r="M133" s="211"/>
      <c r="N133" s="213"/>
    </row>
    <row r="134" spans="1:14" x14ac:dyDescent="0.2">
      <c r="A134" s="216" t="s">
        <v>31</v>
      </c>
      <c r="B134" s="210">
        <v>5982800</v>
      </c>
      <c r="C134" s="210">
        <v>7918000</v>
      </c>
      <c r="D134" s="210">
        <v>7688700</v>
      </c>
      <c r="E134" s="210">
        <v>6568200</v>
      </c>
      <c r="F134" s="210">
        <v>8731000</v>
      </c>
      <c r="G134" s="210">
        <v>7755400</v>
      </c>
      <c r="H134" s="210">
        <v>10096300</v>
      </c>
      <c r="I134" s="210">
        <v>8750800</v>
      </c>
      <c r="J134" s="210">
        <v>8206700</v>
      </c>
      <c r="K134" s="210">
        <v>8968700</v>
      </c>
      <c r="L134" s="210">
        <v>8864600</v>
      </c>
      <c r="M134" s="210">
        <v>8805800</v>
      </c>
      <c r="N134" s="212">
        <f>SUM(B134:M135)</f>
        <v>98337000</v>
      </c>
    </row>
    <row r="135" spans="1:14" ht="13.5" thickBot="1" x14ac:dyDescent="0.25">
      <c r="A135" s="217"/>
      <c r="B135" s="211"/>
      <c r="C135" s="211"/>
      <c r="D135" s="211"/>
      <c r="E135" s="211"/>
      <c r="F135" s="211"/>
      <c r="G135" s="211"/>
      <c r="H135" s="211"/>
      <c r="I135" s="211"/>
      <c r="J135" s="211"/>
      <c r="K135" s="211"/>
      <c r="L135" s="211"/>
      <c r="M135" s="211"/>
      <c r="N135" s="213"/>
    </row>
    <row r="136" spans="1:14" x14ac:dyDescent="0.2">
      <c r="A136" s="216" t="s">
        <v>32</v>
      </c>
      <c r="B136" s="210">
        <v>1308900</v>
      </c>
      <c r="C136" s="210">
        <v>2494900</v>
      </c>
      <c r="D136" s="210">
        <v>1560000</v>
      </c>
      <c r="E136" s="210">
        <v>2734800</v>
      </c>
      <c r="F136" s="210">
        <v>601200</v>
      </c>
      <c r="G136" s="210">
        <v>1539100</v>
      </c>
      <c r="H136" s="210">
        <v>308700</v>
      </c>
      <c r="I136" s="210">
        <v>1888000</v>
      </c>
      <c r="J136" s="210">
        <v>1185400</v>
      </c>
      <c r="K136" s="210">
        <v>1651200</v>
      </c>
      <c r="L136" s="210">
        <v>2262800</v>
      </c>
      <c r="M136" s="210">
        <v>1108400</v>
      </c>
      <c r="N136" s="212">
        <f>SUM(B136:M137)</f>
        <v>18643400</v>
      </c>
    </row>
    <row r="137" spans="1:14" ht="13.5" thickBot="1" x14ac:dyDescent="0.25">
      <c r="A137" s="217"/>
      <c r="B137" s="211"/>
      <c r="C137" s="211"/>
      <c r="D137" s="211"/>
      <c r="E137" s="211"/>
      <c r="F137" s="211"/>
      <c r="G137" s="211"/>
      <c r="H137" s="211"/>
      <c r="I137" s="211"/>
      <c r="J137" s="211"/>
      <c r="K137" s="211"/>
      <c r="L137" s="211"/>
      <c r="M137" s="211"/>
      <c r="N137" s="213"/>
    </row>
    <row r="138" spans="1:14" x14ac:dyDescent="0.2">
      <c r="A138" s="216" t="s">
        <v>17</v>
      </c>
      <c r="B138" s="210">
        <v>3739100</v>
      </c>
      <c r="C138" s="210">
        <v>3114300</v>
      </c>
      <c r="D138" s="210">
        <v>6256900</v>
      </c>
      <c r="E138" s="210">
        <v>5526100</v>
      </c>
      <c r="F138" s="210">
        <v>9256300</v>
      </c>
      <c r="G138" s="210">
        <v>3583900</v>
      </c>
      <c r="H138" s="210">
        <v>6422200</v>
      </c>
      <c r="I138" s="210">
        <v>7759600</v>
      </c>
      <c r="J138" s="210">
        <v>6912800</v>
      </c>
      <c r="K138" s="210">
        <v>9510400</v>
      </c>
      <c r="L138" s="210">
        <v>10653200</v>
      </c>
      <c r="M138" s="210">
        <v>9839600</v>
      </c>
      <c r="N138" s="212">
        <f>SUM(B138:M139)</f>
        <v>82574400</v>
      </c>
    </row>
    <row r="139" spans="1:14" ht="13.5" thickBot="1" x14ac:dyDescent="0.25">
      <c r="A139" s="217"/>
      <c r="B139" s="211"/>
      <c r="C139" s="211"/>
      <c r="D139" s="211"/>
      <c r="E139" s="211"/>
      <c r="F139" s="211"/>
      <c r="G139" s="211"/>
      <c r="H139" s="211"/>
      <c r="I139" s="211"/>
      <c r="J139" s="211"/>
      <c r="K139" s="211"/>
      <c r="L139" s="211"/>
      <c r="M139" s="211"/>
      <c r="N139" s="213"/>
    </row>
    <row r="140" spans="1:14" x14ac:dyDescent="0.2">
      <c r="A140" s="214" t="s">
        <v>13</v>
      </c>
      <c r="B140" s="214">
        <f t="shared" ref="B140:M140" si="2">SUM(B120:B139)</f>
        <v>125964200</v>
      </c>
      <c r="C140" s="214">
        <f t="shared" si="2"/>
        <v>119944700</v>
      </c>
      <c r="D140" s="214">
        <f t="shared" si="2"/>
        <v>138357400</v>
      </c>
      <c r="E140" s="214">
        <f t="shared" si="2"/>
        <v>138283300</v>
      </c>
      <c r="F140" s="214">
        <f t="shared" si="2"/>
        <v>133213400</v>
      </c>
      <c r="G140" s="214">
        <f t="shared" si="2"/>
        <v>100578900</v>
      </c>
      <c r="H140" s="214">
        <f t="shared" si="2"/>
        <v>132376600</v>
      </c>
      <c r="I140" s="214">
        <f t="shared" si="2"/>
        <v>147902200</v>
      </c>
      <c r="J140" s="214">
        <f t="shared" si="2"/>
        <v>144822700</v>
      </c>
      <c r="K140" s="214">
        <f t="shared" si="2"/>
        <v>162576400</v>
      </c>
      <c r="L140" s="214">
        <f t="shared" si="2"/>
        <v>149712600</v>
      </c>
      <c r="M140" s="214">
        <f t="shared" si="2"/>
        <v>146920400</v>
      </c>
      <c r="N140" s="214">
        <f>SUM(N120:N139)</f>
        <v>1640652800</v>
      </c>
    </row>
    <row r="141" spans="1:14" ht="13.5" thickBot="1" x14ac:dyDescent="0.25">
      <c r="A141" s="215"/>
      <c r="B141" s="215"/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</row>
    <row r="145" spans="1:14" s="26" customFormat="1" ht="24.95" customHeight="1" x14ac:dyDescent="0.2">
      <c r="A145" s="220" t="s">
        <v>168</v>
      </c>
      <c r="B145" s="221"/>
      <c r="C145" s="221"/>
      <c r="D145" s="221"/>
      <c r="E145" s="221"/>
      <c r="F145" s="221"/>
      <c r="G145" s="221"/>
      <c r="H145" s="221"/>
      <c r="I145" s="221"/>
      <c r="J145" s="221"/>
      <c r="K145" s="221"/>
      <c r="L145" s="221"/>
      <c r="M145" s="221"/>
      <c r="N145" s="221"/>
    </row>
    <row r="146" spans="1:14" ht="13.5" thickBot="1" x14ac:dyDescent="0.25"/>
    <row r="147" spans="1:14" x14ac:dyDescent="0.2">
      <c r="A147" s="216"/>
      <c r="B147" s="216" t="s">
        <v>1</v>
      </c>
      <c r="C147" s="216" t="s">
        <v>2</v>
      </c>
      <c r="D147" s="216" t="s">
        <v>3</v>
      </c>
      <c r="E147" s="216" t="s">
        <v>4</v>
      </c>
      <c r="F147" s="216" t="s">
        <v>5</v>
      </c>
      <c r="G147" s="216" t="s">
        <v>6</v>
      </c>
      <c r="H147" s="216" t="s">
        <v>7</v>
      </c>
      <c r="I147" s="216" t="s">
        <v>8</v>
      </c>
      <c r="J147" s="216" t="s">
        <v>9</v>
      </c>
      <c r="K147" s="216" t="s">
        <v>10</v>
      </c>
      <c r="L147" s="216" t="s">
        <v>11</v>
      </c>
      <c r="M147" s="216" t="s">
        <v>12</v>
      </c>
      <c r="N147" s="216" t="s">
        <v>13</v>
      </c>
    </row>
    <row r="148" spans="1:14" ht="13.5" thickBot="1" x14ac:dyDescent="0.25">
      <c r="A148" s="217"/>
      <c r="B148" s="217"/>
      <c r="C148" s="217"/>
      <c r="D148" s="217"/>
      <c r="E148" s="217"/>
      <c r="F148" s="217"/>
      <c r="G148" s="217"/>
      <c r="H148" s="217"/>
      <c r="I148" s="217"/>
      <c r="J148" s="217"/>
      <c r="K148" s="217"/>
      <c r="L148" s="217"/>
      <c r="M148" s="217"/>
      <c r="N148" s="217"/>
    </row>
    <row r="149" spans="1:14" x14ac:dyDescent="0.2">
      <c r="A149" s="218" t="s">
        <v>39</v>
      </c>
      <c r="B149" s="210">
        <v>19637000</v>
      </c>
      <c r="C149" s="210">
        <v>17156000</v>
      </c>
      <c r="D149" s="210">
        <v>22338000</v>
      </c>
      <c r="E149" s="210">
        <v>18357000</v>
      </c>
      <c r="F149" s="210">
        <v>17479000</v>
      </c>
      <c r="G149" s="210">
        <v>15155000</v>
      </c>
      <c r="H149" s="210">
        <v>17626000</v>
      </c>
      <c r="I149" s="210">
        <v>12532000</v>
      </c>
      <c r="J149" s="210"/>
      <c r="K149" s="210">
        <v>14122000</v>
      </c>
      <c r="L149" s="210">
        <v>13322000</v>
      </c>
      <c r="M149" s="210">
        <v>11725000</v>
      </c>
      <c r="N149" s="212">
        <f t="shared" ref="N149:N159" si="3">SUM(B149:M150)</f>
        <v>179449000</v>
      </c>
    </row>
    <row r="150" spans="1:14" ht="13.5" thickBot="1" x14ac:dyDescent="0.25">
      <c r="A150" s="219"/>
      <c r="B150" s="211"/>
      <c r="C150" s="211"/>
      <c r="D150" s="211"/>
      <c r="E150" s="211"/>
      <c r="F150" s="211"/>
      <c r="G150" s="211"/>
      <c r="H150" s="211"/>
      <c r="I150" s="211"/>
      <c r="J150" s="211"/>
      <c r="K150" s="211"/>
      <c r="L150" s="211"/>
      <c r="M150" s="211"/>
      <c r="N150" s="213"/>
    </row>
    <row r="151" spans="1:14" x14ac:dyDescent="0.2">
      <c r="A151" s="216" t="s">
        <v>38</v>
      </c>
      <c r="B151" s="210">
        <v>36384000</v>
      </c>
      <c r="C151" s="210">
        <v>31747000</v>
      </c>
      <c r="D151" s="210">
        <v>42332000</v>
      </c>
      <c r="E151" s="210">
        <v>45385000</v>
      </c>
      <c r="F151" s="210">
        <v>34915000</v>
      </c>
      <c r="G151" s="210">
        <v>28229000</v>
      </c>
      <c r="H151" s="210">
        <v>18878000</v>
      </c>
      <c r="I151" s="210">
        <v>16669000</v>
      </c>
      <c r="J151" s="210">
        <v>13546000</v>
      </c>
      <c r="K151" s="210">
        <v>20587000</v>
      </c>
      <c r="L151" s="210">
        <v>7856000</v>
      </c>
      <c r="M151" s="210">
        <v>28390000</v>
      </c>
      <c r="N151" s="212">
        <f t="shared" si="3"/>
        <v>324918000</v>
      </c>
    </row>
    <row r="152" spans="1:14" ht="13.5" thickBot="1" x14ac:dyDescent="0.25">
      <c r="A152" s="217"/>
      <c r="B152" s="211"/>
      <c r="C152" s="211"/>
      <c r="D152" s="211"/>
      <c r="E152" s="211"/>
      <c r="F152" s="211"/>
      <c r="G152" s="211"/>
      <c r="H152" s="211"/>
      <c r="I152" s="211"/>
      <c r="J152" s="211"/>
      <c r="K152" s="211"/>
      <c r="L152" s="211"/>
      <c r="M152" s="211"/>
      <c r="N152" s="213"/>
    </row>
    <row r="153" spans="1:14" x14ac:dyDescent="0.2">
      <c r="A153" s="216" t="s">
        <v>40</v>
      </c>
      <c r="B153" s="210">
        <v>83664000</v>
      </c>
      <c r="C153" s="210">
        <v>88401000</v>
      </c>
      <c r="D153" s="210">
        <v>97042000</v>
      </c>
      <c r="E153" s="210">
        <v>99883000</v>
      </c>
      <c r="F153" s="210">
        <v>97063000</v>
      </c>
      <c r="G153" s="210">
        <v>92647000</v>
      </c>
      <c r="H153" s="210">
        <v>103260000</v>
      </c>
      <c r="I153" s="210">
        <v>106322000</v>
      </c>
      <c r="J153" s="210">
        <v>112044000</v>
      </c>
      <c r="K153" s="210">
        <v>99569000</v>
      </c>
      <c r="L153" s="210">
        <v>85984000</v>
      </c>
      <c r="M153" s="210">
        <v>106192000</v>
      </c>
      <c r="N153" s="212">
        <f t="shared" si="3"/>
        <v>1172071000</v>
      </c>
    </row>
    <row r="154" spans="1:14" ht="13.5" thickBot="1" x14ac:dyDescent="0.25">
      <c r="A154" s="217"/>
      <c r="B154" s="211"/>
      <c r="C154" s="211"/>
      <c r="D154" s="211"/>
      <c r="E154" s="211"/>
      <c r="F154" s="211"/>
      <c r="G154" s="211"/>
      <c r="H154" s="211"/>
      <c r="I154" s="211"/>
      <c r="J154" s="211"/>
      <c r="K154" s="211"/>
      <c r="L154" s="211"/>
      <c r="M154" s="211"/>
      <c r="N154" s="213"/>
    </row>
    <row r="155" spans="1:14" x14ac:dyDescent="0.2">
      <c r="A155" s="216" t="s">
        <v>36</v>
      </c>
      <c r="B155" s="210">
        <v>33512000</v>
      </c>
      <c r="C155" s="210">
        <v>36463000</v>
      </c>
      <c r="D155" s="210">
        <v>37076000</v>
      </c>
      <c r="E155" s="210">
        <v>40509000</v>
      </c>
      <c r="F155" s="210">
        <v>37418000</v>
      </c>
      <c r="G155" s="210">
        <v>34743000</v>
      </c>
      <c r="H155" s="210">
        <v>37896000</v>
      </c>
      <c r="I155" s="210">
        <v>36919000</v>
      </c>
      <c r="J155" s="210">
        <v>38626000</v>
      </c>
      <c r="K155" s="210">
        <v>44993000</v>
      </c>
      <c r="L155" s="210">
        <v>36516000</v>
      </c>
      <c r="M155" s="210">
        <v>41125000</v>
      </c>
      <c r="N155" s="212">
        <f t="shared" si="3"/>
        <v>455796000</v>
      </c>
    </row>
    <row r="156" spans="1:14" ht="13.5" thickBot="1" x14ac:dyDescent="0.25">
      <c r="A156" s="217"/>
      <c r="B156" s="211"/>
      <c r="C156" s="211"/>
      <c r="D156" s="211"/>
      <c r="E156" s="211"/>
      <c r="F156" s="211"/>
      <c r="G156" s="211"/>
      <c r="H156" s="211"/>
      <c r="I156" s="211"/>
      <c r="J156" s="211"/>
      <c r="K156" s="211"/>
      <c r="L156" s="211"/>
      <c r="M156" s="211"/>
      <c r="N156" s="213"/>
    </row>
    <row r="157" spans="1:14" x14ac:dyDescent="0.2">
      <c r="A157" s="218" t="s">
        <v>37</v>
      </c>
      <c r="B157" s="210">
        <v>28828000</v>
      </c>
      <c r="C157" s="210">
        <v>22214000</v>
      </c>
      <c r="D157" s="210">
        <v>29811000</v>
      </c>
      <c r="E157" s="210">
        <v>31334000</v>
      </c>
      <c r="F157" s="210">
        <v>33466000</v>
      </c>
      <c r="G157" s="210">
        <v>32952000</v>
      </c>
      <c r="H157" s="210">
        <v>38902000</v>
      </c>
      <c r="I157" s="210">
        <v>30084000</v>
      </c>
      <c r="J157" s="210">
        <v>37411000</v>
      </c>
      <c r="K157" s="210">
        <v>34970000</v>
      </c>
      <c r="L157" s="210">
        <v>34180000</v>
      </c>
      <c r="M157" s="210">
        <v>32470000</v>
      </c>
      <c r="N157" s="212">
        <f t="shared" si="3"/>
        <v>386622000</v>
      </c>
    </row>
    <row r="158" spans="1:14" ht="13.5" thickBot="1" x14ac:dyDescent="0.25">
      <c r="A158" s="219"/>
      <c r="B158" s="211"/>
      <c r="C158" s="211"/>
      <c r="D158" s="211"/>
      <c r="E158" s="211"/>
      <c r="F158" s="211"/>
      <c r="G158" s="211"/>
      <c r="H158" s="211"/>
      <c r="I158" s="211"/>
      <c r="J158" s="211"/>
      <c r="K158" s="211"/>
      <c r="L158" s="211"/>
      <c r="M158" s="211"/>
      <c r="N158" s="213"/>
    </row>
    <row r="159" spans="1:14" x14ac:dyDescent="0.2">
      <c r="A159" s="216" t="s">
        <v>17</v>
      </c>
      <c r="B159" s="210">
        <v>27672000</v>
      </c>
      <c r="C159" s="210">
        <v>25802000</v>
      </c>
      <c r="D159" s="210">
        <v>31267000</v>
      </c>
      <c r="E159" s="210">
        <v>37321000</v>
      </c>
      <c r="F159" s="210">
        <v>39151000</v>
      </c>
      <c r="G159" s="210">
        <v>45944000</v>
      </c>
      <c r="H159" s="210">
        <v>49649000</v>
      </c>
      <c r="I159" s="210">
        <v>48590000</v>
      </c>
      <c r="J159" s="210">
        <v>47778000</v>
      </c>
      <c r="K159" s="210">
        <v>47043000</v>
      </c>
      <c r="L159" s="210">
        <v>41517000</v>
      </c>
      <c r="M159" s="210">
        <v>46786000</v>
      </c>
      <c r="N159" s="212">
        <f t="shared" si="3"/>
        <v>488520000</v>
      </c>
    </row>
    <row r="160" spans="1:14" ht="13.5" thickBot="1" x14ac:dyDescent="0.25">
      <c r="A160" s="217"/>
      <c r="B160" s="211"/>
      <c r="C160" s="211"/>
      <c r="D160" s="211"/>
      <c r="E160" s="211"/>
      <c r="F160" s="211"/>
      <c r="G160" s="211"/>
      <c r="H160" s="211"/>
      <c r="I160" s="211"/>
      <c r="J160" s="211"/>
      <c r="K160" s="211"/>
      <c r="L160" s="211"/>
      <c r="M160" s="211"/>
      <c r="N160" s="213"/>
    </row>
    <row r="161" spans="1:14" x14ac:dyDescent="0.2">
      <c r="A161" s="214" t="s">
        <v>13</v>
      </c>
      <c r="B161" s="214">
        <f t="shared" ref="B161:M161" si="4">SUM(B149:B160)</f>
        <v>229697000</v>
      </c>
      <c r="C161" s="214">
        <f t="shared" si="4"/>
        <v>221783000</v>
      </c>
      <c r="D161" s="214">
        <f t="shared" si="4"/>
        <v>259866000</v>
      </c>
      <c r="E161" s="214">
        <f t="shared" si="4"/>
        <v>272789000</v>
      </c>
      <c r="F161" s="214">
        <f t="shared" si="4"/>
        <v>259492000</v>
      </c>
      <c r="G161" s="214">
        <f t="shared" si="4"/>
        <v>249670000</v>
      </c>
      <c r="H161" s="214">
        <f t="shared" si="4"/>
        <v>266211000</v>
      </c>
      <c r="I161" s="214">
        <f t="shared" si="4"/>
        <v>251116000</v>
      </c>
      <c r="J161" s="214">
        <f t="shared" si="4"/>
        <v>249405000</v>
      </c>
      <c r="K161" s="214">
        <f t="shared" si="4"/>
        <v>261284000</v>
      </c>
      <c r="L161" s="214">
        <f t="shared" si="4"/>
        <v>219375000</v>
      </c>
      <c r="M161" s="214">
        <f t="shared" si="4"/>
        <v>266688000</v>
      </c>
      <c r="N161" s="214">
        <f>SUM(N149:N160)</f>
        <v>3007376000</v>
      </c>
    </row>
    <row r="162" spans="1:14" ht="13.5" thickBot="1" x14ac:dyDescent="0.25">
      <c r="A162" s="215"/>
      <c r="B162" s="215"/>
      <c r="C162" s="215"/>
      <c r="D162" s="215"/>
      <c r="E162" s="215"/>
      <c r="F162" s="215"/>
      <c r="G162" s="215"/>
      <c r="H162" s="215"/>
      <c r="I162" s="215"/>
      <c r="J162" s="215"/>
      <c r="K162" s="215"/>
      <c r="L162" s="215"/>
      <c r="M162" s="215"/>
      <c r="N162" s="215"/>
    </row>
    <row r="166" spans="1:14" s="26" customFormat="1" ht="24.95" customHeight="1" x14ac:dyDescent="0.2">
      <c r="A166" s="220" t="s">
        <v>166</v>
      </c>
      <c r="B166" s="221"/>
      <c r="C166" s="221"/>
      <c r="D166" s="221"/>
      <c r="E166" s="221"/>
      <c r="F166" s="221"/>
      <c r="G166" s="221"/>
      <c r="H166" s="221"/>
      <c r="I166" s="221"/>
      <c r="J166" s="221"/>
      <c r="K166" s="221"/>
      <c r="L166" s="221"/>
      <c r="M166" s="221"/>
      <c r="N166" s="221"/>
    </row>
    <row r="167" spans="1:14" ht="13.5" thickBot="1" x14ac:dyDescent="0.25"/>
    <row r="168" spans="1:14" x14ac:dyDescent="0.2">
      <c r="A168" s="216"/>
      <c r="B168" s="216" t="s">
        <v>1</v>
      </c>
      <c r="C168" s="216" t="s">
        <v>2</v>
      </c>
      <c r="D168" s="216" t="s">
        <v>3</v>
      </c>
      <c r="E168" s="216" t="s">
        <v>4</v>
      </c>
      <c r="F168" s="216" t="s">
        <v>5</v>
      </c>
      <c r="G168" s="216" t="s">
        <v>6</v>
      </c>
      <c r="H168" s="216" t="s">
        <v>7</v>
      </c>
      <c r="I168" s="216" t="s">
        <v>8</v>
      </c>
      <c r="J168" s="216" t="s">
        <v>9</v>
      </c>
      <c r="K168" s="216" t="s">
        <v>10</v>
      </c>
      <c r="L168" s="216" t="s">
        <v>11</v>
      </c>
      <c r="M168" s="216" t="s">
        <v>12</v>
      </c>
      <c r="N168" s="216" t="s">
        <v>13</v>
      </c>
    </row>
    <row r="169" spans="1:14" ht="13.5" thickBot="1" x14ac:dyDescent="0.25">
      <c r="A169" s="217"/>
      <c r="B169" s="217"/>
      <c r="C169" s="217"/>
      <c r="D169" s="217"/>
      <c r="E169" s="217"/>
      <c r="F169" s="217"/>
      <c r="G169" s="217"/>
      <c r="H169" s="217"/>
      <c r="I169" s="217"/>
      <c r="J169" s="217"/>
      <c r="K169" s="217"/>
      <c r="L169" s="217"/>
      <c r="M169" s="217"/>
      <c r="N169" s="217"/>
    </row>
    <row r="170" spans="1:14" x14ac:dyDescent="0.2">
      <c r="A170" s="216" t="s">
        <v>133</v>
      </c>
      <c r="B170" s="210">
        <v>4006702</v>
      </c>
      <c r="C170" s="210">
        <v>2705515</v>
      </c>
      <c r="D170" s="210">
        <v>2909759</v>
      </c>
      <c r="E170" s="210">
        <v>0</v>
      </c>
      <c r="F170" s="210">
        <v>0</v>
      </c>
      <c r="G170" s="210">
        <v>0</v>
      </c>
      <c r="H170" s="210">
        <v>0</v>
      </c>
      <c r="I170" s="210">
        <v>0</v>
      </c>
      <c r="J170" s="210">
        <v>0</v>
      </c>
      <c r="K170" s="210">
        <v>0</v>
      </c>
      <c r="L170" s="210">
        <v>0</v>
      </c>
      <c r="M170" s="210">
        <v>0</v>
      </c>
      <c r="N170" s="212">
        <f>SUM(B170:M171)</f>
        <v>9621976</v>
      </c>
    </row>
    <row r="171" spans="1:14" ht="13.5" thickBot="1" x14ac:dyDescent="0.25">
      <c r="A171" s="217"/>
      <c r="B171" s="211"/>
      <c r="C171" s="211"/>
      <c r="D171" s="211"/>
      <c r="E171" s="211"/>
      <c r="F171" s="211"/>
      <c r="G171" s="211"/>
      <c r="H171" s="211"/>
      <c r="I171" s="211"/>
      <c r="J171" s="211"/>
      <c r="K171" s="211"/>
      <c r="L171" s="211"/>
      <c r="M171" s="211"/>
      <c r="N171" s="213"/>
    </row>
    <row r="172" spans="1:14" x14ac:dyDescent="0.2">
      <c r="A172" s="216" t="s">
        <v>19</v>
      </c>
      <c r="B172" s="210">
        <v>2308850</v>
      </c>
      <c r="C172" s="210">
        <v>0</v>
      </c>
      <c r="D172" s="210">
        <v>0</v>
      </c>
      <c r="E172" s="210">
        <v>0</v>
      </c>
      <c r="F172" s="210">
        <v>0</v>
      </c>
      <c r="G172" s="210">
        <v>0</v>
      </c>
      <c r="H172" s="210">
        <v>0</v>
      </c>
      <c r="I172" s="210">
        <v>0</v>
      </c>
      <c r="J172" s="210">
        <v>0</v>
      </c>
      <c r="K172" s="210">
        <v>0</v>
      </c>
      <c r="L172" s="210">
        <v>0</v>
      </c>
      <c r="M172" s="210">
        <v>0</v>
      </c>
      <c r="N172" s="212">
        <f>SUM(B172:M173)</f>
        <v>2308850</v>
      </c>
    </row>
    <row r="173" spans="1:14" ht="13.5" thickBot="1" x14ac:dyDescent="0.25">
      <c r="A173" s="217"/>
      <c r="B173" s="211"/>
      <c r="C173" s="211"/>
      <c r="D173" s="211"/>
      <c r="E173" s="211"/>
      <c r="F173" s="211"/>
      <c r="G173" s="211"/>
      <c r="H173" s="211"/>
      <c r="I173" s="211"/>
      <c r="J173" s="211"/>
      <c r="K173" s="211"/>
      <c r="L173" s="211"/>
      <c r="M173" s="211"/>
      <c r="N173" s="213"/>
    </row>
    <row r="174" spans="1:14" x14ac:dyDescent="0.2">
      <c r="A174" s="216" t="s">
        <v>151</v>
      </c>
      <c r="B174" s="210">
        <v>0</v>
      </c>
      <c r="C174" s="210">
        <v>0</v>
      </c>
      <c r="D174" s="210">
        <v>0</v>
      </c>
      <c r="E174" s="210">
        <v>0</v>
      </c>
      <c r="F174" s="210">
        <v>0</v>
      </c>
      <c r="G174" s="210">
        <v>0</v>
      </c>
      <c r="H174" s="210">
        <v>0</v>
      </c>
      <c r="I174" s="210">
        <v>0</v>
      </c>
      <c r="J174" s="210">
        <v>0</v>
      </c>
      <c r="K174" s="210">
        <v>0</v>
      </c>
      <c r="L174" s="210">
        <v>0</v>
      </c>
      <c r="M174" s="210">
        <v>0</v>
      </c>
      <c r="N174" s="212">
        <f>SUM(B174:M175)</f>
        <v>0</v>
      </c>
    </row>
    <row r="175" spans="1:14" ht="13.5" thickBot="1" x14ac:dyDescent="0.25">
      <c r="A175" s="217"/>
      <c r="B175" s="211"/>
      <c r="C175" s="211"/>
      <c r="D175" s="211"/>
      <c r="E175" s="211"/>
      <c r="F175" s="211"/>
      <c r="G175" s="211"/>
      <c r="H175" s="211"/>
      <c r="I175" s="211"/>
      <c r="J175" s="211"/>
      <c r="K175" s="211"/>
      <c r="L175" s="211"/>
      <c r="M175" s="211"/>
      <c r="N175" s="213"/>
    </row>
    <row r="176" spans="1:14" x14ac:dyDescent="0.2">
      <c r="A176" s="216" t="s">
        <v>152</v>
      </c>
      <c r="B176" s="210">
        <v>0</v>
      </c>
      <c r="C176" s="210">
        <v>0</v>
      </c>
      <c r="D176" s="210">
        <v>0</v>
      </c>
      <c r="E176" s="210">
        <v>0</v>
      </c>
      <c r="F176" s="210">
        <v>0</v>
      </c>
      <c r="G176" s="210">
        <v>0</v>
      </c>
      <c r="H176" s="210">
        <v>0</v>
      </c>
      <c r="I176" s="210">
        <v>0</v>
      </c>
      <c r="J176" s="210">
        <v>0</v>
      </c>
      <c r="K176" s="210">
        <v>0</v>
      </c>
      <c r="L176" s="210">
        <v>0</v>
      </c>
      <c r="M176" s="210">
        <v>0</v>
      </c>
      <c r="N176" s="212">
        <f>SUM(B176:M177)</f>
        <v>0</v>
      </c>
    </row>
    <row r="177" spans="1:14" ht="13.5" thickBot="1" x14ac:dyDescent="0.25">
      <c r="A177" s="217"/>
      <c r="B177" s="211"/>
      <c r="C177" s="211"/>
      <c r="D177" s="211"/>
      <c r="E177" s="211"/>
      <c r="F177" s="211"/>
      <c r="G177" s="211"/>
      <c r="H177" s="211"/>
      <c r="I177" s="211"/>
      <c r="J177" s="211"/>
      <c r="K177" s="211"/>
      <c r="L177" s="211"/>
      <c r="M177" s="211"/>
      <c r="N177" s="213"/>
    </row>
    <row r="178" spans="1:14" x14ac:dyDescent="0.2">
      <c r="A178" s="216" t="s">
        <v>153</v>
      </c>
      <c r="B178" s="210">
        <v>0</v>
      </c>
      <c r="C178" s="210">
        <v>0</v>
      </c>
      <c r="D178" s="210">
        <v>0</v>
      </c>
      <c r="E178" s="210">
        <v>0</v>
      </c>
      <c r="F178" s="210">
        <v>0</v>
      </c>
      <c r="G178" s="210">
        <v>0</v>
      </c>
      <c r="H178" s="210">
        <v>0</v>
      </c>
      <c r="I178" s="210">
        <v>0</v>
      </c>
      <c r="J178" s="210">
        <v>0</v>
      </c>
      <c r="K178" s="210">
        <v>0</v>
      </c>
      <c r="L178" s="210">
        <v>0</v>
      </c>
      <c r="M178" s="210">
        <v>0</v>
      </c>
      <c r="N178" s="212">
        <f>SUM(B178:M179)</f>
        <v>0</v>
      </c>
    </row>
    <row r="179" spans="1:14" ht="13.5" thickBot="1" x14ac:dyDescent="0.25">
      <c r="A179" s="217"/>
      <c r="B179" s="211"/>
      <c r="C179" s="211"/>
      <c r="D179" s="211"/>
      <c r="E179" s="211"/>
      <c r="F179" s="211"/>
      <c r="G179" s="211"/>
      <c r="H179" s="211"/>
      <c r="I179" s="211"/>
      <c r="J179" s="211"/>
      <c r="K179" s="211"/>
      <c r="L179" s="211"/>
      <c r="M179" s="211"/>
      <c r="N179" s="213"/>
    </row>
    <row r="180" spans="1:14" x14ac:dyDescent="0.2">
      <c r="A180" s="216" t="s">
        <v>41</v>
      </c>
      <c r="B180" s="210">
        <v>712843</v>
      </c>
      <c r="C180" s="210">
        <v>914470</v>
      </c>
      <c r="D180" s="210">
        <v>724430</v>
      </c>
      <c r="E180" s="210">
        <v>524000</v>
      </c>
      <c r="F180" s="210">
        <v>927000</v>
      </c>
      <c r="G180" s="210">
        <v>1205000</v>
      </c>
      <c r="H180" s="210">
        <v>723000</v>
      </c>
      <c r="I180" s="210">
        <v>837000</v>
      </c>
      <c r="J180" s="210">
        <v>746000</v>
      </c>
      <c r="K180" s="210">
        <v>664000</v>
      </c>
      <c r="L180" s="210">
        <v>563000</v>
      </c>
      <c r="M180" s="210">
        <v>1738000</v>
      </c>
      <c r="N180" s="212">
        <f>SUM(B180:M181)</f>
        <v>10278743</v>
      </c>
    </row>
    <row r="181" spans="1:14" ht="13.5" thickBot="1" x14ac:dyDescent="0.25">
      <c r="A181" s="217"/>
      <c r="B181" s="211"/>
      <c r="C181" s="211"/>
      <c r="D181" s="211"/>
      <c r="E181" s="211"/>
      <c r="F181" s="211"/>
      <c r="G181" s="211"/>
      <c r="H181" s="211"/>
      <c r="I181" s="211"/>
      <c r="J181" s="211"/>
      <c r="K181" s="211"/>
      <c r="L181" s="211"/>
      <c r="M181" s="211"/>
      <c r="N181" s="213"/>
    </row>
    <row r="182" spans="1:14" x14ac:dyDescent="0.2">
      <c r="A182" s="216" t="s">
        <v>124</v>
      </c>
      <c r="B182" s="210">
        <v>476672</v>
      </c>
      <c r="C182" s="210">
        <v>1044810</v>
      </c>
      <c r="D182" s="210">
        <v>1977220</v>
      </c>
      <c r="E182" s="210">
        <v>2856000</v>
      </c>
      <c r="F182" s="210">
        <v>1829000</v>
      </c>
      <c r="G182" s="210">
        <v>3219000</v>
      </c>
      <c r="H182" s="210">
        <v>2939000</v>
      </c>
      <c r="I182" s="210">
        <v>3133000</v>
      </c>
      <c r="J182" s="210">
        <v>5258000</v>
      </c>
      <c r="K182" s="210">
        <v>5488000</v>
      </c>
      <c r="L182" s="210">
        <v>3921000</v>
      </c>
      <c r="M182" s="210">
        <v>2912000</v>
      </c>
      <c r="N182" s="212">
        <f>SUM(B182:M183)</f>
        <v>35053702</v>
      </c>
    </row>
    <row r="183" spans="1:14" ht="13.5" thickBot="1" x14ac:dyDescent="0.25">
      <c r="A183" s="217"/>
      <c r="B183" s="211"/>
      <c r="C183" s="211"/>
      <c r="D183" s="211"/>
      <c r="E183" s="211"/>
      <c r="F183" s="211"/>
      <c r="G183" s="211"/>
      <c r="H183" s="211"/>
      <c r="I183" s="211"/>
      <c r="J183" s="211"/>
      <c r="K183" s="211"/>
      <c r="L183" s="211"/>
      <c r="M183" s="211"/>
      <c r="N183" s="213"/>
    </row>
    <row r="184" spans="1:14" x14ac:dyDescent="0.2">
      <c r="A184" s="216" t="s">
        <v>134</v>
      </c>
      <c r="B184" s="210">
        <v>0</v>
      </c>
      <c r="C184" s="210">
        <v>0</v>
      </c>
      <c r="D184" s="210">
        <v>247104</v>
      </c>
      <c r="E184" s="210">
        <v>0</v>
      </c>
      <c r="F184" s="210">
        <v>0</v>
      </c>
      <c r="G184" s="210">
        <v>0</v>
      </c>
      <c r="H184" s="210">
        <v>0</v>
      </c>
      <c r="I184" s="210">
        <v>0</v>
      </c>
      <c r="J184" s="210">
        <v>0</v>
      </c>
      <c r="K184" s="210">
        <v>0</v>
      </c>
      <c r="L184" s="210">
        <v>0</v>
      </c>
      <c r="M184" s="210">
        <v>0</v>
      </c>
      <c r="N184" s="212">
        <f>SUM(B184:M185)</f>
        <v>247104</v>
      </c>
    </row>
    <row r="185" spans="1:14" ht="13.5" thickBot="1" x14ac:dyDescent="0.25">
      <c r="A185" s="217"/>
      <c r="B185" s="211"/>
      <c r="C185" s="211"/>
      <c r="D185" s="211"/>
      <c r="E185" s="211"/>
      <c r="F185" s="211"/>
      <c r="G185" s="211"/>
      <c r="H185" s="211"/>
      <c r="I185" s="211"/>
      <c r="J185" s="211"/>
      <c r="K185" s="211"/>
      <c r="L185" s="211"/>
      <c r="M185" s="211"/>
      <c r="N185" s="213"/>
    </row>
    <row r="186" spans="1:14" x14ac:dyDescent="0.2">
      <c r="A186" s="216" t="s">
        <v>22</v>
      </c>
      <c r="B186" s="210">
        <v>550493</v>
      </c>
      <c r="C186" s="210">
        <v>309604</v>
      </c>
      <c r="D186" s="210">
        <v>409280</v>
      </c>
      <c r="E186" s="210">
        <v>0</v>
      </c>
      <c r="F186" s="210">
        <v>0</v>
      </c>
      <c r="G186" s="210">
        <v>0</v>
      </c>
      <c r="H186" s="210">
        <v>0</v>
      </c>
      <c r="I186" s="210">
        <v>0</v>
      </c>
      <c r="J186" s="210">
        <v>0</v>
      </c>
      <c r="K186" s="210">
        <v>0</v>
      </c>
      <c r="L186" s="210">
        <v>0</v>
      </c>
      <c r="M186" s="210">
        <v>0</v>
      </c>
      <c r="N186" s="212">
        <f>SUM(B186:M187)</f>
        <v>1269377</v>
      </c>
    </row>
    <row r="187" spans="1:14" ht="13.5" thickBot="1" x14ac:dyDescent="0.25">
      <c r="A187" s="217"/>
      <c r="B187" s="211"/>
      <c r="C187" s="211"/>
      <c r="D187" s="211"/>
      <c r="E187" s="211"/>
      <c r="F187" s="211"/>
      <c r="G187" s="211"/>
      <c r="H187" s="211"/>
      <c r="I187" s="211"/>
      <c r="J187" s="211"/>
      <c r="K187" s="211"/>
      <c r="L187" s="211"/>
      <c r="M187" s="211"/>
      <c r="N187" s="213"/>
    </row>
    <row r="188" spans="1:14" x14ac:dyDescent="0.2">
      <c r="A188" s="216" t="s">
        <v>77</v>
      </c>
      <c r="B188" s="210">
        <v>0</v>
      </c>
      <c r="C188" s="210">
        <v>0</v>
      </c>
      <c r="D188" s="210">
        <v>0</v>
      </c>
      <c r="E188" s="210">
        <v>0</v>
      </c>
      <c r="F188" s="210">
        <v>0</v>
      </c>
      <c r="G188" s="210">
        <v>0</v>
      </c>
      <c r="H188" s="210">
        <v>0</v>
      </c>
      <c r="I188" s="210">
        <v>0</v>
      </c>
      <c r="J188" s="210">
        <v>0</v>
      </c>
      <c r="K188" s="210">
        <v>0</v>
      </c>
      <c r="L188" s="210">
        <v>0</v>
      </c>
      <c r="M188" s="210">
        <v>0</v>
      </c>
      <c r="N188" s="212">
        <f>SUM(B188:M189)</f>
        <v>0</v>
      </c>
    </row>
    <row r="189" spans="1:14" ht="13.5" thickBot="1" x14ac:dyDescent="0.25">
      <c r="A189" s="217"/>
      <c r="B189" s="211"/>
      <c r="C189" s="211"/>
      <c r="D189" s="211"/>
      <c r="E189" s="211"/>
      <c r="F189" s="211"/>
      <c r="G189" s="211"/>
      <c r="H189" s="211"/>
      <c r="I189" s="211"/>
      <c r="J189" s="211"/>
      <c r="K189" s="211"/>
      <c r="L189" s="211"/>
      <c r="M189" s="211"/>
      <c r="N189" s="213"/>
    </row>
    <row r="190" spans="1:14" x14ac:dyDescent="0.2">
      <c r="A190" s="216" t="s">
        <v>42</v>
      </c>
      <c r="B190" s="210">
        <v>75005</v>
      </c>
      <c r="C190" s="210">
        <v>526500</v>
      </c>
      <c r="D190" s="210">
        <v>1632230</v>
      </c>
      <c r="E190" s="210">
        <v>2813000</v>
      </c>
      <c r="F190" s="210">
        <v>3043000</v>
      </c>
      <c r="G190" s="210">
        <v>1261000</v>
      </c>
      <c r="H190" s="210">
        <v>2685000</v>
      </c>
      <c r="I190" s="210">
        <v>4182000</v>
      </c>
      <c r="J190" s="210">
        <v>6786000</v>
      </c>
      <c r="K190" s="210">
        <v>5124000</v>
      </c>
      <c r="L190" s="210">
        <v>737000</v>
      </c>
      <c r="M190" s="210">
        <v>0</v>
      </c>
      <c r="N190" s="212">
        <f>SUM(B190:M191)</f>
        <v>28864735</v>
      </c>
    </row>
    <row r="191" spans="1:14" ht="13.5" thickBot="1" x14ac:dyDescent="0.25">
      <c r="A191" s="217"/>
      <c r="B191" s="211"/>
      <c r="C191" s="211"/>
      <c r="D191" s="211"/>
      <c r="E191" s="211"/>
      <c r="F191" s="211"/>
      <c r="G191" s="211"/>
      <c r="H191" s="211"/>
      <c r="I191" s="211"/>
      <c r="J191" s="211"/>
      <c r="K191" s="211"/>
      <c r="L191" s="211"/>
      <c r="M191" s="211"/>
      <c r="N191" s="213"/>
    </row>
    <row r="192" spans="1:14" x14ac:dyDescent="0.2">
      <c r="A192" s="216" t="s">
        <v>135</v>
      </c>
      <c r="B192" s="210">
        <v>187946</v>
      </c>
      <c r="C192" s="210">
        <v>827632</v>
      </c>
      <c r="D192" s="210">
        <v>193591</v>
      </c>
      <c r="E192" s="210">
        <v>0</v>
      </c>
      <c r="F192" s="210">
        <v>0</v>
      </c>
      <c r="G192" s="210">
        <v>0</v>
      </c>
      <c r="H192" s="210">
        <v>0</v>
      </c>
      <c r="I192" s="210">
        <v>0</v>
      </c>
      <c r="J192" s="210">
        <v>0</v>
      </c>
      <c r="K192" s="210">
        <v>0</v>
      </c>
      <c r="L192" s="210">
        <v>0</v>
      </c>
      <c r="M192" s="210">
        <v>0</v>
      </c>
      <c r="N192" s="212">
        <f>SUM(B192:M193)</f>
        <v>1209169</v>
      </c>
    </row>
    <row r="193" spans="1:14" ht="13.5" thickBot="1" x14ac:dyDescent="0.25">
      <c r="A193" s="217"/>
      <c r="B193" s="211"/>
      <c r="C193" s="211"/>
      <c r="D193" s="211"/>
      <c r="E193" s="211"/>
      <c r="F193" s="211"/>
      <c r="G193" s="211"/>
      <c r="H193" s="211"/>
      <c r="I193" s="211"/>
      <c r="J193" s="211"/>
      <c r="K193" s="211"/>
      <c r="L193" s="211"/>
      <c r="M193" s="211"/>
      <c r="N193" s="213"/>
    </row>
    <row r="194" spans="1:14" x14ac:dyDescent="0.2">
      <c r="A194" s="218" t="s">
        <v>136</v>
      </c>
      <c r="B194" s="210">
        <v>335051</v>
      </c>
      <c r="C194" s="210">
        <v>246468</v>
      </c>
      <c r="D194" s="210">
        <v>66998</v>
      </c>
      <c r="E194" s="210">
        <v>0</v>
      </c>
      <c r="F194" s="210">
        <v>0</v>
      </c>
      <c r="G194" s="210">
        <v>0</v>
      </c>
      <c r="H194" s="210">
        <v>0</v>
      </c>
      <c r="I194" s="210">
        <v>0</v>
      </c>
      <c r="J194" s="210">
        <v>0</v>
      </c>
      <c r="K194" s="210">
        <v>0</v>
      </c>
      <c r="L194" s="210">
        <v>0</v>
      </c>
      <c r="M194" s="210">
        <v>0</v>
      </c>
      <c r="N194" s="212">
        <f>SUM(B194:M195)</f>
        <v>648517</v>
      </c>
    </row>
    <row r="195" spans="1:14" ht="13.5" thickBot="1" x14ac:dyDescent="0.25">
      <c r="A195" s="219"/>
      <c r="B195" s="211"/>
      <c r="C195" s="211"/>
      <c r="D195" s="211"/>
      <c r="E195" s="211"/>
      <c r="F195" s="211"/>
      <c r="G195" s="211"/>
      <c r="H195" s="211"/>
      <c r="I195" s="211"/>
      <c r="J195" s="211"/>
      <c r="K195" s="211"/>
      <c r="L195" s="211"/>
      <c r="M195" s="211"/>
      <c r="N195" s="213"/>
    </row>
    <row r="196" spans="1:14" x14ac:dyDescent="0.2">
      <c r="A196" s="216" t="s">
        <v>137</v>
      </c>
      <c r="B196" s="210">
        <v>1872</v>
      </c>
      <c r="C196" s="210">
        <v>24336</v>
      </c>
      <c r="D196" s="210">
        <v>0</v>
      </c>
      <c r="E196" s="210">
        <v>0</v>
      </c>
      <c r="F196" s="210">
        <v>0</v>
      </c>
      <c r="G196" s="210">
        <v>0</v>
      </c>
      <c r="H196" s="210">
        <v>0</v>
      </c>
      <c r="I196" s="210">
        <v>0</v>
      </c>
      <c r="J196" s="210">
        <v>0</v>
      </c>
      <c r="K196" s="210">
        <v>0</v>
      </c>
      <c r="L196" s="210">
        <v>0</v>
      </c>
      <c r="M196" s="210">
        <v>0</v>
      </c>
      <c r="N196" s="212">
        <f>SUM(B196:M197)</f>
        <v>26208</v>
      </c>
    </row>
    <row r="197" spans="1:14" ht="13.5" thickBot="1" x14ac:dyDescent="0.25">
      <c r="A197" s="217"/>
      <c r="B197" s="211"/>
      <c r="C197" s="211"/>
      <c r="D197" s="211"/>
      <c r="E197" s="211"/>
      <c r="F197" s="211"/>
      <c r="G197" s="211"/>
      <c r="H197" s="211"/>
      <c r="I197" s="211"/>
      <c r="J197" s="211"/>
      <c r="K197" s="211"/>
      <c r="L197" s="211"/>
      <c r="M197" s="211"/>
      <c r="N197" s="213"/>
    </row>
    <row r="198" spans="1:14" x14ac:dyDescent="0.2">
      <c r="A198" s="216" t="s">
        <v>17</v>
      </c>
      <c r="B198" s="210">
        <v>1010460</v>
      </c>
      <c r="C198" s="210">
        <v>374588</v>
      </c>
      <c r="D198" s="210">
        <v>852129</v>
      </c>
      <c r="E198" s="210">
        <v>4084000</v>
      </c>
      <c r="F198" s="210">
        <v>7158000</v>
      </c>
      <c r="G198" s="210">
        <v>8843000</v>
      </c>
      <c r="H198" s="210">
        <v>9465000</v>
      </c>
      <c r="I198" s="210">
        <v>8880000</v>
      </c>
      <c r="J198" s="210">
        <v>13532000</v>
      </c>
      <c r="K198" s="210">
        <v>15682000</v>
      </c>
      <c r="L198" s="210">
        <v>11611000</v>
      </c>
      <c r="M198" s="210">
        <v>10605000</v>
      </c>
      <c r="N198" s="212">
        <f>SUM(B198:M199)</f>
        <v>92097177</v>
      </c>
    </row>
    <row r="199" spans="1:14" ht="13.5" thickBot="1" x14ac:dyDescent="0.25">
      <c r="A199" s="217"/>
      <c r="B199" s="211"/>
      <c r="C199" s="211"/>
      <c r="D199" s="211"/>
      <c r="E199" s="211"/>
      <c r="F199" s="211"/>
      <c r="G199" s="211"/>
      <c r="H199" s="211"/>
      <c r="I199" s="211"/>
      <c r="J199" s="211"/>
      <c r="K199" s="211"/>
      <c r="L199" s="211"/>
      <c r="M199" s="211"/>
      <c r="N199" s="213"/>
    </row>
    <row r="200" spans="1:14" x14ac:dyDescent="0.2">
      <c r="A200" s="218" t="s">
        <v>154</v>
      </c>
      <c r="B200" s="210">
        <v>0</v>
      </c>
      <c r="C200" s="210">
        <v>0</v>
      </c>
      <c r="D200" s="210">
        <v>0</v>
      </c>
      <c r="E200" s="210">
        <v>0</v>
      </c>
      <c r="F200" s="210">
        <v>0</v>
      </c>
      <c r="G200" s="210">
        <v>0</v>
      </c>
      <c r="H200" s="210">
        <v>0</v>
      </c>
      <c r="I200" s="210">
        <v>0</v>
      </c>
      <c r="J200" s="210">
        <v>0</v>
      </c>
      <c r="K200" s="210">
        <v>0</v>
      </c>
      <c r="L200" s="210">
        <v>0</v>
      </c>
      <c r="M200" s="210">
        <v>0</v>
      </c>
      <c r="N200" s="212">
        <f>SUM(B200:M201)</f>
        <v>0</v>
      </c>
    </row>
    <row r="201" spans="1:14" ht="13.5" thickBot="1" x14ac:dyDescent="0.25">
      <c r="A201" s="219"/>
      <c r="B201" s="211"/>
      <c r="C201" s="211"/>
      <c r="D201" s="211"/>
      <c r="E201" s="211"/>
      <c r="F201" s="211"/>
      <c r="G201" s="211"/>
      <c r="H201" s="211"/>
      <c r="I201" s="211"/>
      <c r="J201" s="211"/>
      <c r="K201" s="211"/>
      <c r="L201" s="211"/>
      <c r="M201" s="211"/>
      <c r="N201" s="213"/>
    </row>
    <row r="202" spans="1:14" x14ac:dyDescent="0.2">
      <c r="A202" s="216" t="s">
        <v>155</v>
      </c>
      <c r="B202" s="210">
        <v>11479514</v>
      </c>
      <c r="C202" s="210">
        <v>9402298</v>
      </c>
      <c r="D202" s="210">
        <v>9640400</v>
      </c>
      <c r="E202" s="210">
        <v>12973000</v>
      </c>
      <c r="F202" s="210">
        <v>8613000</v>
      </c>
      <c r="G202" s="210">
        <v>10801000</v>
      </c>
      <c r="H202" s="210">
        <v>10951000</v>
      </c>
      <c r="I202" s="210">
        <v>11751000</v>
      </c>
      <c r="J202" s="210">
        <v>7847000</v>
      </c>
      <c r="K202" s="210">
        <v>2737000</v>
      </c>
      <c r="L202" s="210">
        <v>11149000</v>
      </c>
      <c r="M202" s="210">
        <v>8608000</v>
      </c>
      <c r="N202" s="212">
        <f>SUM(B202:M203)</f>
        <v>115952212</v>
      </c>
    </row>
    <row r="203" spans="1:14" ht="13.5" thickBot="1" x14ac:dyDescent="0.25">
      <c r="A203" s="217"/>
      <c r="B203" s="211"/>
      <c r="C203" s="211"/>
      <c r="D203" s="211"/>
      <c r="E203" s="211"/>
      <c r="F203" s="211"/>
      <c r="G203" s="211"/>
      <c r="H203" s="211"/>
      <c r="I203" s="211"/>
      <c r="J203" s="211"/>
      <c r="K203" s="211"/>
      <c r="L203" s="211"/>
      <c r="M203" s="211"/>
      <c r="N203" s="213"/>
    </row>
    <row r="204" spans="1:14" x14ac:dyDescent="0.2">
      <c r="A204" s="216" t="s">
        <v>125</v>
      </c>
      <c r="B204" s="210">
        <v>7937401</v>
      </c>
      <c r="C204" s="210">
        <v>5522443</v>
      </c>
      <c r="D204" s="210">
        <v>8162622</v>
      </c>
      <c r="E204" s="210">
        <v>6521000</v>
      </c>
      <c r="F204" s="210">
        <v>5483000</v>
      </c>
      <c r="G204" s="210">
        <v>4089000</v>
      </c>
      <c r="H204" s="210">
        <v>5703000</v>
      </c>
      <c r="I204" s="210">
        <v>6110000</v>
      </c>
      <c r="J204" s="210">
        <v>4044000</v>
      </c>
      <c r="K204" s="210">
        <v>4451000</v>
      </c>
      <c r="L204" s="210">
        <v>5081000</v>
      </c>
      <c r="M204" s="210">
        <v>4905000</v>
      </c>
      <c r="N204" s="212">
        <f>SUM(B204:M205)</f>
        <v>68009466</v>
      </c>
    </row>
    <row r="205" spans="1:14" ht="13.5" thickBot="1" x14ac:dyDescent="0.25">
      <c r="A205" s="217"/>
      <c r="B205" s="211"/>
      <c r="C205" s="211"/>
      <c r="D205" s="211"/>
      <c r="E205" s="211"/>
      <c r="F205" s="211"/>
      <c r="G205" s="211"/>
      <c r="H205" s="211"/>
      <c r="I205" s="211"/>
      <c r="J205" s="211"/>
      <c r="K205" s="211"/>
      <c r="L205" s="211"/>
      <c r="M205" s="211"/>
      <c r="N205" s="213"/>
    </row>
    <row r="206" spans="1:14" x14ac:dyDescent="0.2">
      <c r="A206" s="218" t="s">
        <v>156</v>
      </c>
      <c r="B206" s="210">
        <v>0</v>
      </c>
      <c r="C206" s="210">
        <v>0</v>
      </c>
      <c r="D206" s="210">
        <v>0</v>
      </c>
      <c r="E206" s="210">
        <v>0</v>
      </c>
      <c r="F206" s="210">
        <v>0</v>
      </c>
      <c r="G206" s="210">
        <v>0</v>
      </c>
      <c r="H206" s="210">
        <v>0</v>
      </c>
      <c r="I206" s="210">
        <v>0</v>
      </c>
      <c r="J206" s="210">
        <v>0</v>
      </c>
      <c r="K206" s="210">
        <v>0</v>
      </c>
      <c r="L206" s="210">
        <v>0</v>
      </c>
      <c r="M206" s="210">
        <v>0</v>
      </c>
      <c r="N206" s="212">
        <f>SUM(B206:M207)</f>
        <v>0</v>
      </c>
    </row>
    <row r="207" spans="1:14" ht="13.5" thickBot="1" x14ac:dyDescent="0.25">
      <c r="A207" s="219"/>
      <c r="B207" s="211"/>
      <c r="C207" s="211"/>
      <c r="D207" s="211"/>
      <c r="E207" s="211"/>
      <c r="F207" s="211"/>
      <c r="G207" s="211"/>
      <c r="H207" s="211"/>
      <c r="I207" s="211"/>
      <c r="J207" s="211"/>
      <c r="K207" s="211"/>
      <c r="L207" s="211"/>
      <c r="M207" s="211"/>
      <c r="N207" s="213"/>
    </row>
    <row r="208" spans="1:14" x14ac:dyDescent="0.2">
      <c r="A208" s="216" t="s">
        <v>138</v>
      </c>
      <c r="B208" s="210">
        <v>19782</v>
      </c>
      <c r="C208" s="210">
        <v>0</v>
      </c>
      <c r="D208" s="210">
        <v>21237</v>
      </c>
      <c r="E208" s="210">
        <v>0</v>
      </c>
      <c r="F208" s="210">
        <v>0</v>
      </c>
      <c r="G208" s="210">
        <v>0</v>
      </c>
      <c r="H208" s="210">
        <v>0</v>
      </c>
      <c r="I208" s="210">
        <v>0</v>
      </c>
      <c r="J208" s="210">
        <v>0</v>
      </c>
      <c r="K208" s="210">
        <v>0</v>
      </c>
      <c r="L208" s="210">
        <v>0</v>
      </c>
      <c r="M208" s="210">
        <v>0</v>
      </c>
      <c r="N208" s="212">
        <f>SUM(B208:M209)</f>
        <v>41019</v>
      </c>
    </row>
    <row r="209" spans="1:14" ht="13.5" thickBot="1" x14ac:dyDescent="0.25">
      <c r="A209" s="217"/>
      <c r="B209" s="211"/>
      <c r="C209" s="211"/>
      <c r="D209" s="211"/>
      <c r="E209" s="211"/>
      <c r="F209" s="211"/>
      <c r="G209" s="211"/>
      <c r="H209" s="211"/>
      <c r="I209" s="211"/>
      <c r="J209" s="211"/>
      <c r="K209" s="211"/>
      <c r="L209" s="211"/>
      <c r="M209" s="211"/>
      <c r="N209" s="213"/>
    </row>
    <row r="210" spans="1:14" x14ac:dyDescent="0.2">
      <c r="A210" s="216" t="s">
        <v>139</v>
      </c>
      <c r="B210" s="210">
        <v>0</v>
      </c>
      <c r="C210" s="210">
        <v>594320</v>
      </c>
      <c r="D210" s="210">
        <v>0</v>
      </c>
      <c r="E210" s="210">
        <v>0</v>
      </c>
      <c r="F210" s="210">
        <v>0</v>
      </c>
      <c r="G210" s="210">
        <v>0</v>
      </c>
      <c r="H210" s="210">
        <v>0</v>
      </c>
      <c r="I210" s="210">
        <v>0</v>
      </c>
      <c r="J210" s="210">
        <v>0</v>
      </c>
      <c r="K210" s="210">
        <v>0</v>
      </c>
      <c r="L210" s="210">
        <v>0</v>
      </c>
      <c r="M210" s="210">
        <v>0</v>
      </c>
      <c r="N210" s="212">
        <f>SUM(B210:M211)</f>
        <v>594320</v>
      </c>
    </row>
    <row r="211" spans="1:14" ht="13.5" thickBot="1" x14ac:dyDescent="0.25">
      <c r="A211" s="217"/>
      <c r="B211" s="211"/>
      <c r="C211" s="211"/>
      <c r="D211" s="211"/>
      <c r="E211" s="211"/>
      <c r="F211" s="211"/>
      <c r="G211" s="211"/>
      <c r="H211" s="211"/>
      <c r="I211" s="211"/>
      <c r="J211" s="211"/>
      <c r="K211" s="211"/>
      <c r="L211" s="211"/>
      <c r="M211" s="211"/>
      <c r="N211" s="213"/>
    </row>
    <row r="212" spans="1:14" x14ac:dyDescent="0.2">
      <c r="A212" s="216" t="s">
        <v>157</v>
      </c>
      <c r="B212" s="210">
        <v>0</v>
      </c>
      <c r="C212" s="210">
        <v>0</v>
      </c>
      <c r="D212" s="210">
        <v>0</v>
      </c>
      <c r="E212" s="210">
        <v>0</v>
      </c>
      <c r="F212" s="210">
        <v>0</v>
      </c>
      <c r="G212" s="210">
        <v>0</v>
      </c>
      <c r="H212" s="210">
        <v>0</v>
      </c>
      <c r="I212" s="210">
        <v>0</v>
      </c>
      <c r="J212" s="210">
        <v>0</v>
      </c>
      <c r="K212" s="210">
        <v>0</v>
      </c>
      <c r="L212" s="210">
        <v>0</v>
      </c>
      <c r="M212" s="210">
        <v>0</v>
      </c>
      <c r="N212" s="212">
        <f>SUM(B212:M213)</f>
        <v>0</v>
      </c>
    </row>
    <row r="213" spans="1:14" ht="13.5" thickBot="1" x14ac:dyDescent="0.25">
      <c r="A213" s="217"/>
      <c r="B213" s="211"/>
      <c r="C213" s="211"/>
      <c r="D213" s="211"/>
      <c r="E213" s="211"/>
      <c r="F213" s="211"/>
      <c r="G213" s="211"/>
      <c r="H213" s="211"/>
      <c r="I213" s="211"/>
      <c r="J213" s="211"/>
      <c r="K213" s="211"/>
      <c r="L213" s="211"/>
      <c r="M213" s="211"/>
      <c r="N213" s="213"/>
    </row>
    <row r="214" spans="1:14" x14ac:dyDescent="0.2">
      <c r="A214" s="216" t="s">
        <v>110</v>
      </c>
      <c r="B214" s="210">
        <v>0</v>
      </c>
      <c r="C214" s="210">
        <v>0</v>
      </c>
      <c r="D214" s="210">
        <v>0</v>
      </c>
      <c r="E214" s="210">
        <v>7055000</v>
      </c>
      <c r="F214" s="210">
        <v>9279000</v>
      </c>
      <c r="G214" s="210">
        <v>12175000</v>
      </c>
      <c r="H214" s="210">
        <v>14060000</v>
      </c>
      <c r="I214" s="210">
        <v>1729000</v>
      </c>
      <c r="J214" s="210">
        <v>0</v>
      </c>
      <c r="K214" s="210">
        <v>0</v>
      </c>
      <c r="L214" s="210">
        <v>0</v>
      </c>
      <c r="M214" s="210">
        <v>0</v>
      </c>
      <c r="N214" s="212">
        <f>SUM(B214:M215)</f>
        <v>44298000</v>
      </c>
    </row>
    <row r="215" spans="1:14" ht="13.5" thickBot="1" x14ac:dyDescent="0.25">
      <c r="A215" s="217"/>
      <c r="B215" s="211"/>
      <c r="C215" s="211"/>
      <c r="D215" s="211"/>
      <c r="E215" s="211"/>
      <c r="F215" s="211"/>
      <c r="G215" s="211"/>
      <c r="H215" s="211"/>
      <c r="I215" s="211"/>
      <c r="J215" s="211"/>
      <c r="K215" s="211"/>
      <c r="L215" s="211"/>
      <c r="M215" s="211"/>
      <c r="N215" s="213"/>
    </row>
    <row r="216" spans="1:14" x14ac:dyDescent="0.2">
      <c r="A216" s="216" t="s">
        <v>44</v>
      </c>
      <c r="B216" s="210">
        <v>0</v>
      </c>
      <c r="C216" s="210">
        <v>0</v>
      </c>
      <c r="D216" s="210">
        <v>0</v>
      </c>
      <c r="E216" s="210">
        <v>6167000</v>
      </c>
      <c r="F216" s="210">
        <v>8945000</v>
      </c>
      <c r="G216" s="210">
        <v>4731000</v>
      </c>
      <c r="H216" s="210">
        <v>7526000</v>
      </c>
      <c r="I216" s="210">
        <v>9454000</v>
      </c>
      <c r="J216" s="210">
        <v>4605000</v>
      </c>
      <c r="K216" s="210">
        <v>0</v>
      </c>
      <c r="L216" s="210">
        <v>0</v>
      </c>
      <c r="M216" s="210">
        <v>0</v>
      </c>
      <c r="N216" s="212">
        <f>SUM(B216:M217)</f>
        <v>41428000</v>
      </c>
    </row>
    <row r="217" spans="1:14" ht="13.5" thickBot="1" x14ac:dyDescent="0.25">
      <c r="A217" s="217"/>
      <c r="B217" s="211"/>
      <c r="C217" s="211"/>
      <c r="D217" s="211"/>
      <c r="E217" s="211"/>
      <c r="F217" s="211"/>
      <c r="G217" s="211"/>
      <c r="H217" s="211"/>
      <c r="I217" s="211"/>
      <c r="J217" s="211"/>
      <c r="K217" s="211"/>
      <c r="L217" s="211"/>
      <c r="M217" s="211"/>
      <c r="N217" s="213"/>
    </row>
    <row r="218" spans="1:14" x14ac:dyDescent="0.2">
      <c r="A218" s="216" t="s">
        <v>158</v>
      </c>
      <c r="B218" s="210">
        <v>0</v>
      </c>
      <c r="C218" s="210">
        <v>0</v>
      </c>
      <c r="D218" s="210">
        <v>0</v>
      </c>
      <c r="E218" s="210">
        <v>0</v>
      </c>
      <c r="F218" s="210">
        <v>0</v>
      </c>
      <c r="G218" s="210">
        <v>0</v>
      </c>
      <c r="H218" s="210">
        <v>0</v>
      </c>
      <c r="I218" s="210">
        <v>0</v>
      </c>
      <c r="J218" s="210">
        <v>0</v>
      </c>
      <c r="K218" s="210">
        <v>0</v>
      </c>
      <c r="L218" s="210">
        <v>0</v>
      </c>
      <c r="M218" s="210">
        <v>0</v>
      </c>
      <c r="N218" s="212">
        <f>SUM(B218:M219)</f>
        <v>0</v>
      </c>
    </row>
    <row r="219" spans="1:14" ht="13.5" thickBot="1" x14ac:dyDescent="0.25">
      <c r="A219" s="217"/>
      <c r="B219" s="211"/>
      <c r="C219" s="211"/>
      <c r="D219" s="211"/>
      <c r="E219" s="211"/>
      <c r="F219" s="211"/>
      <c r="G219" s="211"/>
      <c r="H219" s="211"/>
      <c r="I219" s="211"/>
      <c r="J219" s="211"/>
      <c r="K219" s="211"/>
      <c r="L219" s="211"/>
      <c r="M219" s="211"/>
      <c r="N219" s="213"/>
    </row>
    <row r="220" spans="1:14" x14ac:dyDescent="0.2">
      <c r="A220" s="216" t="s">
        <v>159</v>
      </c>
      <c r="B220" s="210">
        <v>0</v>
      </c>
      <c r="C220" s="210">
        <v>0</v>
      </c>
      <c r="D220" s="210">
        <v>0</v>
      </c>
      <c r="E220" s="210">
        <v>0</v>
      </c>
      <c r="F220" s="210">
        <v>0</v>
      </c>
      <c r="G220" s="210">
        <v>0</v>
      </c>
      <c r="H220" s="210">
        <v>0</v>
      </c>
      <c r="I220" s="210">
        <v>0</v>
      </c>
      <c r="J220" s="210">
        <v>0</v>
      </c>
      <c r="K220" s="210">
        <v>0</v>
      </c>
      <c r="L220" s="210">
        <v>0</v>
      </c>
      <c r="M220" s="210">
        <v>0</v>
      </c>
      <c r="N220" s="212">
        <f>SUM(B220:M221)</f>
        <v>0</v>
      </c>
    </row>
    <row r="221" spans="1:14" ht="13.5" thickBot="1" x14ac:dyDescent="0.25">
      <c r="A221" s="217"/>
      <c r="B221" s="211"/>
      <c r="C221" s="211"/>
      <c r="D221" s="211"/>
      <c r="E221" s="211"/>
      <c r="F221" s="211"/>
      <c r="G221" s="211"/>
      <c r="H221" s="211"/>
      <c r="I221" s="211"/>
      <c r="J221" s="211"/>
      <c r="K221" s="211"/>
      <c r="L221" s="211"/>
      <c r="M221" s="211"/>
      <c r="N221" s="213"/>
    </row>
    <row r="222" spans="1:14" x14ac:dyDescent="0.2">
      <c r="A222" s="218" t="s">
        <v>140</v>
      </c>
      <c r="B222" s="210">
        <v>0</v>
      </c>
      <c r="C222" s="210">
        <v>80850</v>
      </c>
      <c r="D222" s="210">
        <v>0</v>
      </c>
      <c r="E222" s="210">
        <v>0</v>
      </c>
      <c r="F222" s="210">
        <v>0</v>
      </c>
      <c r="G222" s="210">
        <v>0</v>
      </c>
      <c r="H222" s="210">
        <v>0</v>
      </c>
      <c r="I222" s="210">
        <v>0</v>
      </c>
      <c r="J222" s="210">
        <v>0</v>
      </c>
      <c r="K222" s="210">
        <v>0</v>
      </c>
      <c r="L222" s="210">
        <v>0</v>
      </c>
      <c r="M222" s="210">
        <v>0</v>
      </c>
      <c r="N222" s="212">
        <f>SUM(B222:M223)</f>
        <v>80850</v>
      </c>
    </row>
    <row r="223" spans="1:14" ht="13.5" thickBot="1" x14ac:dyDescent="0.25">
      <c r="A223" s="219"/>
      <c r="B223" s="211"/>
      <c r="C223" s="211"/>
      <c r="D223" s="211"/>
      <c r="E223" s="211"/>
      <c r="F223" s="211"/>
      <c r="G223" s="211"/>
      <c r="H223" s="211"/>
      <c r="I223" s="211"/>
      <c r="J223" s="211"/>
      <c r="K223" s="211"/>
      <c r="L223" s="211"/>
      <c r="M223" s="211"/>
      <c r="N223" s="213"/>
    </row>
    <row r="224" spans="1:14" x14ac:dyDescent="0.2">
      <c r="A224" s="216" t="s">
        <v>141</v>
      </c>
      <c r="B224" s="210">
        <v>89415</v>
      </c>
      <c r="C224" s="210">
        <v>373850</v>
      </c>
      <c r="D224" s="210">
        <v>0</v>
      </c>
      <c r="E224" s="210">
        <v>0</v>
      </c>
      <c r="F224" s="210">
        <v>0</v>
      </c>
      <c r="G224" s="210">
        <v>0</v>
      </c>
      <c r="H224" s="210">
        <v>0</v>
      </c>
      <c r="I224" s="210">
        <v>0</v>
      </c>
      <c r="J224" s="210">
        <v>0</v>
      </c>
      <c r="K224" s="210">
        <v>0</v>
      </c>
      <c r="L224" s="210">
        <v>0</v>
      </c>
      <c r="M224" s="210">
        <v>0</v>
      </c>
      <c r="N224" s="212">
        <f>SUM(B224:M225)</f>
        <v>463265</v>
      </c>
    </row>
    <row r="225" spans="1:14" ht="13.5" thickBot="1" x14ac:dyDescent="0.25">
      <c r="A225" s="217"/>
      <c r="B225" s="211"/>
      <c r="C225" s="211"/>
      <c r="D225" s="211"/>
      <c r="E225" s="211"/>
      <c r="F225" s="211"/>
      <c r="G225" s="211"/>
      <c r="H225" s="211"/>
      <c r="I225" s="211"/>
      <c r="J225" s="211"/>
      <c r="K225" s="211"/>
      <c r="L225" s="211"/>
      <c r="M225" s="211"/>
      <c r="N225" s="213"/>
    </row>
    <row r="226" spans="1:14" x14ac:dyDescent="0.2">
      <c r="A226" s="216" t="s">
        <v>23</v>
      </c>
      <c r="B226" s="210">
        <v>369094</v>
      </c>
      <c r="C226" s="210">
        <v>585274</v>
      </c>
      <c r="D226" s="210">
        <v>420063</v>
      </c>
      <c r="E226" s="210">
        <v>0</v>
      </c>
      <c r="F226" s="210">
        <v>0</v>
      </c>
      <c r="G226" s="210">
        <v>0</v>
      </c>
      <c r="H226" s="210">
        <v>0</v>
      </c>
      <c r="I226" s="210">
        <v>0</v>
      </c>
      <c r="J226" s="210">
        <v>0</v>
      </c>
      <c r="K226" s="210">
        <v>0</v>
      </c>
      <c r="L226" s="210">
        <v>0</v>
      </c>
      <c r="M226" s="210">
        <v>0</v>
      </c>
      <c r="N226" s="212">
        <f>SUM(B226:M227)</f>
        <v>1374431</v>
      </c>
    </row>
    <row r="227" spans="1:14" ht="13.5" thickBot="1" x14ac:dyDescent="0.25">
      <c r="A227" s="217"/>
      <c r="B227" s="211"/>
      <c r="C227" s="211"/>
      <c r="D227" s="211"/>
      <c r="E227" s="211"/>
      <c r="F227" s="211"/>
      <c r="G227" s="211"/>
      <c r="H227" s="211"/>
      <c r="I227" s="211"/>
      <c r="J227" s="211"/>
      <c r="K227" s="211"/>
      <c r="L227" s="211"/>
      <c r="M227" s="211"/>
      <c r="N227" s="213"/>
    </row>
    <row r="228" spans="1:14" x14ac:dyDescent="0.2">
      <c r="A228" s="218" t="s">
        <v>142</v>
      </c>
      <c r="B228" s="210">
        <v>343300</v>
      </c>
      <c r="C228" s="210">
        <v>135850</v>
      </c>
      <c r="D228" s="210">
        <v>249600</v>
      </c>
      <c r="E228" s="210">
        <v>0</v>
      </c>
      <c r="F228" s="210">
        <v>0</v>
      </c>
      <c r="G228" s="210">
        <v>0</v>
      </c>
      <c r="H228" s="210">
        <v>0</v>
      </c>
      <c r="I228" s="210">
        <v>0</v>
      </c>
      <c r="J228" s="210">
        <v>0</v>
      </c>
      <c r="K228" s="210">
        <v>0</v>
      </c>
      <c r="L228" s="210">
        <v>0</v>
      </c>
      <c r="M228" s="210">
        <v>0</v>
      </c>
      <c r="N228" s="212">
        <f>SUM(B228:M229)</f>
        <v>728750</v>
      </c>
    </row>
    <row r="229" spans="1:14" ht="13.5" thickBot="1" x14ac:dyDescent="0.25">
      <c r="A229" s="219"/>
      <c r="B229" s="211"/>
      <c r="C229" s="211"/>
      <c r="D229" s="211"/>
      <c r="E229" s="211"/>
      <c r="F229" s="211"/>
      <c r="G229" s="211"/>
      <c r="H229" s="211"/>
      <c r="I229" s="211"/>
      <c r="J229" s="211"/>
      <c r="K229" s="211"/>
      <c r="L229" s="211"/>
      <c r="M229" s="211"/>
      <c r="N229" s="213"/>
    </row>
    <row r="230" spans="1:14" x14ac:dyDescent="0.2">
      <c r="A230" s="218" t="s">
        <v>160</v>
      </c>
      <c r="B230" s="210">
        <v>0</v>
      </c>
      <c r="C230" s="210">
        <v>0</v>
      </c>
      <c r="D230" s="210">
        <v>0</v>
      </c>
      <c r="E230" s="210">
        <v>0</v>
      </c>
      <c r="F230" s="210">
        <v>0</v>
      </c>
      <c r="G230" s="210">
        <v>0</v>
      </c>
      <c r="H230" s="210">
        <v>0</v>
      </c>
      <c r="I230" s="210">
        <v>0</v>
      </c>
      <c r="J230" s="210">
        <v>0</v>
      </c>
      <c r="K230" s="210">
        <v>0</v>
      </c>
      <c r="L230" s="210">
        <v>0</v>
      </c>
      <c r="M230" s="210">
        <v>0</v>
      </c>
      <c r="N230" s="212">
        <f>SUM(B230:M231)</f>
        <v>0</v>
      </c>
    </row>
    <row r="231" spans="1:14" ht="13.5" thickBot="1" x14ac:dyDescent="0.25">
      <c r="A231" s="219"/>
      <c r="B231" s="211"/>
      <c r="C231" s="211"/>
      <c r="D231" s="211"/>
      <c r="E231" s="211"/>
      <c r="F231" s="211"/>
      <c r="G231" s="211"/>
      <c r="H231" s="211"/>
      <c r="I231" s="211"/>
      <c r="J231" s="211"/>
      <c r="K231" s="211"/>
      <c r="L231" s="211"/>
      <c r="M231" s="211"/>
      <c r="N231" s="213"/>
    </row>
    <row r="232" spans="1:14" x14ac:dyDescent="0.2">
      <c r="A232" s="218" t="s">
        <v>143</v>
      </c>
      <c r="B232" s="210">
        <v>0</v>
      </c>
      <c r="C232" s="210">
        <v>6984</v>
      </c>
      <c r="D232" s="210">
        <v>0</v>
      </c>
      <c r="E232" s="210">
        <v>0</v>
      </c>
      <c r="F232" s="210">
        <v>0</v>
      </c>
      <c r="G232" s="210">
        <v>0</v>
      </c>
      <c r="H232" s="210">
        <v>0</v>
      </c>
      <c r="I232" s="210">
        <v>0</v>
      </c>
      <c r="J232" s="210">
        <v>0</v>
      </c>
      <c r="K232" s="210">
        <v>0</v>
      </c>
      <c r="L232" s="210">
        <v>0</v>
      </c>
      <c r="M232" s="210">
        <v>0</v>
      </c>
      <c r="N232" s="212">
        <f>SUM(B232:M233)</f>
        <v>6984</v>
      </c>
    </row>
    <row r="233" spans="1:14" ht="13.5" thickBot="1" x14ac:dyDescent="0.25">
      <c r="A233" s="219"/>
      <c r="B233" s="211"/>
      <c r="C233" s="211"/>
      <c r="D233" s="211"/>
      <c r="E233" s="211"/>
      <c r="F233" s="211"/>
      <c r="G233" s="211"/>
      <c r="H233" s="211"/>
      <c r="I233" s="211"/>
      <c r="J233" s="211"/>
      <c r="K233" s="211"/>
      <c r="L233" s="211"/>
      <c r="M233" s="211"/>
      <c r="N233" s="213"/>
    </row>
    <row r="234" spans="1:14" x14ac:dyDescent="0.2">
      <c r="A234" s="214" t="s">
        <v>13</v>
      </c>
      <c r="B234" s="214">
        <f t="shared" ref="B234:M234" si="5">SUM(B170:B232)</f>
        <v>29904400</v>
      </c>
      <c r="C234" s="214">
        <f t="shared" si="5"/>
        <v>23675792</v>
      </c>
      <c r="D234" s="214">
        <f t="shared" si="5"/>
        <v>27506663</v>
      </c>
      <c r="E234" s="214">
        <f t="shared" si="5"/>
        <v>42993000</v>
      </c>
      <c r="F234" s="214">
        <f t="shared" si="5"/>
        <v>45277000</v>
      </c>
      <c r="G234" s="214">
        <f t="shared" si="5"/>
        <v>46324000</v>
      </c>
      <c r="H234" s="214">
        <f t="shared" si="5"/>
        <v>54052000</v>
      </c>
      <c r="I234" s="214">
        <f t="shared" si="5"/>
        <v>46076000</v>
      </c>
      <c r="J234" s="214">
        <f t="shared" si="5"/>
        <v>42818000</v>
      </c>
      <c r="K234" s="214">
        <f t="shared" si="5"/>
        <v>34146000</v>
      </c>
      <c r="L234" s="214">
        <f t="shared" si="5"/>
        <v>33062000</v>
      </c>
      <c r="M234" s="214">
        <f t="shared" si="5"/>
        <v>28768000</v>
      </c>
      <c r="N234" s="214">
        <f>SUM(N170:N232)</f>
        <v>454602855</v>
      </c>
    </row>
    <row r="235" spans="1:14" ht="13.5" thickBot="1" x14ac:dyDescent="0.25">
      <c r="A235" s="215"/>
      <c r="B235" s="215"/>
      <c r="C235" s="215"/>
      <c r="D235" s="215"/>
      <c r="E235" s="215"/>
      <c r="F235" s="215"/>
      <c r="G235" s="215"/>
      <c r="H235" s="215"/>
      <c r="I235" s="215"/>
      <c r="J235" s="215"/>
      <c r="K235" s="215"/>
      <c r="L235" s="215"/>
      <c r="M235" s="215"/>
      <c r="N235" s="215"/>
    </row>
    <row r="239" spans="1:14" s="26" customFormat="1" ht="24.95" customHeight="1" x14ac:dyDescent="0.2">
      <c r="A239" s="222" t="s">
        <v>204</v>
      </c>
      <c r="B239" s="222"/>
      <c r="C239" s="222"/>
      <c r="D239" s="222"/>
      <c r="E239" s="222"/>
      <c r="F239" s="222"/>
      <c r="G239" s="222"/>
      <c r="H239" s="222"/>
      <c r="I239" s="222"/>
      <c r="J239" s="222"/>
      <c r="K239" s="222"/>
      <c r="L239" s="222"/>
      <c r="M239" s="222"/>
      <c r="N239" s="222"/>
    </row>
    <row r="240" spans="1:14" ht="13.5" thickBot="1" x14ac:dyDescent="0.25"/>
    <row r="241" spans="1:14" x14ac:dyDescent="0.2">
      <c r="A241" s="216"/>
      <c r="B241" s="216" t="s">
        <v>1</v>
      </c>
      <c r="C241" s="216" t="s">
        <v>2</v>
      </c>
      <c r="D241" s="216" t="s">
        <v>3</v>
      </c>
      <c r="E241" s="216" t="s">
        <v>4</v>
      </c>
      <c r="F241" s="216" t="s">
        <v>5</v>
      </c>
      <c r="G241" s="216" t="s">
        <v>6</v>
      </c>
      <c r="H241" s="216" t="s">
        <v>7</v>
      </c>
      <c r="I241" s="216" t="s">
        <v>8</v>
      </c>
      <c r="J241" s="216" t="s">
        <v>9</v>
      </c>
      <c r="K241" s="216" t="s">
        <v>10</v>
      </c>
      <c r="L241" s="216" t="s">
        <v>11</v>
      </c>
      <c r="M241" s="216" t="s">
        <v>12</v>
      </c>
      <c r="N241" s="216" t="s">
        <v>13</v>
      </c>
    </row>
    <row r="242" spans="1:14" ht="13.5" thickBot="1" x14ac:dyDescent="0.25">
      <c r="A242" s="217"/>
      <c r="B242" s="217"/>
      <c r="C242" s="217"/>
      <c r="D242" s="217"/>
      <c r="E242" s="217"/>
      <c r="F242" s="217"/>
      <c r="G242" s="217"/>
      <c r="H242" s="217"/>
      <c r="I242" s="217"/>
      <c r="J242" s="217"/>
      <c r="K242" s="217"/>
      <c r="L242" s="217"/>
      <c r="M242" s="217"/>
      <c r="N242" s="217"/>
    </row>
    <row r="243" spans="1:14" x14ac:dyDescent="0.2">
      <c r="A243" s="218" t="s">
        <v>45</v>
      </c>
      <c r="B243" s="210">
        <v>21236068</v>
      </c>
      <c r="C243" s="210">
        <v>5436602</v>
      </c>
      <c r="D243" s="210">
        <v>11534521</v>
      </c>
      <c r="E243" s="210">
        <v>19523070</v>
      </c>
      <c r="F243" s="210">
        <v>53893448</v>
      </c>
      <c r="G243" s="210">
        <v>58192479</v>
      </c>
      <c r="H243" s="210">
        <v>43835599</v>
      </c>
      <c r="I243" s="210">
        <v>46566911</v>
      </c>
      <c r="J243" s="210">
        <v>43260746</v>
      </c>
      <c r="K243" s="210">
        <v>37588787</v>
      </c>
      <c r="L243" s="210">
        <v>33331412</v>
      </c>
      <c r="M243" s="210">
        <v>21034718</v>
      </c>
      <c r="N243" s="212">
        <f>SUM(B243:M244)</f>
        <v>395434361</v>
      </c>
    </row>
    <row r="244" spans="1:14" ht="13.5" thickBot="1" x14ac:dyDescent="0.25">
      <c r="A244" s="219"/>
      <c r="B244" s="211"/>
      <c r="C244" s="211"/>
      <c r="D244" s="211"/>
      <c r="E244" s="211"/>
      <c r="F244" s="211"/>
      <c r="G244" s="211"/>
      <c r="H244" s="211"/>
      <c r="I244" s="211"/>
      <c r="J244" s="211"/>
      <c r="K244" s="211"/>
      <c r="L244" s="211"/>
      <c r="M244" s="211"/>
      <c r="N244" s="213"/>
    </row>
    <row r="245" spans="1:14" x14ac:dyDescent="0.2">
      <c r="A245" s="216" t="s">
        <v>19</v>
      </c>
      <c r="B245" s="210">
        <v>19530847</v>
      </c>
      <c r="C245" s="210">
        <v>13643807</v>
      </c>
      <c r="D245" s="210">
        <v>15357553</v>
      </c>
      <c r="E245" s="210">
        <v>16583403</v>
      </c>
      <c r="F245" s="210">
        <v>14711680</v>
      </c>
      <c r="G245" s="210">
        <v>29489704</v>
      </c>
      <c r="H245" s="210">
        <v>34431429</v>
      </c>
      <c r="I245" s="210">
        <v>27707999</v>
      </c>
      <c r="J245" s="210">
        <v>33636210</v>
      </c>
      <c r="K245" s="210">
        <v>33274947</v>
      </c>
      <c r="L245" s="210">
        <v>24414316</v>
      </c>
      <c r="M245" s="210">
        <v>17570818</v>
      </c>
      <c r="N245" s="212">
        <f>SUM(B245:M246)</f>
        <v>280352713</v>
      </c>
    </row>
    <row r="246" spans="1:14" ht="13.5" thickBot="1" x14ac:dyDescent="0.25">
      <c r="A246" s="217"/>
      <c r="B246" s="211"/>
      <c r="C246" s="211"/>
      <c r="D246" s="211"/>
      <c r="E246" s="211"/>
      <c r="F246" s="211"/>
      <c r="G246" s="211"/>
      <c r="H246" s="211"/>
      <c r="I246" s="211"/>
      <c r="J246" s="211"/>
      <c r="K246" s="211"/>
      <c r="L246" s="211"/>
      <c r="M246" s="211"/>
      <c r="N246" s="213"/>
    </row>
    <row r="247" spans="1:14" x14ac:dyDescent="0.2">
      <c r="A247" s="218" t="s">
        <v>144</v>
      </c>
      <c r="B247" s="210">
        <v>0</v>
      </c>
      <c r="C247" s="210">
        <v>0</v>
      </c>
      <c r="D247" s="210">
        <v>20160</v>
      </c>
      <c r="E247" s="210">
        <v>0</v>
      </c>
      <c r="F247" s="210">
        <v>0</v>
      </c>
      <c r="G247" s="210">
        <v>0</v>
      </c>
      <c r="H247" s="210">
        <v>0</v>
      </c>
      <c r="I247" s="210">
        <v>0</v>
      </c>
      <c r="J247" s="210">
        <v>0</v>
      </c>
      <c r="K247" s="210">
        <v>0</v>
      </c>
      <c r="L247" s="210">
        <v>0</v>
      </c>
      <c r="M247" s="210">
        <v>0</v>
      </c>
      <c r="N247" s="212">
        <f>SUM(B247:M248)</f>
        <v>20160</v>
      </c>
    </row>
    <row r="248" spans="1:14" ht="13.5" thickBot="1" x14ac:dyDescent="0.25">
      <c r="A248" s="219"/>
      <c r="B248" s="211"/>
      <c r="C248" s="211"/>
      <c r="D248" s="211"/>
      <c r="E248" s="211"/>
      <c r="F248" s="211"/>
      <c r="G248" s="211"/>
      <c r="H248" s="211"/>
      <c r="I248" s="211"/>
      <c r="J248" s="211"/>
      <c r="K248" s="211"/>
      <c r="L248" s="211"/>
      <c r="M248" s="211"/>
      <c r="N248" s="213"/>
    </row>
    <row r="249" spans="1:14" x14ac:dyDescent="0.2">
      <c r="A249" s="218" t="s">
        <v>46</v>
      </c>
      <c r="B249" s="210">
        <v>18047976</v>
      </c>
      <c r="C249" s="210">
        <v>11103296</v>
      </c>
      <c r="D249" s="210">
        <v>16156268</v>
      </c>
      <c r="E249" s="210">
        <v>19913562</v>
      </c>
      <c r="F249" s="210">
        <v>19333992</v>
      </c>
      <c r="G249" s="210">
        <v>14601078</v>
      </c>
      <c r="H249" s="210">
        <v>13520970</v>
      </c>
      <c r="I249" s="210">
        <v>18897763</v>
      </c>
      <c r="J249" s="210">
        <v>18450390</v>
      </c>
      <c r="K249" s="210">
        <v>18957741</v>
      </c>
      <c r="L249" s="210">
        <v>13940647</v>
      </c>
      <c r="M249" s="210">
        <v>15473076</v>
      </c>
      <c r="N249" s="212">
        <f>SUM(B249:M250)</f>
        <v>198396759</v>
      </c>
    </row>
    <row r="250" spans="1:14" ht="13.5" thickBot="1" x14ac:dyDescent="0.25">
      <c r="A250" s="219"/>
      <c r="B250" s="211"/>
      <c r="C250" s="211"/>
      <c r="D250" s="211"/>
      <c r="E250" s="211"/>
      <c r="F250" s="211"/>
      <c r="G250" s="211"/>
      <c r="H250" s="211"/>
      <c r="I250" s="211"/>
      <c r="J250" s="211"/>
      <c r="K250" s="211"/>
      <c r="L250" s="211"/>
      <c r="M250" s="211"/>
      <c r="N250" s="213"/>
    </row>
    <row r="251" spans="1:14" x14ac:dyDescent="0.2">
      <c r="A251" s="216" t="s">
        <v>49</v>
      </c>
      <c r="B251" s="210">
        <v>237600</v>
      </c>
      <c r="C251" s="210">
        <v>356400</v>
      </c>
      <c r="D251" s="210">
        <v>237600</v>
      </c>
      <c r="E251" s="210">
        <v>356400</v>
      </c>
      <c r="F251" s="210">
        <v>356400</v>
      </c>
      <c r="G251" s="210">
        <v>356400</v>
      </c>
      <c r="H251" s="210">
        <v>356400</v>
      </c>
      <c r="I251" s="210">
        <v>356400</v>
      </c>
      <c r="J251" s="210">
        <v>237600</v>
      </c>
      <c r="K251" s="210">
        <v>453600</v>
      </c>
      <c r="L251" s="210">
        <v>475200</v>
      </c>
      <c r="M251" s="210">
        <v>237600</v>
      </c>
      <c r="N251" s="212">
        <f>SUM(B251:M252)</f>
        <v>4017600</v>
      </c>
    </row>
    <row r="252" spans="1:14" ht="13.5" thickBot="1" x14ac:dyDescent="0.25">
      <c r="A252" s="217"/>
      <c r="B252" s="211"/>
      <c r="C252" s="211"/>
      <c r="D252" s="211"/>
      <c r="E252" s="211"/>
      <c r="F252" s="211"/>
      <c r="G252" s="211"/>
      <c r="H252" s="211"/>
      <c r="I252" s="211"/>
      <c r="J252" s="211"/>
      <c r="K252" s="211"/>
      <c r="L252" s="211"/>
      <c r="M252" s="211"/>
      <c r="N252" s="213"/>
    </row>
    <row r="253" spans="1:14" x14ac:dyDescent="0.2">
      <c r="A253" s="216" t="s">
        <v>48</v>
      </c>
      <c r="B253" s="210">
        <v>1756028</v>
      </c>
      <c r="C253" s="210">
        <v>2893464</v>
      </c>
      <c r="D253" s="210">
        <v>3002814</v>
      </c>
      <c r="E253" s="210">
        <v>3589607</v>
      </c>
      <c r="F253" s="210">
        <v>3328667</v>
      </c>
      <c r="G253" s="210">
        <v>2125962</v>
      </c>
      <c r="H253" s="210">
        <v>1202178</v>
      </c>
      <c r="I253" s="210">
        <v>1681469</v>
      </c>
      <c r="J253" s="210">
        <v>2374464</v>
      </c>
      <c r="K253" s="210">
        <v>2168764</v>
      </c>
      <c r="L253" s="210">
        <v>2175305</v>
      </c>
      <c r="M253" s="210">
        <v>1762278</v>
      </c>
      <c r="N253" s="212">
        <f>SUM(B253:M254)</f>
        <v>28061000</v>
      </c>
    </row>
    <row r="254" spans="1:14" ht="13.5" thickBot="1" x14ac:dyDescent="0.25">
      <c r="A254" s="217"/>
      <c r="B254" s="211"/>
      <c r="C254" s="211"/>
      <c r="D254" s="211"/>
      <c r="E254" s="211"/>
      <c r="F254" s="211"/>
      <c r="G254" s="211"/>
      <c r="H254" s="211"/>
      <c r="I254" s="211"/>
      <c r="J254" s="211"/>
      <c r="K254" s="211"/>
      <c r="L254" s="211"/>
      <c r="M254" s="211"/>
      <c r="N254" s="213"/>
    </row>
    <row r="255" spans="1:14" x14ac:dyDescent="0.2">
      <c r="A255" s="216" t="s">
        <v>23</v>
      </c>
      <c r="B255" s="210">
        <v>16658617</v>
      </c>
      <c r="C255" s="210">
        <v>13137636</v>
      </c>
      <c r="D255" s="210">
        <v>8864199</v>
      </c>
      <c r="E255" s="210">
        <v>7399794</v>
      </c>
      <c r="F255" s="210">
        <v>13705050</v>
      </c>
      <c r="G255" s="210">
        <v>15668841</v>
      </c>
      <c r="H255" s="210">
        <v>16521502</v>
      </c>
      <c r="I255" s="210">
        <v>15051357</v>
      </c>
      <c r="J255" s="210">
        <v>13562505</v>
      </c>
      <c r="K255" s="210">
        <v>18737088</v>
      </c>
      <c r="L255" s="210">
        <v>19741316</v>
      </c>
      <c r="M255" s="210">
        <v>13718199</v>
      </c>
      <c r="N255" s="212">
        <f>SUM(B255:M256)</f>
        <v>172766104</v>
      </c>
    </row>
    <row r="256" spans="1:14" ht="13.5" thickBot="1" x14ac:dyDescent="0.25">
      <c r="A256" s="217"/>
      <c r="B256" s="211"/>
      <c r="C256" s="211"/>
      <c r="D256" s="211"/>
      <c r="E256" s="211"/>
      <c r="F256" s="211"/>
      <c r="G256" s="211"/>
      <c r="H256" s="211"/>
      <c r="I256" s="211"/>
      <c r="J256" s="211"/>
      <c r="K256" s="211"/>
      <c r="L256" s="211"/>
      <c r="M256" s="211"/>
      <c r="N256" s="213"/>
    </row>
    <row r="257" spans="1:14" x14ac:dyDescent="0.2">
      <c r="A257" s="218" t="s">
        <v>47</v>
      </c>
      <c r="B257" s="210">
        <v>14893078</v>
      </c>
      <c r="C257" s="210">
        <v>17265166</v>
      </c>
      <c r="D257" s="210">
        <v>13253185</v>
      </c>
      <c r="E257" s="210">
        <v>16184191</v>
      </c>
      <c r="F257" s="210">
        <v>15852134</v>
      </c>
      <c r="G257" s="210">
        <v>14784781</v>
      </c>
      <c r="H257" s="210">
        <v>14997178</v>
      </c>
      <c r="I257" s="210">
        <v>17175670</v>
      </c>
      <c r="J257" s="210">
        <v>16015480</v>
      </c>
      <c r="K257" s="210">
        <v>18194283</v>
      </c>
      <c r="L257" s="210">
        <v>15317672</v>
      </c>
      <c r="M257" s="210">
        <v>13216315</v>
      </c>
      <c r="N257" s="212">
        <f>SUM(B257:M258)</f>
        <v>187149133</v>
      </c>
    </row>
    <row r="258" spans="1:14" ht="13.5" thickBot="1" x14ac:dyDescent="0.25">
      <c r="A258" s="219"/>
      <c r="B258" s="211"/>
      <c r="C258" s="211"/>
      <c r="D258" s="211"/>
      <c r="E258" s="211"/>
      <c r="F258" s="211"/>
      <c r="G258" s="211"/>
      <c r="H258" s="211"/>
      <c r="I258" s="211"/>
      <c r="J258" s="211"/>
      <c r="K258" s="211"/>
      <c r="L258" s="211"/>
      <c r="M258" s="211"/>
      <c r="N258" s="213"/>
    </row>
    <row r="259" spans="1:14" x14ac:dyDescent="0.2">
      <c r="A259" s="216" t="s">
        <v>50</v>
      </c>
      <c r="B259" s="210">
        <v>14097425</v>
      </c>
      <c r="C259" s="210">
        <v>14837112</v>
      </c>
      <c r="D259" s="210">
        <v>24644796</v>
      </c>
      <c r="E259" s="210">
        <v>31760667</v>
      </c>
      <c r="F259" s="210">
        <v>28666688</v>
      </c>
      <c r="G259" s="210">
        <v>23925842</v>
      </c>
      <c r="H259" s="210">
        <v>32082162</v>
      </c>
      <c r="I259" s="210">
        <v>32629226</v>
      </c>
      <c r="J259" s="210">
        <v>26352137</v>
      </c>
      <c r="K259" s="210">
        <v>15372227</v>
      </c>
      <c r="L259" s="210">
        <v>14914137</v>
      </c>
      <c r="M259" s="210">
        <v>15855313</v>
      </c>
      <c r="N259" s="212">
        <f>SUM(B259:M260)</f>
        <v>275137732</v>
      </c>
    </row>
    <row r="260" spans="1:14" ht="13.5" thickBot="1" x14ac:dyDescent="0.25">
      <c r="A260" s="217"/>
      <c r="B260" s="211"/>
      <c r="C260" s="211"/>
      <c r="D260" s="211"/>
      <c r="E260" s="211"/>
      <c r="F260" s="211"/>
      <c r="G260" s="211"/>
      <c r="H260" s="211"/>
      <c r="I260" s="211"/>
      <c r="J260" s="211"/>
      <c r="K260" s="211"/>
      <c r="L260" s="211"/>
      <c r="M260" s="211"/>
      <c r="N260" s="213"/>
    </row>
    <row r="261" spans="1:14" x14ac:dyDescent="0.2">
      <c r="A261" s="216" t="s">
        <v>145</v>
      </c>
      <c r="B261" s="210">
        <v>0</v>
      </c>
      <c r="C261" s="210">
        <v>0</v>
      </c>
      <c r="D261" s="210">
        <v>0</v>
      </c>
      <c r="E261" s="210">
        <v>0</v>
      </c>
      <c r="F261" s="210">
        <v>0</v>
      </c>
      <c r="G261" s="210">
        <v>0</v>
      </c>
      <c r="H261" s="210">
        <v>0</v>
      </c>
      <c r="I261" s="210">
        <v>0</v>
      </c>
      <c r="J261" s="210">
        <v>0</v>
      </c>
      <c r="K261" s="210">
        <v>0</v>
      </c>
      <c r="L261" s="210">
        <v>0</v>
      </c>
      <c r="M261" s="210">
        <v>0</v>
      </c>
      <c r="N261" s="212">
        <f>SUM(B261:M262)</f>
        <v>0</v>
      </c>
    </row>
    <row r="262" spans="1:14" ht="13.5" thickBot="1" x14ac:dyDescent="0.25">
      <c r="A262" s="217"/>
      <c r="B262" s="211"/>
      <c r="C262" s="211"/>
      <c r="D262" s="211"/>
      <c r="E262" s="211"/>
      <c r="F262" s="211"/>
      <c r="G262" s="211"/>
      <c r="H262" s="211"/>
      <c r="I262" s="211"/>
      <c r="J262" s="211"/>
      <c r="K262" s="211"/>
      <c r="L262" s="211"/>
      <c r="M262" s="211"/>
      <c r="N262" s="213"/>
    </row>
    <row r="263" spans="1:14" x14ac:dyDescent="0.2">
      <c r="A263" s="214" t="s">
        <v>13</v>
      </c>
      <c r="B263" s="214">
        <f>SUM(B243:B261)</f>
        <v>106457639</v>
      </c>
      <c r="C263" s="214">
        <f t="shared" ref="C263:N263" si="6">SUM(C243:C261)</f>
        <v>78673483</v>
      </c>
      <c r="D263" s="214">
        <f t="shared" si="6"/>
        <v>93071096</v>
      </c>
      <c r="E263" s="214">
        <f t="shared" si="6"/>
        <v>115310694</v>
      </c>
      <c r="F263" s="214">
        <f t="shared" si="6"/>
        <v>149848059</v>
      </c>
      <c r="G263" s="214">
        <f t="shared" si="6"/>
        <v>159145087</v>
      </c>
      <c r="H263" s="214">
        <f t="shared" si="6"/>
        <v>156947418</v>
      </c>
      <c r="I263" s="214">
        <f t="shared" si="6"/>
        <v>160066795</v>
      </c>
      <c r="J263" s="214">
        <f t="shared" si="6"/>
        <v>153889532</v>
      </c>
      <c r="K263" s="214">
        <f t="shared" si="6"/>
        <v>144747437</v>
      </c>
      <c r="L263" s="214">
        <f t="shared" si="6"/>
        <v>124310005</v>
      </c>
      <c r="M263" s="214">
        <f t="shared" si="6"/>
        <v>98868317</v>
      </c>
      <c r="N263" s="214">
        <f t="shared" si="6"/>
        <v>1541335562</v>
      </c>
    </row>
    <row r="264" spans="1:14" ht="13.5" thickBot="1" x14ac:dyDescent="0.25">
      <c r="A264" s="215"/>
      <c r="B264" s="215"/>
      <c r="C264" s="215"/>
      <c r="D264" s="215"/>
      <c r="E264" s="215"/>
      <c r="F264" s="215"/>
      <c r="G264" s="215"/>
      <c r="H264" s="215"/>
      <c r="I264" s="215"/>
      <c r="J264" s="215"/>
      <c r="K264" s="215"/>
      <c r="L264" s="215"/>
      <c r="M264" s="215"/>
      <c r="N264" s="215"/>
    </row>
  </sheetData>
  <mergeCells count="1595">
    <mergeCell ref="A12:N12"/>
    <mergeCell ref="A2:N2"/>
    <mergeCell ref="A9:C9"/>
    <mergeCell ref="A8:C8"/>
    <mergeCell ref="A7:C7"/>
    <mergeCell ref="A6:C6"/>
    <mergeCell ref="A5:C5"/>
    <mergeCell ref="A4:C4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A63:N63"/>
    <mergeCell ref="A116:N116"/>
    <mergeCell ref="J65:J66"/>
    <mergeCell ref="K65:K66"/>
    <mergeCell ref="L65:L66"/>
    <mergeCell ref="M65:M66"/>
    <mergeCell ref="N65:N66"/>
    <mergeCell ref="A67:A68"/>
    <mergeCell ref="B67:B68"/>
    <mergeCell ref="C67:C68"/>
    <mergeCell ref="A239:N239"/>
    <mergeCell ref="A16:A17"/>
    <mergeCell ref="A18:A19"/>
    <mergeCell ref="A20:A21"/>
    <mergeCell ref="A22:A23"/>
    <mergeCell ref="A24:A25"/>
    <mergeCell ref="A26:A27"/>
    <mergeCell ref="A28:A29"/>
    <mergeCell ref="M58:M59"/>
    <mergeCell ref="N58:N5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B16:B17"/>
    <mergeCell ref="C16:C17"/>
    <mergeCell ref="B24:B25"/>
    <mergeCell ref="C24:C25"/>
    <mergeCell ref="B32:B33"/>
    <mergeCell ref="C32:C33"/>
    <mergeCell ref="B40:B41"/>
    <mergeCell ref="C40:C41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A75:A76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A83:A84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A87:A88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A89:A90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A91:A92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M93:M94"/>
    <mergeCell ref="N93:N94"/>
    <mergeCell ref="A95:A96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K105:K106"/>
    <mergeCell ref="L105:L106"/>
    <mergeCell ref="M105:M106"/>
    <mergeCell ref="N105:N106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N109:N110"/>
    <mergeCell ref="A111:A112"/>
    <mergeCell ref="B111:B112"/>
    <mergeCell ref="C111:C112"/>
    <mergeCell ref="D111:D112"/>
    <mergeCell ref="E111:E112"/>
    <mergeCell ref="H111:H112"/>
    <mergeCell ref="I111:I112"/>
    <mergeCell ref="J109:J110"/>
    <mergeCell ref="K109:K110"/>
    <mergeCell ref="N111:N112"/>
    <mergeCell ref="A118:A119"/>
    <mergeCell ref="B118:B119"/>
    <mergeCell ref="C118:C119"/>
    <mergeCell ref="D118:D119"/>
    <mergeCell ref="E118:E119"/>
    <mergeCell ref="L118:L119"/>
    <mergeCell ref="M118:M119"/>
    <mergeCell ref="L111:L112"/>
    <mergeCell ref="M111:M112"/>
    <mergeCell ref="L109:L110"/>
    <mergeCell ref="M109:M110"/>
    <mergeCell ref="F118:F119"/>
    <mergeCell ref="G118:G119"/>
    <mergeCell ref="F111:F112"/>
    <mergeCell ref="G111:G112"/>
    <mergeCell ref="J118:J119"/>
    <mergeCell ref="K118:K119"/>
    <mergeCell ref="J111:J112"/>
    <mergeCell ref="K111:K112"/>
    <mergeCell ref="F147:F148"/>
    <mergeCell ref="G147:G148"/>
    <mergeCell ref="H147:H148"/>
    <mergeCell ref="I147:I148"/>
    <mergeCell ref="H118:H119"/>
    <mergeCell ref="I118:I119"/>
    <mergeCell ref="F140:F141"/>
    <mergeCell ref="G140:G141"/>
    <mergeCell ref="H140:H141"/>
    <mergeCell ref="I140:I141"/>
    <mergeCell ref="A168:A169"/>
    <mergeCell ref="B168:B169"/>
    <mergeCell ref="C168:C169"/>
    <mergeCell ref="D168:D169"/>
    <mergeCell ref="E168:E169"/>
    <mergeCell ref="N118:N119"/>
    <mergeCell ref="A147:A148"/>
    <mergeCell ref="B147:B148"/>
    <mergeCell ref="C147:C148"/>
    <mergeCell ref="D147:D148"/>
    <mergeCell ref="H168:H169"/>
    <mergeCell ref="I168:I169"/>
    <mergeCell ref="J168:J169"/>
    <mergeCell ref="K168:K169"/>
    <mergeCell ref="J147:J148"/>
    <mergeCell ref="K147:K148"/>
    <mergeCell ref="J151:J152"/>
    <mergeCell ref="K151:K152"/>
    <mergeCell ref="I153:I154"/>
    <mergeCell ref="J153:J154"/>
    <mergeCell ref="L168:L169"/>
    <mergeCell ref="M168:M169"/>
    <mergeCell ref="N168:N169"/>
    <mergeCell ref="A241:A242"/>
    <mergeCell ref="B241:B242"/>
    <mergeCell ref="C241:C242"/>
    <mergeCell ref="D241:D242"/>
    <mergeCell ref="E241:E242"/>
    <mergeCell ref="F241:F242"/>
    <mergeCell ref="G241:G242"/>
    <mergeCell ref="H241:H242"/>
    <mergeCell ref="I241:I242"/>
    <mergeCell ref="J241:J242"/>
    <mergeCell ref="K241:K242"/>
    <mergeCell ref="L241:L242"/>
    <mergeCell ref="M241:M242"/>
    <mergeCell ref="N241:N242"/>
    <mergeCell ref="A243:A244"/>
    <mergeCell ref="B243:B244"/>
    <mergeCell ref="C243:C244"/>
    <mergeCell ref="D243:D244"/>
    <mergeCell ref="E243:E244"/>
    <mergeCell ref="F243:F244"/>
    <mergeCell ref="G243:G244"/>
    <mergeCell ref="H243:H244"/>
    <mergeCell ref="I243:I244"/>
    <mergeCell ref="J243:J244"/>
    <mergeCell ref="K243:K244"/>
    <mergeCell ref="L243:L244"/>
    <mergeCell ref="M243:M244"/>
    <mergeCell ref="N243:N244"/>
    <mergeCell ref="A245:A246"/>
    <mergeCell ref="B245:B246"/>
    <mergeCell ref="C245:C246"/>
    <mergeCell ref="D245:D246"/>
    <mergeCell ref="E245:E246"/>
    <mergeCell ref="F245:F246"/>
    <mergeCell ref="G245:G246"/>
    <mergeCell ref="H245:H246"/>
    <mergeCell ref="I245:I246"/>
    <mergeCell ref="J245:J246"/>
    <mergeCell ref="K245:K246"/>
    <mergeCell ref="L245:L246"/>
    <mergeCell ref="M245:M246"/>
    <mergeCell ref="N245:N246"/>
    <mergeCell ref="A247:A248"/>
    <mergeCell ref="B247:B248"/>
    <mergeCell ref="C247:C248"/>
    <mergeCell ref="D247:D248"/>
    <mergeCell ref="E247:E248"/>
    <mergeCell ref="F247:F248"/>
    <mergeCell ref="G247:G248"/>
    <mergeCell ref="H247:H248"/>
    <mergeCell ref="I247:I248"/>
    <mergeCell ref="J247:J248"/>
    <mergeCell ref="K247:K248"/>
    <mergeCell ref="L247:L248"/>
    <mergeCell ref="M247:M248"/>
    <mergeCell ref="N247:N248"/>
    <mergeCell ref="A249:A250"/>
    <mergeCell ref="B249:B250"/>
    <mergeCell ref="C249:C250"/>
    <mergeCell ref="D249:D250"/>
    <mergeCell ref="E249:E250"/>
    <mergeCell ref="F249:F250"/>
    <mergeCell ref="G249:G250"/>
    <mergeCell ref="H249:H250"/>
    <mergeCell ref="I249:I250"/>
    <mergeCell ref="J249:J250"/>
    <mergeCell ref="K249:K250"/>
    <mergeCell ref="L249:L250"/>
    <mergeCell ref="M249:M250"/>
    <mergeCell ref="N249:N250"/>
    <mergeCell ref="A251:A252"/>
    <mergeCell ref="B251:B252"/>
    <mergeCell ref="C251:C252"/>
    <mergeCell ref="D251:D252"/>
    <mergeCell ref="E251:E252"/>
    <mergeCell ref="F251:F252"/>
    <mergeCell ref="G251:G252"/>
    <mergeCell ref="H251:H252"/>
    <mergeCell ref="I251:I252"/>
    <mergeCell ref="J251:J252"/>
    <mergeCell ref="K251:K252"/>
    <mergeCell ref="L251:L252"/>
    <mergeCell ref="M251:M252"/>
    <mergeCell ref="N251:N252"/>
    <mergeCell ref="A253:A254"/>
    <mergeCell ref="B253:B254"/>
    <mergeCell ref="C253:C254"/>
    <mergeCell ref="D253:D254"/>
    <mergeCell ref="E253:E254"/>
    <mergeCell ref="F253:F254"/>
    <mergeCell ref="G253:G254"/>
    <mergeCell ref="H253:H254"/>
    <mergeCell ref="I253:I254"/>
    <mergeCell ref="J253:J254"/>
    <mergeCell ref="K253:K254"/>
    <mergeCell ref="L253:L254"/>
    <mergeCell ref="M253:M254"/>
    <mergeCell ref="N253:N254"/>
    <mergeCell ref="A255:A256"/>
    <mergeCell ref="B255:B256"/>
    <mergeCell ref="C255:C256"/>
    <mergeCell ref="D255:D256"/>
    <mergeCell ref="E255:E256"/>
    <mergeCell ref="F255:F256"/>
    <mergeCell ref="G255:G256"/>
    <mergeCell ref="H255:H256"/>
    <mergeCell ref="I255:I256"/>
    <mergeCell ref="J255:J256"/>
    <mergeCell ref="K255:K256"/>
    <mergeCell ref="L255:L256"/>
    <mergeCell ref="M255:M256"/>
    <mergeCell ref="N255:N256"/>
    <mergeCell ref="A257:A258"/>
    <mergeCell ref="B257:B258"/>
    <mergeCell ref="C257:C258"/>
    <mergeCell ref="D257:D258"/>
    <mergeCell ref="E257:E258"/>
    <mergeCell ref="F257:F258"/>
    <mergeCell ref="G257:G258"/>
    <mergeCell ref="H257:H258"/>
    <mergeCell ref="I257:I258"/>
    <mergeCell ref="J257:J258"/>
    <mergeCell ref="K257:K258"/>
    <mergeCell ref="L257:L258"/>
    <mergeCell ref="M257:M258"/>
    <mergeCell ref="N257:N258"/>
    <mergeCell ref="A259:A260"/>
    <mergeCell ref="B259:B260"/>
    <mergeCell ref="C259:C260"/>
    <mergeCell ref="D259:D260"/>
    <mergeCell ref="E259:E260"/>
    <mergeCell ref="F259:F260"/>
    <mergeCell ref="G259:G260"/>
    <mergeCell ref="H259:H260"/>
    <mergeCell ref="I259:I260"/>
    <mergeCell ref="J259:J260"/>
    <mergeCell ref="K259:K260"/>
    <mergeCell ref="L259:L260"/>
    <mergeCell ref="M259:M260"/>
    <mergeCell ref="N259:N260"/>
    <mergeCell ref="A261:A262"/>
    <mergeCell ref="B261:B262"/>
    <mergeCell ref="C261:C262"/>
    <mergeCell ref="D261:D262"/>
    <mergeCell ref="E261:E262"/>
    <mergeCell ref="F261:F262"/>
    <mergeCell ref="G261:G262"/>
    <mergeCell ref="H261:H262"/>
    <mergeCell ref="I261:I262"/>
    <mergeCell ref="J261:J262"/>
    <mergeCell ref="K261:K262"/>
    <mergeCell ref="L261:L262"/>
    <mergeCell ref="M261:M262"/>
    <mergeCell ref="N261:N262"/>
    <mergeCell ref="A263:A264"/>
    <mergeCell ref="B263:B264"/>
    <mergeCell ref="C263:C264"/>
    <mergeCell ref="D263:D264"/>
    <mergeCell ref="E263:E264"/>
    <mergeCell ref="F263:F264"/>
    <mergeCell ref="G263:G264"/>
    <mergeCell ref="H263:H264"/>
    <mergeCell ref="I263:I264"/>
    <mergeCell ref="J263:J264"/>
    <mergeCell ref="K263:K264"/>
    <mergeCell ref="L263:L264"/>
    <mergeCell ref="M263:M264"/>
    <mergeCell ref="N263:N264"/>
    <mergeCell ref="A234:A235"/>
    <mergeCell ref="B234:B235"/>
    <mergeCell ref="C234:C235"/>
    <mergeCell ref="D234:D235"/>
    <mergeCell ref="E234:E235"/>
    <mergeCell ref="F234:F235"/>
    <mergeCell ref="G234:G235"/>
    <mergeCell ref="H234:H235"/>
    <mergeCell ref="I234:I235"/>
    <mergeCell ref="J234:J235"/>
    <mergeCell ref="K234:K235"/>
    <mergeCell ref="L234:L235"/>
    <mergeCell ref="M234:M235"/>
    <mergeCell ref="N234:N235"/>
    <mergeCell ref="A161:A162"/>
    <mergeCell ref="B161:B162"/>
    <mergeCell ref="C161:C162"/>
    <mergeCell ref="D161:D162"/>
    <mergeCell ref="E161:E162"/>
    <mergeCell ref="F161:F162"/>
    <mergeCell ref="G161:G162"/>
    <mergeCell ref="H161:H162"/>
    <mergeCell ref="I161:I162"/>
    <mergeCell ref="N161:N162"/>
    <mergeCell ref="A140:A141"/>
    <mergeCell ref="B140:B141"/>
    <mergeCell ref="C140:C141"/>
    <mergeCell ref="D140:D141"/>
    <mergeCell ref="E140:E141"/>
    <mergeCell ref="L147:L148"/>
    <mergeCell ref="M147:M148"/>
    <mergeCell ref="N147:N148"/>
    <mergeCell ref="E147:E148"/>
    <mergeCell ref="J140:J141"/>
    <mergeCell ref="K140:K141"/>
    <mergeCell ref="L140:L141"/>
    <mergeCell ref="M140:M141"/>
    <mergeCell ref="N140:N141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9:A150"/>
    <mergeCell ref="A151:A152"/>
    <mergeCell ref="A153:A154"/>
    <mergeCell ref="A145:N145"/>
    <mergeCell ref="C134:C135"/>
    <mergeCell ref="D134:D135"/>
    <mergeCell ref="E134:E135"/>
    <mergeCell ref="F134:F135"/>
    <mergeCell ref="G134:G135"/>
    <mergeCell ref="H134:H135"/>
    <mergeCell ref="I134:I135"/>
    <mergeCell ref="A155:A156"/>
    <mergeCell ref="K149:K150"/>
    <mergeCell ref="L149:L150"/>
    <mergeCell ref="M149:M150"/>
    <mergeCell ref="N149:N150"/>
    <mergeCell ref="B151:B152"/>
    <mergeCell ref="C151:C152"/>
    <mergeCell ref="B149:B150"/>
    <mergeCell ref="C149:C150"/>
    <mergeCell ref="D149:D150"/>
    <mergeCell ref="A157:A158"/>
    <mergeCell ref="A159:A160"/>
    <mergeCell ref="A170:A171"/>
    <mergeCell ref="A166:N166"/>
    <mergeCell ref="K157:K158"/>
    <mergeCell ref="L157:L158"/>
    <mergeCell ref="M157:M158"/>
    <mergeCell ref="N157:N158"/>
    <mergeCell ref="B159:B160"/>
    <mergeCell ref="C159:C160"/>
    <mergeCell ref="A172:A173"/>
    <mergeCell ref="A174:A175"/>
    <mergeCell ref="A176:A177"/>
    <mergeCell ref="A178:A179"/>
    <mergeCell ref="A180:A181"/>
    <mergeCell ref="A182:A183"/>
    <mergeCell ref="A184:A185"/>
    <mergeCell ref="A186:A187"/>
    <mergeCell ref="A188:A189"/>
    <mergeCell ref="A190:A191"/>
    <mergeCell ref="A192:A193"/>
    <mergeCell ref="A194:A195"/>
    <mergeCell ref="A196:A197"/>
    <mergeCell ref="A198:A199"/>
    <mergeCell ref="A200:A201"/>
    <mergeCell ref="A202:A203"/>
    <mergeCell ref="A204:A205"/>
    <mergeCell ref="A206:A207"/>
    <mergeCell ref="A208:A209"/>
    <mergeCell ref="A210:A211"/>
    <mergeCell ref="A212:A213"/>
    <mergeCell ref="A214:A215"/>
    <mergeCell ref="A216:A217"/>
    <mergeCell ref="A218:A219"/>
    <mergeCell ref="A220:A221"/>
    <mergeCell ref="A222:A223"/>
    <mergeCell ref="A224:A225"/>
    <mergeCell ref="A226:A227"/>
    <mergeCell ref="A228:A229"/>
    <mergeCell ref="A230:A231"/>
    <mergeCell ref="A232:A233"/>
    <mergeCell ref="B120:B121"/>
    <mergeCell ref="B122:B123"/>
    <mergeCell ref="B124:B125"/>
    <mergeCell ref="B126:B127"/>
    <mergeCell ref="B128:B129"/>
    <mergeCell ref="B130:B131"/>
    <mergeCell ref="B132:B133"/>
    <mergeCell ref="B134:B135"/>
    <mergeCell ref="B138:B139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M120:M121"/>
    <mergeCell ref="N120:N121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L122:L123"/>
    <mergeCell ref="M122:M123"/>
    <mergeCell ref="N122:N123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M124:M125"/>
    <mergeCell ref="N124:N125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L126:L127"/>
    <mergeCell ref="M126:M127"/>
    <mergeCell ref="N126:N127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K130:K131"/>
    <mergeCell ref="L130:L131"/>
    <mergeCell ref="M130:M131"/>
    <mergeCell ref="N130:N131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K132:K133"/>
    <mergeCell ref="L132:L133"/>
    <mergeCell ref="M132:M133"/>
    <mergeCell ref="N132:N133"/>
    <mergeCell ref="J134:J135"/>
    <mergeCell ref="K134:K135"/>
    <mergeCell ref="L134:L135"/>
    <mergeCell ref="M134:M135"/>
    <mergeCell ref="N134:N135"/>
    <mergeCell ref="B136:B137"/>
    <mergeCell ref="C136:C137"/>
    <mergeCell ref="D136:D137"/>
    <mergeCell ref="E136:E137"/>
    <mergeCell ref="F136:F137"/>
    <mergeCell ref="G136:G137"/>
    <mergeCell ref="H136:H137"/>
    <mergeCell ref="I136:I137"/>
    <mergeCell ref="J136:J137"/>
    <mergeCell ref="K136:K137"/>
    <mergeCell ref="L136:L137"/>
    <mergeCell ref="M136:M137"/>
    <mergeCell ref="N136:N137"/>
    <mergeCell ref="C138:C139"/>
    <mergeCell ref="D138:D139"/>
    <mergeCell ref="E138:E139"/>
    <mergeCell ref="F138:F139"/>
    <mergeCell ref="G138:G139"/>
    <mergeCell ref="H138:H139"/>
    <mergeCell ref="I138:I139"/>
    <mergeCell ref="J138:J139"/>
    <mergeCell ref="K138:K139"/>
    <mergeCell ref="L138:L139"/>
    <mergeCell ref="M138:M139"/>
    <mergeCell ref="N138:N139"/>
    <mergeCell ref="E149:E150"/>
    <mergeCell ref="F149:F150"/>
    <mergeCell ref="G149:G150"/>
    <mergeCell ref="H149:H150"/>
    <mergeCell ref="I149:I150"/>
    <mergeCell ref="J149:J150"/>
    <mergeCell ref="D151:D152"/>
    <mergeCell ref="E151:E152"/>
    <mergeCell ref="F151:F152"/>
    <mergeCell ref="G151:G152"/>
    <mergeCell ref="H151:H152"/>
    <mergeCell ref="I151:I152"/>
    <mergeCell ref="L151:L152"/>
    <mergeCell ref="M151:M152"/>
    <mergeCell ref="N151:N152"/>
    <mergeCell ref="B153:B154"/>
    <mergeCell ref="C153:C154"/>
    <mergeCell ref="D153:D154"/>
    <mergeCell ref="E153:E154"/>
    <mergeCell ref="F153:F154"/>
    <mergeCell ref="G153:G154"/>
    <mergeCell ref="H153:H154"/>
    <mergeCell ref="N153:N154"/>
    <mergeCell ref="B155:B156"/>
    <mergeCell ref="C155:C156"/>
    <mergeCell ref="D155:D156"/>
    <mergeCell ref="E155:E156"/>
    <mergeCell ref="F155:F156"/>
    <mergeCell ref="G155:G156"/>
    <mergeCell ref="K155:K156"/>
    <mergeCell ref="L155:L156"/>
    <mergeCell ref="M155:M156"/>
    <mergeCell ref="K153:K154"/>
    <mergeCell ref="L153:L154"/>
    <mergeCell ref="M153:M154"/>
    <mergeCell ref="H157:H158"/>
    <mergeCell ref="I157:I158"/>
    <mergeCell ref="J157:J158"/>
    <mergeCell ref="H155:H156"/>
    <mergeCell ref="I155:I156"/>
    <mergeCell ref="J155:J156"/>
    <mergeCell ref="F159:F160"/>
    <mergeCell ref="G159:G160"/>
    <mergeCell ref="H159:H160"/>
    <mergeCell ref="I159:I160"/>
    <mergeCell ref="N155:N156"/>
    <mergeCell ref="B157:B158"/>
    <mergeCell ref="C157:C158"/>
    <mergeCell ref="D157:D158"/>
    <mergeCell ref="E157:E158"/>
    <mergeCell ref="F157:F158"/>
    <mergeCell ref="B170:B171"/>
    <mergeCell ref="C170:C171"/>
    <mergeCell ref="D170:D171"/>
    <mergeCell ref="E170:E171"/>
    <mergeCell ref="F170:F171"/>
    <mergeCell ref="G157:G158"/>
    <mergeCell ref="F168:F169"/>
    <mergeCell ref="G168:G169"/>
    <mergeCell ref="D159:D160"/>
    <mergeCell ref="E159:E160"/>
    <mergeCell ref="L170:L171"/>
    <mergeCell ref="J159:J160"/>
    <mergeCell ref="K159:K160"/>
    <mergeCell ref="L159:L160"/>
    <mergeCell ref="M159:M160"/>
    <mergeCell ref="N159:N160"/>
    <mergeCell ref="J161:J162"/>
    <mergeCell ref="K161:K162"/>
    <mergeCell ref="L161:L162"/>
    <mergeCell ref="M161:M162"/>
    <mergeCell ref="N170:N171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G170:G171"/>
    <mergeCell ref="B174:B175"/>
    <mergeCell ref="C174:C175"/>
    <mergeCell ref="D174:D175"/>
    <mergeCell ref="E174:E175"/>
    <mergeCell ref="F174:F175"/>
    <mergeCell ref="M170:M171"/>
    <mergeCell ref="H170:H171"/>
    <mergeCell ref="I170:I171"/>
    <mergeCell ref="J170:J171"/>
    <mergeCell ref="K170:K171"/>
    <mergeCell ref="L174:L175"/>
    <mergeCell ref="J172:J173"/>
    <mergeCell ref="K172:K173"/>
    <mergeCell ref="L172:L173"/>
    <mergeCell ref="M172:M173"/>
    <mergeCell ref="N172:N173"/>
    <mergeCell ref="N174:N175"/>
    <mergeCell ref="M174:M175"/>
    <mergeCell ref="J174:J175"/>
    <mergeCell ref="K174:K175"/>
    <mergeCell ref="B176:B177"/>
    <mergeCell ref="C176:C177"/>
    <mergeCell ref="D176:D177"/>
    <mergeCell ref="E176:E177"/>
    <mergeCell ref="F176:F177"/>
    <mergeCell ref="G176:G177"/>
    <mergeCell ref="H176:H177"/>
    <mergeCell ref="I176:I177"/>
    <mergeCell ref="G174:G175"/>
    <mergeCell ref="B178:B179"/>
    <mergeCell ref="C178:C179"/>
    <mergeCell ref="D178:D179"/>
    <mergeCell ref="E178:E179"/>
    <mergeCell ref="F178:F179"/>
    <mergeCell ref="H174:H175"/>
    <mergeCell ref="I174:I175"/>
    <mergeCell ref="L178:L179"/>
    <mergeCell ref="J176:J177"/>
    <mergeCell ref="K176:K177"/>
    <mergeCell ref="L176:L177"/>
    <mergeCell ref="M176:M177"/>
    <mergeCell ref="N176:N177"/>
    <mergeCell ref="N178:N179"/>
    <mergeCell ref="M178:M179"/>
    <mergeCell ref="J178:J179"/>
    <mergeCell ref="K178:K179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G178:G179"/>
    <mergeCell ref="B182:B183"/>
    <mergeCell ref="C182:C183"/>
    <mergeCell ref="D182:D183"/>
    <mergeCell ref="E182:E183"/>
    <mergeCell ref="F182:F183"/>
    <mergeCell ref="H178:H179"/>
    <mergeCell ref="I178:I179"/>
    <mergeCell ref="L182:L183"/>
    <mergeCell ref="J180:J181"/>
    <mergeCell ref="K180:K181"/>
    <mergeCell ref="L180:L181"/>
    <mergeCell ref="M180:M181"/>
    <mergeCell ref="N180:N181"/>
    <mergeCell ref="N182:N183"/>
    <mergeCell ref="M182:M183"/>
    <mergeCell ref="J182:J183"/>
    <mergeCell ref="K182:K183"/>
    <mergeCell ref="B184:B185"/>
    <mergeCell ref="C184:C185"/>
    <mergeCell ref="D184:D185"/>
    <mergeCell ref="E184:E185"/>
    <mergeCell ref="F184:F185"/>
    <mergeCell ref="G184:G185"/>
    <mergeCell ref="H184:H185"/>
    <mergeCell ref="I184:I185"/>
    <mergeCell ref="G182:G183"/>
    <mergeCell ref="B186:B187"/>
    <mergeCell ref="C186:C187"/>
    <mergeCell ref="D186:D187"/>
    <mergeCell ref="E186:E187"/>
    <mergeCell ref="F186:F187"/>
    <mergeCell ref="H182:H183"/>
    <mergeCell ref="I182:I183"/>
    <mergeCell ref="L186:L187"/>
    <mergeCell ref="J184:J185"/>
    <mergeCell ref="K184:K185"/>
    <mergeCell ref="L184:L185"/>
    <mergeCell ref="M184:M185"/>
    <mergeCell ref="N184:N185"/>
    <mergeCell ref="N186:N187"/>
    <mergeCell ref="M186:M187"/>
    <mergeCell ref="J186:J187"/>
    <mergeCell ref="K186:K187"/>
    <mergeCell ref="B188:B189"/>
    <mergeCell ref="C188:C189"/>
    <mergeCell ref="D188:D189"/>
    <mergeCell ref="E188:E189"/>
    <mergeCell ref="F188:F189"/>
    <mergeCell ref="G188:G189"/>
    <mergeCell ref="H188:H189"/>
    <mergeCell ref="I188:I189"/>
    <mergeCell ref="G186:G187"/>
    <mergeCell ref="B190:B191"/>
    <mergeCell ref="C190:C191"/>
    <mergeCell ref="D190:D191"/>
    <mergeCell ref="E190:E191"/>
    <mergeCell ref="F190:F191"/>
    <mergeCell ref="H186:H187"/>
    <mergeCell ref="I186:I187"/>
    <mergeCell ref="L190:L191"/>
    <mergeCell ref="J188:J189"/>
    <mergeCell ref="K188:K189"/>
    <mergeCell ref="L188:L189"/>
    <mergeCell ref="M188:M189"/>
    <mergeCell ref="N188:N189"/>
    <mergeCell ref="N190:N191"/>
    <mergeCell ref="M190:M191"/>
    <mergeCell ref="J190:J191"/>
    <mergeCell ref="K190:K191"/>
    <mergeCell ref="B192:B193"/>
    <mergeCell ref="C192:C193"/>
    <mergeCell ref="D192:D193"/>
    <mergeCell ref="E192:E193"/>
    <mergeCell ref="F192:F193"/>
    <mergeCell ref="G192:G193"/>
    <mergeCell ref="H192:H193"/>
    <mergeCell ref="I192:I193"/>
    <mergeCell ref="G190:G191"/>
    <mergeCell ref="B194:B195"/>
    <mergeCell ref="C194:C195"/>
    <mergeCell ref="D194:D195"/>
    <mergeCell ref="E194:E195"/>
    <mergeCell ref="F194:F195"/>
    <mergeCell ref="H190:H191"/>
    <mergeCell ref="I190:I191"/>
    <mergeCell ref="L194:L195"/>
    <mergeCell ref="J192:J193"/>
    <mergeCell ref="K192:K193"/>
    <mergeCell ref="L192:L193"/>
    <mergeCell ref="M192:M193"/>
    <mergeCell ref="N192:N193"/>
    <mergeCell ref="N194:N195"/>
    <mergeCell ref="M194:M195"/>
    <mergeCell ref="J194:J195"/>
    <mergeCell ref="K194:K195"/>
    <mergeCell ref="B196:B197"/>
    <mergeCell ref="C196:C197"/>
    <mergeCell ref="D196:D197"/>
    <mergeCell ref="E196:E197"/>
    <mergeCell ref="F196:F197"/>
    <mergeCell ref="G196:G197"/>
    <mergeCell ref="H196:H197"/>
    <mergeCell ref="I196:I197"/>
    <mergeCell ref="G194:G195"/>
    <mergeCell ref="B198:B199"/>
    <mergeCell ref="C198:C199"/>
    <mergeCell ref="D198:D199"/>
    <mergeCell ref="E198:E199"/>
    <mergeCell ref="F198:F199"/>
    <mergeCell ref="H194:H195"/>
    <mergeCell ref="I194:I195"/>
    <mergeCell ref="L198:L199"/>
    <mergeCell ref="J196:J197"/>
    <mergeCell ref="K196:K197"/>
    <mergeCell ref="L196:L197"/>
    <mergeCell ref="M196:M197"/>
    <mergeCell ref="N196:N197"/>
    <mergeCell ref="N198:N199"/>
    <mergeCell ref="M198:M199"/>
    <mergeCell ref="J198:J199"/>
    <mergeCell ref="K198:K199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G198:G199"/>
    <mergeCell ref="B202:B203"/>
    <mergeCell ref="C202:C203"/>
    <mergeCell ref="D202:D203"/>
    <mergeCell ref="E202:E203"/>
    <mergeCell ref="F202:F203"/>
    <mergeCell ref="H198:H199"/>
    <mergeCell ref="I198:I199"/>
    <mergeCell ref="L202:L203"/>
    <mergeCell ref="J200:J201"/>
    <mergeCell ref="K200:K201"/>
    <mergeCell ref="L200:L201"/>
    <mergeCell ref="M200:M201"/>
    <mergeCell ref="N200:N201"/>
    <mergeCell ref="N202:N203"/>
    <mergeCell ref="M202:M203"/>
    <mergeCell ref="J202:J203"/>
    <mergeCell ref="K202:K203"/>
    <mergeCell ref="B204:B205"/>
    <mergeCell ref="C204:C205"/>
    <mergeCell ref="D204:D205"/>
    <mergeCell ref="E204:E205"/>
    <mergeCell ref="F204:F205"/>
    <mergeCell ref="G204:G205"/>
    <mergeCell ref="H204:H205"/>
    <mergeCell ref="I204:I205"/>
    <mergeCell ref="G202:G203"/>
    <mergeCell ref="B206:B207"/>
    <mergeCell ref="C206:C207"/>
    <mergeCell ref="D206:D207"/>
    <mergeCell ref="E206:E207"/>
    <mergeCell ref="F206:F207"/>
    <mergeCell ref="H202:H203"/>
    <mergeCell ref="I202:I203"/>
    <mergeCell ref="L206:L207"/>
    <mergeCell ref="J204:J205"/>
    <mergeCell ref="K204:K205"/>
    <mergeCell ref="L204:L205"/>
    <mergeCell ref="M204:M205"/>
    <mergeCell ref="N204:N205"/>
    <mergeCell ref="N206:N207"/>
    <mergeCell ref="M206:M207"/>
    <mergeCell ref="J206:J207"/>
    <mergeCell ref="K206:K207"/>
    <mergeCell ref="B208:B209"/>
    <mergeCell ref="C208:C209"/>
    <mergeCell ref="D208:D209"/>
    <mergeCell ref="E208:E209"/>
    <mergeCell ref="F208:F209"/>
    <mergeCell ref="G208:G209"/>
    <mergeCell ref="H208:H209"/>
    <mergeCell ref="I208:I209"/>
    <mergeCell ref="G206:G207"/>
    <mergeCell ref="B210:B211"/>
    <mergeCell ref="C210:C211"/>
    <mergeCell ref="D210:D211"/>
    <mergeCell ref="E210:E211"/>
    <mergeCell ref="F210:F211"/>
    <mergeCell ref="H206:H207"/>
    <mergeCell ref="I206:I207"/>
    <mergeCell ref="L210:L211"/>
    <mergeCell ref="J208:J209"/>
    <mergeCell ref="K208:K209"/>
    <mergeCell ref="L208:L209"/>
    <mergeCell ref="M208:M209"/>
    <mergeCell ref="N208:N209"/>
    <mergeCell ref="N210:N211"/>
    <mergeCell ref="M210:M211"/>
    <mergeCell ref="J210:J211"/>
    <mergeCell ref="K210:K211"/>
    <mergeCell ref="B212:B213"/>
    <mergeCell ref="C212:C213"/>
    <mergeCell ref="D212:D213"/>
    <mergeCell ref="E212:E213"/>
    <mergeCell ref="F212:F213"/>
    <mergeCell ref="G212:G213"/>
    <mergeCell ref="H212:H213"/>
    <mergeCell ref="I212:I213"/>
    <mergeCell ref="G210:G211"/>
    <mergeCell ref="B214:B215"/>
    <mergeCell ref="C214:C215"/>
    <mergeCell ref="D214:D215"/>
    <mergeCell ref="E214:E215"/>
    <mergeCell ref="F214:F215"/>
    <mergeCell ref="H210:H211"/>
    <mergeCell ref="I210:I211"/>
    <mergeCell ref="L214:L215"/>
    <mergeCell ref="J212:J213"/>
    <mergeCell ref="K212:K213"/>
    <mergeCell ref="L212:L213"/>
    <mergeCell ref="M212:M213"/>
    <mergeCell ref="N212:N213"/>
    <mergeCell ref="N214:N215"/>
    <mergeCell ref="M214:M215"/>
    <mergeCell ref="J214:J215"/>
    <mergeCell ref="K214:K215"/>
    <mergeCell ref="B216:B217"/>
    <mergeCell ref="C216:C217"/>
    <mergeCell ref="D216:D217"/>
    <mergeCell ref="E216:E217"/>
    <mergeCell ref="F216:F217"/>
    <mergeCell ref="G216:G217"/>
    <mergeCell ref="H216:H217"/>
    <mergeCell ref="I216:I217"/>
    <mergeCell ref="G214:G215"/>
    <mergeCell ref="B218:B219"/>
    <mergeCell ref="C218:C219"/>
    <mergeCell ref="D218:D219"/>
    <mergeCell ref="E218:E219"/>
    <mergeCell ref="F218:F219"/>
    <mergeCell ref="H214:H215"/>
    <mergeCell ref="I214:I215"/>
    <mergeCell ref="L218:L219"/>
    <mergeCell ref="J216:J217"/>
    <mergeCell ref="K216:K217"/>
    <mergeCell ref="L216:L217"/>
    <mergeCell ref="M216:M217"/>
    <mergeCell ref="N216:N217"/>
    <mergeCell ref="N218:N219"/>
    <mergeCell ref="M218:M219"/>
    <mergeCell ref="J218:J219"/>
    <mergeCell ref="K218:K219"/>
    <mergeCell ref="B220:B221"/>
    <mergeCell ref="C220:C221"/>
    <mergeCell ref="D220:D221"/>
    <mergeCell ref="E220:E221"/>
    <mergeCell ref="F220:F221"/>
    <mergeCell ref="G220:G221"/>
    <mergeCell ref="H220:H221"/>
    <mergeCell ref="I220:I221"/>
    <mergeCell ref="G218:G219"/>
    <mergeCell ref="B222:B223"/>
    <mergeCell ref="C222:C223"/>
    <mergeCell ref="D222:D223"/>
    <mergeCell ref="E222:E223"/>
    <mergeCell ref="F222:F223"/>
    <mergeCell ref="H218:H219"/>
    <mergeCell ref="I218:I219"/>
    <mergeCell ref="L222:L223"/>
    <mergeCell ref="J220:J221"/>
    <mergeCell ref="K220:K221"/>
    <mergeCell ref="L220:L221"/>
    <mergeCell ref="M220:M221"/>
    <mergeCell ref="N220:N221"/>
    <mergeCell ref="N222:N223"/>
    <mergeCell ref="M222:M223"/>
    <mergeCell ref="J222:J223"/>
    <mergeCell ref="K222:K223"/>
    <mergeCell ref="B224:B225"/>
    <mergeCell ref="C224:C225"/>
    <mergeCell ref="D224:D225"/>
    <mergeCell ref="E224:E225"/>
    <mergeCell ref="F224:F225"/>
    <mergeCell ref="G224:G225"/>
    <mergeCell ref="H224:H225"/>
    <mergeCell ref="I224:I225"/>
    <mergeCell ref="G222:G223"/>
    <mergeCell ref="B226:B227"/>
    <mergeCell ref="C226:C227"/>
    <mergeCell ref="D226:D227"/>
    <mergeCell ref="E226:E227"/>
    <mergeCell ref="F226:F227"/>
    <mergeCell ref="H222:H223"/>
    <mergeCell ref="I222:I223"/>
    <mergeCell ref="L226:L227"/>
    <mergeCell ref="J224:J225"/>
    <mergeCell ref="K224:K225"/>
    <mergeCell ref="L224:L225"/>
    <mergeCell ref="M224:M225"/>
    <mergeCell ref="N224:N225"/>
    <mergeCell ref="N226:N227"/>
    <mergeCell ref="M226:M227"/>
    <mergeCell ref="J226:J227"/>
    <mergeCell ref="K226:K227"/>
    <mergeCell ref="B228:B229"/>
    <mergeCell ref="C228:C229"/>
    <mergeCell ref="D228:D229"/>
    <mergeCell ref="E228:E229"/>
    <mergeCell ref="F228:F229"/>
    <mergeCell ref="G228:G229"/>
    <mergeCell ref="H228:H229"/>
    <mergeCell ref="I228:I229"/>
    <mergeCell ref="G226:G227"/>
    <mergeCell ref="B230:B231"/>
    <mergeCell ref="C230:C231"/>
    <mergeCell ref="D230:D231"/>
    <mergeCell ref="E230:E231"/>
    <mergeCell ref="F230:F231"/>
    <mergeCell ref="H226:H227"/>
    <mergeCell ref="I226:I227"/>
    <mergeCell ref="L230:L231"/>
    <mergeCell ref="J228:J229"/>
    <mergeCell ref="K228:K229"/>
    <mergeCell ref="L228:L229"/>
    <mergeCell ref="M228:M229"/>
    <mergeCell ref="N228:N229"/>
    <mergeCell ref="N230:N231"/>
    <mergeCell ref="K230:K231"/>
    <mergeCell ref="B232:B233"/>
    <mergeCell ref="C232:C233"/>
    <mergeCell ref="D232:D233"/>
    <mergeCell ref="E232:E233"/>
    <mergeCell ref="N232:N233"/>
    <mergeCell ref="J232:J233"/>
    <mergeCell ref="K232:K233"/>
    <mergeCell ref="L232:L233"/>
    <mergeCell ref="G230:G231"/>
    <mergeCell ref="M232:M233"/>
    <mergeCell ref="F232:F233"/>
    <mergeCell ref="G232:G233"/>
    <mergeCell ref="H232:H233"/>
    <mergeCell ref="I232:I233"/>
    <mergeCell ref="M230:M231"/>
    <mergeCell ref="H230:H231"/>
    <mergeCell ref="I230:I231"/>
    <mergeCell ref="J230:J231"/>
  </mergeCells>
  <phoneticPr fontId="4" type="noConversion"/>
  <hyperlinks>
    <hyperlink ref="A4" location="'Tn Km 2013'!A34" display="1 - FERROEXPRESO PAMPEANO S.A."/>
    <hyperlink ref="A5" location="'Tn Km 2013'!A60" display="2 - NUEVO CENTRAL ARGENTINO S.A."/>
    <hyperlink ref="A6" location="'Tn Km 2013'!A79" display="3 - FERROSUR ROCA S.A."/>
    <hyperlink ref="A7" location="'Tn Km 2013'!A100" display="4 - BELGRANO CARGAS Y LOGÍSTICA S.A. - Línea San Martín "/>
    <hyperlink ref="A8" location="'Tn Km 2013'!A119" display="5 - BELGRANO CARGAS Y LOGÍSTICA S.A. - Línea Urquiza"/>
    <hyperlink ref="A9" location="'Tn Km 2013'!A137" display="6 - BELGRANO CARGAS Y LOGÍSTICA S.A. - Línea Belgrano"/>
    <hyperlink ref="A4:C4" location="'1997'!A40" display="1 - FERROEXPRESO PAMPEANO S.A."/>
    <hyperlink ref="A5:C5" location="'1997'!A92" display="2 - NUEVO CENTRAL ARGENTINO S.A."/>
    <hyperlink ref="A6:C6" location="'1997'!A142" display="3 - FERROSUR ROCA S.A."/>
    <hyperlink ref="A7:C7" location="'1997'!A164" display="4 - BUENOS AIRES AL PACIFICO S.A. "/>
    <hyperlink ref="A8:C8" location="'1997'!A198" display="5 - FERROCARRIL MESOPOTAMICO GRAL URQUIZA S.A."/>
    <hyperlink ref="A9:C9" location="'1997'!A265" display="6 - BELGRANO S.A."/>
  </hyperlinks>
  <pageMargins left="0.75" right="0.75" top="1" bottom="1" header="0" footer="0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30"/>
  <sheetViews>
    <sheetView topLeftCell="A2" zoomScale="75" zoomScaleNormal="75" workbookViewId="0">
      <selection activeCell="A2" sqref="A2:N2"/>
    </sheetView>
  </sheetViews>
  <sheetFormatPr baseColWidth="10" defaultRowHeight="12.75" x14ac:dyDescent="0.2"/>
  <cols>
    <col min="1" max="14" width="15.5703125" customWidth="1"/>
    <col min="15" max="15" width="12.7109375" bestFit="1" customWidth="1"/>
  </cols>
  <sheetData>
    <row r="2" spans="1:14" s="26" customFormat="1" ht="24.95" customHeight="1" x14ac:dyDescent="0.2">
      <c r="A2" s="227" t="s">
        <v>236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</row>
    <row r="3" spans="1:14" ht="13.5" thickBot="1" x14ac:dyDescent="0.25"/>
    <row r="4" spans="1:14" s="26" customFormat="1" ht="24.95" customHeight="1" thickTop="1" thickBot="1" x14ac:dyDescent="0.25">
      <c r="A4" s="228" t="s">
        <v>0</v>
      </c>
      <c r="B4" s="229"/>
      <c r="C4" s="230"/>
      <c r="D4" s="38"/>
    </row>
    <row r="5" spans="1:14" s="26" customFormat="1" ht="24.95" customHeight="1" thickTop="1" thickBot="1" x14ac:dyDescent="0.25">
      <c r="A5" s="228" t="s">
        <v>18</v>
      </c>
      <c r="B5" s="229"/>
      <c r="C5" s="230"/>
      <c r="D5" s="38"/>
    </row>
    <row r="6" spans="1:14" s="26" customFormat="1" ht="24.95" customHeight="1" thickTop="1" thickBot="1" x14ac:dyDescent="0.25">
      <c r="A6" s="228" t="s">
        <v>29</v>
      </c>
      <c r="B6" s="229"/>
      <c r="C6" s="230"/>
      <c r="D6" s="38"/>
    </row>
    <row r="7" spans="1:14" s="26" customFormat="1" ht="24.95" customHeight="1" thickTop="1" thickBot="1" x14ac:dyDescent="0.25">
      <c r="A7" s="228" t="s">
        <v>210</v>
      </c>
      <c r="B7" s="229"/>
      <c r="C7" s="230"/>
      <c r="D7" s="38"/>
    </row>
    <row r="8" spans="1:14" s="26" customFormat="1" ht="24.95" customHeight="1" thickTop="1" thickBot="1" x14ac:dyDescent="0.25">
      <c r="A8" s="228" t="s">
        <v>211</v>
      </c>
      <c r="B8" s="229"/>
      <c r="C8" s="230"/>
      <c r="D8" s="38"/>
    </row>
    <row r="9" spans="1:14" s="26" customFormat="1" ht="24.95" customHeight="1" thickTop="1" thickBot="1" x14ac:dyDescent="0.25">
      <c r="A9" s="228" t="s">
        <v>212</v>
      </c>
      <c r="B9" s="229"/>
      <c r="C9" s="230"/>
      <c r="D9" s="38"/>
    </row>
    <row r="10" spans="1:14" ht="13.5" thickTop="1" x14ac:dyDescent="0.2">
      <c r="A10" s="10"/>
      <c r="B10" s="10"/>
      <c r="C10" s="10"/>
      <c r="D10" s="10"/>
    </row>
    <row r="12" spans="1:14" ht="24" customHeight="1" x14ac:dyDescent="0.2">
      <c r="A12" s="273" t="s">
        <v>237</v>
      </c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</row>
    <row r="13" spans="1:14" ht="24" customHeight="1" thickBot="1" x14ac:dyDescent="0.25">
      <c r="A13" s="274"/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</row>
    <row r="14" spans="1:14" ht="33" customHeight="1" thickBot="1" x14ac:dyDescent="0.25">
      <c r="A14" s="84" t="s">
        <v>238</v>
      </c>
      <c r="B14" s="85" t="s">
        <v>239</v>
      </c>
      <c r="C14" s="85" t="s">
        <v>240</v>
      </c>
      <c r="D14" s="85" t="s">
        <v>241</v>
      </c>
      <c r="E14" s="85" t="s">
        <v>242</v>
      </c>
      <c r="F14" s="85" t="s">
        <v>243</v>
      </c>
      <c r="G14" s="85" t="s">
        <v>244</v>
      </c>
      <c r="H14" s="85" t="s">
        <v>245</v>
      </c>
      <c r="I14" s="85" t="s">
        <v>246</v>
      </c>
      <c r="J14" s="85" t="s">
        <v>247</v>
      </c>
      <c r="K14" s="85" t="s">
        <v>248</v>
      </c>
      <c r="L14" s="85" t="s">
        <v>249</v>
      </c>
      <c r="M14" s="85" t="s">
        <v>250</v>
      </c>
      <c r="N14" s="86" t="s">
        <v>251</v>
      </c>
    </row>
    <row r="15" spans="1:14" ht="33" customHeight="1" thickBot="1" x14ac:dyDescent="0.25">
      <c r="A15" s="78" t="s">
        <v>252</v>
      </c>
      <c r="B15" s="66">
        <v>10337698.800000001</v>
      </c>
      <c r="C15" s="66">
        <v>3099511.8</v>
      </c>
      <c r="D15" s="66">
        <v>0</v>
      </c>
      <c r="E15" s="66">
        <v>1411347.5999999999</v>
      </c>
      <c r="F15" s="66">
        <v>4122883.4400000004</v>
      </c>
      <c r="G15" s="66">
        <v>3441808.56</v>
      </c>
      <c r="H15" s="66">
        <v>845626.62</v>
      </c>
      <c r="I15" s="66">
        <v>239190.72</v>
      </c>
      <c r="J15" s="66">
        <v>363515.52</v>
      </c>
      <c r="K15" s="66">
        <v>463207.95999999996</v>
      </c>
      <c r="L15" s="66">
        <v>3123131.24</v>
      </c>
      <c r="M15" s="66">
        <v>5793564.959999999</v>
      </c>
      <c r="N15" s="66">
        <v>33241487.219999999</v>
      </c>
    </row>
    <row r="16" spans="1:14" ht="33" customHeight="1" x14ac:dyDescent="0.2">
      <c r="A16" s="76" t="s">
        <v>253</v>
      </c>
      <c r="B16" s="69">
        <v>10337698.800000001</v>
      </c>
      <c r="C16" s="67">
        <v>3099511.8</v>
      </c>
      <c r="D16" s="67">
        <v>0</v>
      </c>
      <c r="E16" s="67">
        <v>1411347.5999999999</v>
      </c>
      <c r="F16" s="67">
        <v>4122883.4400000004</v>
      </c>
      <c r="G16" s="67">
        <v>3330805.68</v>
      </c>
      <c r="H16" s="67">
        <v>189964.79999999999</v>
      </c>
      <c r="I16" s="67">
        <v>239562.23999999999</v>
      </c>
      <c r="J16" s="67">
        <v>363515.52</v>
      </c>
      <c r="K16" s="67">
        <v>463207.95999999996</v>
      </c>
      <c r="L16" s="67">
        <v>3123131.24</v>
      </c>
      <c r="M16" s="67">
        <v>5793564.959999999</v>
      </c>
      <c r="N16" s="68">
        <v>32475194.039999999</v>
      </c>
    </row>
    <row r="17" spans="1:14" ht="33" customHeight="1" x14ac:dyDescent="0.2">
      <c r="A17" s="76" t="s">
        <v>221</v>
      </c>
      <c r="B17" s="69">
        <v>0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400056.06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8">
        <v>400056.06</v>
      </c>
    </row>
    <row r="18" spans="1:14" ht="33" customHeight="1" x14ac:dyDescent="0.2">
      <c r="A18" s="76" t="s">
        <v>254</v>
      </c>
      <c r="B18" s="69">
        <v>0</v>
      </c>
      <c r="C18" s="67">
        <v>0</v>
      </c>
      <c r="D18" s="67">
        <v>0</v>
      </c>
      <c r="E18" s="67">
        <v>0</v>
      </c>
      <c r="F18" s="67">
        <v>0</v>
      </c>
      <c r="G18" s="67">
        <v>111002.88</v>
      </c>
      <c r="H18" s="67">
        <v>255605.75999999998</v>
      </c>
      <c r="I18" s="67">
        <v>-371.51999999998952</v>
      </c>
      <c r="J18" s="67">
        <v>0</v>
      </c>
      <c r="K18" s="67">
        <v>0</v>
      </c>
      <c r="L18" s="67">
        <v>0</v>
      </c>
      <c r="M18" s="67">
        <v>0</v>
      </c>
      <c r="N18" s="68">
        <v>366237.12</v>
      </c>
    </row>
    <row r="19" spans="1:14" ht="33" customHeight="1" x14ac:dyDescent="0.2">
      <c r="A19" s="77" t="s">
        <v>255</v>
      </c>
      <c r="B19" s="69">
        <v>0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8">
        <v>0</v>
      </c>
    </row>
    <row r="20" spans="1:14" ht="33" customHeight="1" thickBot="1" x14ac:dyDescent="0.25">
      <c r="A20" s="83" t="s">
        <v>256</v>
      </c>
      <c r="B20" s="69">
        <v>0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8">
        <v>0</v>
      </c>
    </row>
    <row r="21" spans="1:14" ht="33" customHeight="1" thickBot="1" x14ac:dyDescent="0.25">
      <c r="A21" s="80" t="s">
        <v>257</v>
      </c>
      <c r="B21" s="70">
        <v>0</v>
      </c>
      <c r="C21" s="70">
        <v>0</v>
      </c>
      <c r="D21" s="70">
        <v>5375744.4800000004</v>
      </c>
      <c r="E21" s="70">
        <v>2958166.2</v>
      </c>
      <c r="F21" s="70">
        <v>0</v>
      </c>
      <c r="G21" s="70">
        <v>628252.88</v>
      </c>
      <c r="H21" s="70">
        <v>3908001.0400000005</v>
      </c>
      <c r="I21" s="70">
        <v>1370895.48</v>
      </c>
      <c r="J21" s="70">
        <v>3730070.4400000004</v>
      </c>
      <c r="K21" s="70">
        <v>1627847.26</v>
      </c>
      <c r="L21" s="70">
        <v>2530504.52</v>
      </c>
      <c r="M21" s="70">
        <v>1988950.38</v>
      </c>
      <c r="N21" s="70">
        <v>24118432.68</v>
      </c>
    </row>
    <row r="22" spans="1:14" ht="33" customHeight="1" x14ac:dyDescent="0.2">
      <c r="A22" s="79" t="s">
        <v>258</v>
      </c>
      <c r="B22" s="67">
        <v>0</v>
      </c>
      <c r="C22" s="67">
        <v>0</v>
      </c>
      <c r="D22" s="67">
        <v>5375744.4800000004</v>
      </c>
      <c r="E22" s="67">
        <v>2360043.64</v>
      </c>
      <c r="F22" s="67">
        <v>0</v>
      </c>
      <c r="G22" s="67">
        <v>0</v>
      </c>
      <c r="H22" s="67">
        <v>3722328.4800000004</v>
      </c>
      <c r="I22" s="67">
        <v>1370895.48</v>
      </c>
      <c r="J22" s="67">
        <v>688821.68</v>
      </c>
      <c r="K22" s="67">
        <v>995815.66</v>
      </c>
      <c r="L22" s="67">
        <v>2529945.2000000002</v>
      </c>
      <c r="M22" s="67">
        <v>1988950.38</v>
      </c>
      <c r="N22" s="68">
        <v>19032545</v>
      </c>
    </row>
    <row r="23" spans="1:14" ht="33" customHeight="1" x14ac:dyDescent="0.2">
      <c r="A23" s="79" t="s">
        <v>259</v>
      </c>
      <c r="B23" s="67">
        <v>0</v>
      </c>
      <c r="C23" s="67">
        <v>0</v>
      </c>
      <c r="D23" s="67">
        <v>0</v>
      </c>
      <c r="E23" s="67">
        <v>598122.55999999994</v>
      </c>
      <c r="F23" s="67">
        <v>0</v>
      </c>
      <c r="G23" s="67">
        <v>628252.88</v>
      </c>
      <c r="H23" s="67">
        <v>185672.56</v>
      </c>
      <c r="I23" s="67">
        <v>0</v>
      </c>
      <c r="J23" s="67">
        <v>3041248.7600000002</v>
      </c>
      <c r="K23" s="67">
        <v>632031.6</v>
      </c>
      <c r="L23" s="67">
        <v>559.31999999994878</v>
      </c>
      <c r="M23" s="67">
        <v>0</v>
      </c>
      <c r="N23" s="68">
        <v>5085887.68</v>
      </c>
    </row>
    <row r="24" spans="1:14" ht="33" customHeight="1" x14ac:dyDescent="0.2">
      <c r="A24" s="79" t="s">
        <v>260</v>
      </c>
      <c r="B24" s="67">
        <v>0</v>
      </c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8">
        <v>0</v>
      </c>
    </row>
    <row r="25" spans="1:14" ht="33" customHeight="1" x14ac:dyDescent="0.2">
      <c r="A25" s="79" t="s">
        <v>261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8">
        <v>0</v>
      </c>
    </row>
    <row r="26" spans="1:14" ht="33" customHeight="1" x14ac:dyDescent="0.2">
      <c r="A26" s="79" t="s">
        <v>262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8">
        <v>0</v>
      </c>
    </row>
    <row r="27" spans="1:14" ht="33" customHeight="1" thickBot="1" x14ac:dyDescent="0.25">
      <c r="A27" s="79" t="s">
        <v>263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8">
        <v>0</v>
      </c>
    </row>
    <row r="28" spans="1:14" ht="33" customHeight="1" thickBot="1" x14ac:dyDescent="0.25">
      <c r="A28" s="80" t="s">
        <v>264</v>
      </c>
      <c r="B28" s="70">
        <v>0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</row>
    <row r="29" spans="1:14" ht="33" customHeight="1" x14ac:dyDescent="0.2">
      <c r="A29" s="79" t="s">
        <v>265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8">
        <v>0</v>
      </c>
    </row>
    <row r="30" spans="1:14" ht="33" customHeight="1" x14ac:dyDescent="0.2">
      <c r="A30" s="79" t="s">
        <v>266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8">
        <v>0</v>
      </c>
    </row>
    <row r="31" spans="1:14" ht="33" customHeight="1" x14ac:dyDescent="0.2">
      <c r="A31" s="79" t="s">
        <v>267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8">
        <v>0</v>
      </c>
    </row>
    <row r="32" spans="1:14" ht="33" customHeight="1" thickBot="1" x14ac:dyDescent="0.25">
      <c r="A32" s="79" t="s">
        <v>268</v>
      </c>
      <c r="B32" s="67">
        <v>0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8">
        <v>0</v>
      </c>
    </row>
    <row r="33" spans="1:14" ht="33" customHeight="1" thickBot="1" x14ac:dyDescent="0.25">
      <c r="A33" s="80" t="s">
        <v>269</v>
      </c>
      <c r="B33" s="71">
        <v>0</v>
      </c>
      <c r="C33" s="71">
        <v>1880200</v>
      </c>
      <c r="D33" s="71">
        <v>-1565634</v>
      </c>
      <c r="E33" s="71">
        <v>350903</v>
      </c>
      <c r="F33" s="71">
        <v>403678</v>
      </c>
      <c r="G33" s="71">
        <v>181700</v>
      </c>
      <c r="H33" s="71">
        <v>395053.75</v>
      </c>
      <c r="I33" s="71">
        <v>0</v>
      </c>
      <c r="J33" s="71">
        <v>471199.5</v>
      </c>
      <c r="K33" s="71">
        <v>197103.5</v>
      </c>
      <c r="L33" s="71">
        <v>546089.5</v>
      </c>
      <c r="M33" s="71">
        <v>337102.5</v>
      </c>
      <c r="N33" s="71">
        <v>3197395.75</v>
      </c>
    </row>
    <row r="34" spans="1:14" ht="33" customHeight="1" x14ac:dyDescent="0.2">
      <c r="A34" s="79" t="s">
        <v>270</v>
      </c>
      <c r="B34" s="67">
        <v>0</v>
      </c>
      <c r="C34" s="67">
        <v>0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72">
        <v>0</v>
      </c>
    </row>
    <row r="35" spans="1:14" ht="33" customHeight="1" thickBot="1" x14ac:dyDescent="0.25">
      <c r="A35" s="79" t="s">
        <v>271</v>
      </c>
      <c r="B35" s="67">
        <v>0</v>
      </c>
      <c r="C35" s="67">
        <v>1880200</v>
      </c>
      <c r="D35" s="67">
        <v>-1565634</v>
      </c>
      <c r="E35" s="67">
        <v>350903</v>
      </c>
      <c r="F35" s="67">
        <v>403678</v>
      </c>
      <c r="G35" s="67">
        <v>181700</v>
      </c>
      <c r="H35" s="67">
        <v>395053.75</v>
      </c>
      <c r="I35" s="67">
        <v>0</v>
      </c>
      <c r="J35" s="67">
        <v>471199.5</v>
      </c>
      <c r="K35" s="67">
        <v>197103.5</v>
      </c>
      <c r="L35" s="67">
        <v>546089.5</v>
      </c>
      <c r="M35" s="67">
        <v>337102.5</v>
      </c>
      <c r="N35" s="72">
        <v>3197395.75</v>
      </c>
    </row>
    <row r="36" spans="1:14" ht="33" customHeight="1" thickBot="1" x14ac:dyDescent="0.25">
      <c r="A36" s="80" t="s">
        <v>272</v>
      </c>
      <c r="B36" s="70">
        <v>70682137.340000004</v>
      </c>
      <c r="C36" s="70">
        <v>54739154.481999993</v>
      </c>
      <c r="D36" s="70">
        <v>85851119.677999973</v>
      </c>
      <c r="E36" s="70">
        <v>108958878.77160002</v>
      </c>
      <c r="F36" s="70">
        <v>135637186.10999998</v>
      </c>
      <c r="G36" s="70">
        <v>114597431.41700003</v>
      </c>
      <c r="H36" s="70">
        <v>136704436.26800001</v>
      </c>
      <c r="I36" s="70">
        <v>131061245.40399998</v>
      </c>
      <c r="J36" s="70">
        <v>131555802.91800007</v>
      </c>
      <c r="K36" s="70">
        <v>127020252.49099997</v>
      </c>
      <c r="L36" s="70">
        <v>103206938.90800002</v>
      </c>
      <c r="M36" s="70">
        <v>70154529.619000018</v>
      </c>
      <c r="N36" s="70">
        <v>1270169113.4066002</v>
      </c>
    </row>
    <row r="37" spans="1:14" ht="33" customHeight="1" x14ac:dyDescent="0.2">
      <c r="A37" s="79" t="s">
        <v>273</v>
      </c>
      <c r="B37" s="67">
        <v>0</v>
      </c>
      <c r="C37" s="67">
        <v>0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72">
        <v>0</v>
      </c>
    </row>
    <row r="38" spans="1:14" ht="33" customHeight="1" x14ac:dyDescent="0.2">
      <c r="A38" s="79" t="s">
        <v>274</v>
      </c>
      <c r="B38" s="67">
        <v>0</v>
      </c>
      <c r="C38" s="67">
        <v>0</v>
      </c>
      <c r="D38" s="67">
        <v>0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72">
        <v>0</v>
      </c>
    </row>
    <row r="39" spans="1:14" ht="33" customHeight="1" x14ac:dyDescent="0.2">
      <c r="A39" s="79" t="s">
        <v>275</v>
      </c>
      <c r="B39" s="67">
        <v>8937039.7899999991</v>
      </c>
      <c r="C39" s="67">
        <v>2685723.108</v>
      </c>
      <c r="D39" s="67">
        <v>4742041.2699999996</v>
      </c>
      <c r="E39" s="67">
        <v>694368.31300000008</v>
      </c>
      <c r="F39" s="67">
        <v>3527486.82</v>
      </c>
      <c r="G39" s="67">
        <v>733169.80800000031</v>
      </c>
      <c r="H39" s="67">
        <v>5772876.71</v>
      </c>
      <c r="I39" s="67">
        <v>5654416.580000001</v>
      </c>
      <c r="J39" s="67">
        <v>5162910.7</v>
      </c>
      <c r="K39" s="67">
        <v>3380434.82</v>
      </c>
      <c r="L39" s="67">
        <v>3324335.4680000003</v>
      </c>
      <c r="M39" s="67">
        <v>8485148.4800000004</v>
      </c>
      <c r="N39" s="72">
        <v>53099951.867000014</v>
      </c>
    </row>
    <row r="40" spans="1:14" ht="33" customHeight="1" x14ac:dyDescent="0.2">
      <c r="A40" s="79" t="s">
        <v>276</v>
      </c>
      <c r="B40" s="67">
        <v>8530536.6799999997</v>
      </c>
      <c r="C40" s="67">
        <v>9719786.882000003</v>
      </c>
      <c r="D40" s="67">
        <v>31958262.205999989</v>
      </c>
      <c r="E40" s="67">
        <v>38504813.212000005</v>
      </c>
      <c r="F40" s="67">
        <v>31949234.228000008</v>
      </c>
      <c r="G40" s="67">
        <v>44264314.902000017</v>
      </c>
      <c r="H40" s="67">
        <v>40651814.554000005</v>
      </c>
      <c r="I40" s="67">
        <v>29648480.258999996</v>
      </c>
      <c r="J40" s="67">
        <v>24642087.440000013</v>
      </c>
      <c r="K40" s="67">
        <v>23516973.761999998</v>
      </c>
      <c r="L40" s="67">
        <v>5101710.45</v>
      </c>
      <c r="M40" s="67">
        <v>4838099.4560000002</v>
      </c>
      <c r="N40" s="72">
        <v>293326114.03100002</v>
      </c>
    </row>
    <row r="41" spans="1:14" ht="33" customHeight="1" x14ac:dyDescent="0.2">
      <c r="A41" s="79" t="s">
        <v>277</v>
      </c>
      <c r="B41" s="67">
        <v>0</v>
      </c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72">
        <v>0</v>
      </c>
    </row>
    <row r="42" spans="1:14" ht="33" customHeight="1" x14ac:dyDescent="0.2">
      <c r="A42" s="79" t="s">
        <v>278</v>
      </c>
      <c r="B42" s="67">
        <v>25118427.57</v>
      </c>
      <c r="C42" s="67">
        <v>17628304.095999997</v>
      </c>
      <c r="D42" s="67">
        <v>21124569.371999994</v>
      </c>
      <c r="E42" s="67">
        <v>3983965.1669999999</v>
      </c>
      <c r="F42" s="67">
        <v>1399784.8819999998</v>
      </c>
      <c r="G42" s="67">
        <v>6231329.4500000002</v>
      </c>
      <c r="H42" s="67">
        <v>1897157.3399999999</v>
      </c>
      <c r="I42" s="67">
        <v>4364540.7859999994</v>
      </c>
      <c r="J42" s="67">
        <v>825563.82399999991</v>
      </c>
      <c r="K42" s="67">
        <v>2000639.9800000002</v>
      </c>
      <c r="L42" s="67">
        <v>676101.15000000014</v>
      </c>
      <c r="M42" s="67">
        <v>2271606.4440000001</v>
      </c>
      <c r="N42" s="72">
        <v>87521990.061000004</v>
      </c>
    </row>
    <row r="43" spans="1:14" ht="33" customHeight="1" x14ac:dyDescent="0.2">
      <c r="A43" s="79" t="s">
        <v>279</v>
      </c>
      <c r="B43" s="67">
        <v>0</v>
      </c>
      <c r="C43" s="67">
        <v>0</v>
      </c>
      <c r="D43" s="67">
        <v>0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840727.2</v>
      </c>
      <c r="L43" s="67">
        <v>-3319.2000000000698</v>
      </c>
      <c r="M43" s="67">
        <v>0</v>
      </c>
      <c r="N43" s="72">
        <v>837407.99999999988</v>
      </c>
    </row>
    <row r="44" spans="1:14" ht="33" customHeight="1" x14ac:dyDescent="0.2">
      <c r="A44" s="79" t="s">
        <v>280</v>
      </c>
      <c r="B44" s="67">
        <v>1898705.2399999998</v>
      </c>
      <c r="C44" s="67">
        <v>4272337.0780000007</v>
      </c>
      <c r="D44" s="67">
        <v>18665648.967999991</v>
      </c>
      <c r="E44" s="67">
        <v>5920540.1515999986</v>
      </c>
      <c r="F44" s="67">
        <v>-138.80000000005879</v>
      </c>
      <c r="G44" s="67">
        <v>499648.38</v>
      </c>
      <c r="H44" s="67">
        <v>1019031.824</v>
      </c>
      <c r="I44" s="67">
        <v>5116600.6219999995</v>
      </c>
      <c r="J44" s="67">
        <v>1905188.3479999998</v>
      </c>
      <c r="K44" s="67">
        <v>121712.16</v>
      </c>
      <c r="L44" s="67">
        <v>2771873.11</v>
      </c>
      <c r="M44" s="67">
        <v>10202971.072000001</v>
      </c>
      <c r="N44" s="72">
        <v>52394118.153599977</v>
      </c>
    </row>
    <row r="45" spans="1:14" ht="33" customHeight="1" x14ac:dyDescent="0.2">
      <c r="A45" s="79" t="s">
        <v>281</v>
      </c>
      <c r="B45" s="67">
        <v>26197428.059999995</v>
      </c>
      <c r="C45" s="67">
        <v>20433003.318</v>
      </c>
      <c r="D45" s="67">
        <v>9360597.8619999997</v>
      </c>
      <c r="E45" s="67">
        <v>59855191.928000018</v>
      </c>
      <c r="F45" s="67">
        <v>98760818.979999974</v>
      </c>
      <c r="G45" s="67">
        <v>62868968.877000012</v>
      </c>
      <c r="H45" s="67">
        <v>87363555.840000018</v>
      </c>
      <c r="I45" s="67">
        <v>86277207.15699999</v>
      </c>
      <c r="J45" s="67">
        <v>99020052.606000051</v>
      </c>
      <c r="K45" s="67">
        <v>97159764.568999976</v>
      </c>
      <c r="L45" s="67">
        <v>91336237.930000022</v>
      </c>
      <c r="M45" s="67">
        <v>44356704.167000018</v>
      </c>
      <c r="N45" s="72">
        <v>782989531.29400027</v>
      </c>
    </row>
    <row r="46" spans="1:14" ht="33" customHeight="1" x14ac:dyDescent="0.2">
      <c r="A46" s="79" t="s">
        <v>282</v>
      </c>
      <c r="B46" s="67">
        <v>0</v>
      </c>
      <c r="C46" s="67">
        <v>0</v>
      </c>
      <c r="D46" s="67">
        <v>0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72">
        <v>0</v>
      </c>
    </row>
    <row r="47" spans="1:14" ht="33" customHeight="1" thickBot="1" x14ac:dyDescent="0.25">
      <c r="A47" s="79" t="s">
        <v>283</v>
      </c>
      <c r="B47" s="67">
        <v>0</v>
      </c>
      <c r="C47" s="67">
        <v>0</v>
      </c>
      <c r="D47" s="67">
        <v>0</v>
      </c>
      <c r="E47" s="67">
        <v>0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72">
        <v>0</v>
      </c>
    </row>
    <row r="48" spans="1:14" ht="33" customHeight="1" thickBot="1" x14ac:dyDescent="0.25">
      <c r="A48" s="80" t="s">
        <v>284</v>
      </c>
      <c r="B48" s="70">
        <v>0</v>
      </c>
      <c r="C48" s="70">
        <v>0</v>
      </c>
      <c r="D48" s="70"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70">
        <v>0</v>
      </c>
      <c r="N48" s="70">
        <v>0</v>
      </c>
    </row>
    <row r="49" spans="1:14" ht="33" customHeight="1" thickBot="1" x14ac:dyDescent="0.25">
      <c r="A49" s="81" t="s">
        <v>284</v>
      </c>
      <c r="B49" s="73">
        <v>0</v>
      </c>
      <c r="C49" s="73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72">
        <v>0</v>
      </c>
    </row>
    <row r="50" spans="1:14" ht="33" customHeight="1" thickBot="1" x14ac:dyDescent="0.25">
      <c r="A50" s="80" t="s">
        <v>285</v>
      </c>
      <c r="B50" s="70">
        <v>1929073.3599999999</v>
      </c>
      <c r="C50" s="70">
        <v>1750284.737</v>
      </c>
      <c r="D50" s="70">
        <v>0</v>
      </c>
      <c r="E50" s="70">
        <v>2134398.0180000002</v>
      </c>
      <c r="F50" s="70">
        <v>1907843.4</v>
      </c>
      <c r="G50" s="70">
        <v>-546.65999999991618</v>
      </c>
      <c r="H50" s="70">
        <v>1103169.125</v>
      </c>
      <c r="I50" s="70">
        <v>0</v>
      </c>
      <c r="J50" s="70">
        <v>-62.502999999851454</v>
      </c>
      <c r="K50" s="70">
        <v>747245.95</v>
      </c>
      <c r="L50" s="70">
        <v>1032391.798</v>
      </c>
      <c r="M50" s="70">
        <v>1162798.2</v>
      </c>
      <c r="N50" s="70">
        <v>11766595.424999999</v>
      </c>
    </row>
    <row r="51" spans="1:14" ht="33" customHeight="1" x14ac:dyDescent="0.2">
      <c r="A51" s="79" t="s">
        <v>286</v>
      </c>
      <c r="B51" s="67">
        <v>1929073.3599999999</v>
      </c>
      <c r="C51" s="67">
        <v>1750284.737</v>
      </c>
      <c r="D51" s="67">
        <v>0</v>
      </c>
      <c r="E51" s="67">
        <v>2134398.0180000002</v>
      </c>
      <c r="F51" s="67">
        <v>1907843.4</v>
      </c>
      <c r="G51" s="67">
        <v>-546.65999999991618</v>
      </c>
      <c r="H51" s="67">
        <v>1103169.125</v>
      </c>
      <c r="I51" s="67">
        <v>0</v>
      </c>
      <c r="J51" s="67">
        <v>-62.502999999851454</v>
      </c>
      <c r="K51" s="67">
        <v>747245.95</v>
      </c>
      <c r="L51" s="67">
        <v>1032391.798</v>
      </c>
      <c r="M51" s="67">
        <v>1162798.2</v>
      </c>
      <c r="N51" s="72">
        <v>11766595.424999999</v>
      </c>
    </row>
    <row r="52" spans="1:14" ht="33" customHeight="1" x14ac:dyDescent="0.2">
      <c r="A52" s="79" t="s">
        <v>287</v>
      </c>
      <c r="B52" s="67">
        <v>0</v>
      </c>
      <c r="C52" s="67">
        <v>0</v>
      </c>
      <c r="D52" s="67">
        <v>0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72">
        <v>0</v>
      </c>
    </row>
    <row r="53" spans="1:14" ht="33" customHeight="1" x14ac:dyDescent="0.2">
      <c r="A53" s="79" t="s">
        <v>288</v>
      </c>
      <c r="B53" s="67">
        <v>0</v>
      </c>
      <c r="C53" s="67">
        <v>0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72">
        <v>0</v>
      </c>
    </row>
    <row r="54" spans="1:14" ht="33" customHeight="1" x14ac:dyDescent="0.2">
      <c r="A54" s="79" t="s">
        <v>289</v>
      </c>
      <c r="B54" s="67">
        <v>0</v>
      </c>
      <c r="C54" s="67">
        <v>0</v>
      </c>
      <c r="D54" s="67">
        <v>0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72">
        <v>0</v>
      </c>
    </row>
    <row r="55" spans="1:14" ht="33" customHeight="1" x14ac:dyDescent="0.2">
      <c r="A55" s="79" t="s">
        <v>290</v>
      </c>
      <c r="B55" s="67">
        <v>0</v>
      </c>
      <c r="C55" s="67">
        <v>0</v>
      </c>
      <c r="D55" s="67">
        <v>0</v>
      </c>
      <c r="E55" s="67">
        <v>0</v>
      </c>
      <c r="F55" s="67">
        <v>0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72">
        <v>0</v>
      </c>
    </row>
    <row r="56" spans="1:14" ht="33" customHeight="1" x14ac:dyDescent="0.2">
      <c r="A56" s="79" t="s">
        <v>291</v>
      </c>
      <c r="B56" s="67">
        <v>0</v>
      </c>
      <c r="C56" s="67">
        <v>0</v>
      </c>
      <c r="D56" s="67">
        <v>0</v>
      </c>
      <c r="E56" s="67"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72">
        <v>0</v>
      </c>
    </row>
    <row r="57" spans="1:14" ht="33" customHeight="1" x14ac:dyDescent="0.2">
      <c r="A57" s="79" t="s">
        <v>292</v>
      </c>
      <c r="B57" s="67">
        <v>0</v>
      </c>
      <c r="C57" s="67">
        <v>0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72">
        <v>0</v>
      </c>
    </row>
    <row r="58" spans="1:14" ht="33" customHeight="1" x14ac:dyDescent="0.2">
      <c r="A58" s="79" t="s">
        <v>293</v>
      </c>
      <c r="B58" s="67">
        <v>0</v>
      </c>
      <c r="C58" s="67">
        <v>0</v>
      </c>
      <c r="D58" s="67">
        <v>0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72">
        <v>0</v>
      </c>
    </row>
    <row r="59" spans="1:14" ht="33" customHeight="1" x14ac:dyDescent="0.2">
      <c r="A59" s="79" t="s">
        <v>294</v>
      </c>
      <c r="B59" s="67">
        <v>0</v>
      </c>
      <c r="C59" s="67">
        <v>0</v>
      </c>
      <c r="D59" s="67">
        <v>0</v>
      </c>
      <c r="E59" s="67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72">
        <v>0</v>
      </c>
    </row>
    <row r="60" spans="1:14" ht="33" customHeight="1" thickBot="1" x14ac:dyDescent="0.25">
      <c r="A60" s="79" t="s">
        <v>295</v>
      </c>
      <c r="B60" s="67">
        <v>0</v>
      </c>
      <c r="C60" s="67">
        <v>0</v>
      </c>
      <c r="D60" s="67">
        <v>0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72">
        <v>0</v>
      </c>
    </row>
    <row r="61" spans="1:14" ht="33" customHeight="1" thickBot="1" x14ac:dyDescent="0.25">
      <c r="A61" s="80" t="s">
        <v>296</v>
      </c>
      <c r="B61" s="70">
        <v>0</v>
      </c>
      <c r="C61" s="70">
        <v>0</v>
      </c>
      <c r="D61" s="70">
        <v>0</v>
      </c>
      <c r="E61" s="70">
        <v>0</v>
      </c>
      <c r="F61" s="70">
        <v>-55</v>
      </c>
      <c r="G61" s="70">
        <v>518817</v>
      </c>
      <c r="H61" s="70">
        <v>0</v>
      </c>
      <c r="I61" s="70">
        <v>0</v>
      </c>
      <c r="J61" s="70">
        <v>0</v>
      </c>
      <c r="K61" s="70">
        <v>400162.7</v>
      </c>
      <c r="L61" s="70">
        <v>0</v>
      </c>
      <c r="M61" s="70">
        <v>0</v>
      </c>
      <c r="N61" s="70">
        <v>918924.7</v>
      </c>
    </row>
    <row r="62" spans="1:14" ht="33" customHeight="1" x14ac:dyDescent="0.2">
      <c r="A62" s="79" t="s">
        <v>297</v>
      </c>
      <c r="B62" s="67">
        <v>0</v>
      </c>
      <c r="C62" s="67">
        <v>0</v>
      </c>
      <c r="D62" s="67">
        <v>0</v>
      </c>
      <c r="E62" s="67">
        <v>0</v>
      </c>
      <c r="F62" s="67">
        <v>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72">
        <v>0</v>
      </c>
    </row>
    <row r="63" spans="1:14" ht="33" customHeight="1" x14ac:dyDescent="0.2">
      <c r="A63" s="79" t="s">
        <v>298</v>
      </c>
      <c r="B63" s="67">
        <v>0</v>
      </c>
      <c r="C63" s="67">
        <v>0</v>
      </c>
      <c r="D63" s="67">
        <v>0</v>
      </c>
      <c r="E63" s="67">
        <v>0</v>
      </c>
      <c r="F63" s="67">
        <v>0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72">
        <v>0</v>
      </c>
    </row>
    <row r="64" spans="1:14" ht="33" customHeight="1" x14ac:dyDescent="0.2">
      <c r="A64" s="79" t="s">
        <v>299</v>
      </c>
      <c r="B64" s="67">
        <v>0</v>
      </c>
      <c r="C64" s="67">
        <v>0</v>
      </c>
      <c r="D64" s="67">
        <v>0</v>
      </c>
      <c r="E64" s="67">
        <v>0</v>
      </c>
      <c r="F64" s="67">
        <v>-55</v>
      </c>
      <c r="G64" s="67">
        <v>518817</v>
      </c>
      <c r="H64" s="67">
        <v>0</v>
      </c>
      <c r="I64" s="67">
        <v>0</v>
      </c>
      <c r="J64" s="67">
        <v>0</v>
      </c>
      <c r="K64" s="67">
        <v>400162.7</v>
      </c>
      <c r="L64" s="67">
        <v>0</v>
      </c>
      <c r="M64" s="67">
        <v>0</v>
      </c>
      <c r="N64" s="72">
        <v>918924.7</v>
      </c>
    </row>
    <row r="65" spans="1:14" ht="33" customHeight="1" x14ac:dyDescent="0.2">
      <c r="A65" s="79" t="s">
        <v>300</v>
      </c>
      <c r="B65" s="67">
        <v>0</v>
      </c>
      <c r="C65" s="67">
        <v>0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72">
        <v>0</v>
      </c>
    </row>
    <row r="66" spans="1:14" ht="33" customHeight="1" x14ac:dyDescent="0.2">
      <c r="A66" s="79" t="s">
        <v>301</v>
      </c>
      <c r="B66" s="67">
        <v>0</v>
      </c>
      <c r="C66" s="67">
        <v>0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72">
        <v>0</v>
      </c>
    </row>
    <row r="67" spans="1:14" ht="33" customHeight="1" x14ac:dyDescent="0.2">
      <c r="A67" s="79" t="s">
        <v>302</v>
      </c>
      <c r="B67" s="67">
        <v>0</v>
      </c>
      <c r="C67" s="67"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72">
        <v>0</v>
      </c>
    </row>
    <row r="68" spans="1:14" ht="33" customHeight="1" thickBot="1" x14ac:dyDescent="0.25">
      <c r="A68" s="79" t="s">
        <v>303</v>
      </c>
      <c r="B68" s="67">
        <v>0</v>
      </c>
      <c r="C68" s="67">
        <v>0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72">
        <v>0</v>
      </c>
    </row>
    <row r="69" spans="1:14" ht="33" customHeight="1" thickBot="1" x14ac:dyDescent="0.25">
      <c r="A69" s="80" t="s">
        <v>304</v>
      </c>
      <c r="B69" s="70">
        <v>1803172</v>
      </c>
      <c r="C69" s="70">
        <v>4324297.8000000007</v>
      </c>
      <c r="D69" s="70">
        <v>4713884.4019999998</v>
      </c>
      <c r="E69" s="70">
        <v>4879340.63</v>
      </c>
      <c r="F69" s="70">
        <v>4092817.8476000009</v>
      </c>
      <c r="G69" s="70">
        <v>3854108.4080000008</v>
      </c>
      <c r="H69" s="70">
        <v>2921626.15</v>
      </c>
      <c r="I69" s="70">
        <v>1591322.1099999999</v>
      </c>
      <c r="J69" s="70">
        <v>569358.50000000012</v>
      </c>
      <c r="K69" s="70">
        <v>5767328.3179999981</v>
      </c>
      <c r="L69" s="70">
        <v>6475895.550999999</v>
      </c>
      <c r="M69" s="70">
        <v>2455628.5730000008</v>
      </c>
      <c r="N69" s="70">
        <v>43448780.289599992</v>
      </c>
    </row>
    <row r="70" spans="1:14" ht="33" customHeight="1" x14ac:dyDescent="0.2">
      <c r="A70" s="79" t="s">
        <v>305</v>
      </c>
      <c r="B70" s="67">
        <v>0</v>
      </c>
      <c r="C70" s="67">
        <v>0</v>
      </c>
      <c r="D70" s="67">
        <v>0</v>
      </c>
      <c r="E70" s="67">
        <v>0</v>
      </c>
      <c r="F70" s="67">
        <v>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72">
        <v>0</v>
      </c>
    </row>
    <row r="71" spans="1:14" ht="33" customHeight="1" x14ac:dyDescent="0.2">
      <c r="A71" s="79" t="s">
        <v>306</v>
      </c>
      <c r="B71" s="67">
        <v>0</v>
      </c>
      <c r="C71" s="67">
        <v>0</v>
      </c>
      <c r="D71" s="67">
        <v>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72">
        <v>0</v>
      </c>
    </row>
    <row r="72" spans="1:14" ht="33" customHeight="1" x14ac:dyDescent="0.2">
      <c r="A72" s="79" t="s">
        <v>307</v>
      </c>
      <c r="B72" s="67">
        <v>0</v>
      </c>
      <c r="C72" s="67">
        <v>0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72">
        <v>0</v>
      </c>
    </row>
    <row r="73" spans="1:14" ht="33" customHeight="1" x14ac:dyDescent="0.2">
      <c r="A73" s="79" t="s">
        <v>308</v>
      </c>
      <c r="B73" s="67">
        <v>0</v>
      </c>
      <c r="C73" s="67">
        <v>0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72">
        <v>0</v>
      </c>
    </row>
    <row r="74" spans="1:14" ht="33" customHeight="1" x14ac:dyDescent="0.2">
      <c r="A74" s="79" t="s">
        <v>309</v>
      </c>
      <c r="B74" s="67">
        <v>0</v>
      </c>
      <c r="C74" s="67">
        <v>0</v>
      </c>
      <c r="D74" s="67">
        <v>0</v>
      </c>
      <c r="E74" s="67">
        <v>0</v>
      </c>
      <c r="F74" s="67">
        <v>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72">
        <v>0</v>
      </c>
    </row>
    <row r="75" spans="1:14" ht="33" customHeight="1" x14ac:dyDescent="0.2">
      <c r="A75" s="79" t="s">
        <v>310</v>
      </c>
      <c r="B75" s="67">
        <v>0</v>
      </c>
      <c r="C75" s="67">
        <v>0</v>
      </c>
      <c r="D75" s="67">
        <v>0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72">
        <v>0</v>
      </c>
    </row>
    <row r="76" spans="1:14" ht="33" customHeight="1" x14ac:dyDescent="0.2">
      <c r="A76" s="79" t="s">
        <v>311</v>
      </c>
      <c r="B76" s="67">
        <v>0</v>
      </c>
      <c r="C76" s="67">
        <v>0</v>
      </c>
      <c r="D76" s="67">
        <v>0</v>
      </c>
      <c r="E76" s="67">
        <v>0</v>
      </c>
      <c r="F76" s="67">
        <v>0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72">
        <v>0</v>
      </c>
    </row>
    <row r="77" spans="1:14" ht="33" customHeight="1" x14ac:dyDescent="0.2">
      <c r="A77" s="79" t="s">
        <v>312</v>
      </c>
      <c r="B77" s="67">
        <v>0</v>
      </c>
      <c r="C77" s="67">
        <v>0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72">
        <v>0</v>
      </c>
    </row>
    <row r="78" spans="1:14" ht="33" customHeight="1" x14ac:dyDescent="0.2">
      <c r="A78" s="79" t="s">
        <v>313</v>
      </c>
      <c r="B78" s="67">
        <v>0</v>
      </c>
      <c r="C78" s="67">
        <v>0</v>
      </c>
      <c r="D78" s="67">
        <v>0</v>
      </c>
      <c r="E78" s="67">
        <v>0</v>
      </c>
      <c r="F78" s="67">
        <v>0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72">
        <v>0</v>
      </c>
    </row>
    <row r="79" spans="1:14" ht="33" customHeight="1" x14ac:dyDescent="0.2">
      <c r="A79" s="79" t="s">
        <v>314</v>
      </c>
      <c r="B79" s="67">
        <v>0</v>
      </c>
      <c r="C79" s="67">
        <v>0</v>
      </c>
      <c r="D79" s="67">
        <v>0</v>
      </c>
      <c r="E79" s="67">
        <v>0</v>
      </c>
      <c r="F79" s="67">
        <v>0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72">
        <v>0</v>
      </c>
    </row>
    <row r="80" spans="1:14" ht="33" customHeight="1" x14ac:dyDescent="0.2">
      <c r="A80" s="79" t="s">
        <v>315</v>
      </c>
      <c r="B80" s="67">
        <v>1702068</v>
      </c>
      <c r="C80" s="67">
        <v>751521.6</v>
      </c>
      <c r="D80" s="67">
        <v>1505757.6</v>
      </c>
      <c r="E80" s="67">
        <v>1508385.6</v>
      </c>
      <c r="F80" s="67">
        <v>1143988.8</v>
      </c>
      <c r="G80" s="67">
        <v>996850.05</v>
      </c>
      <c r="H80" s="67">
        <v>1034518.2</v>
      </c>
      <c r="I80" s="67">
        <v>1347859.2999999998</v>
      </c>
      <c r="J80" s="67">
        <v>570839.84000000008</v>
      </c>
      <c r="K80" s="67">
        <v>1203854.2999999998</v>
      </c>
      <c r="L80" s="67">
        <v>615192</v>
      </c>
      <c r="M80" s="67">
        <v>642364.80000000005</v>
      </c>
      <c r="N80" s="72">
        <v>13023200.09</v>
      </c>
    </row>
    <row r="81" spans="1:14" ht="33" customHeight="1" x14ac:dyDescent="0.2">
      <c r="A81" s="79" t="s">
        <v>316</v>
      </c>
      <c r="B81" s="67">
        <v>0</v>
      </c>
      <c r="C81" s="67">
        <v>0</v>
      </c>
      <c r="D81" s="67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72">
        <v>0</v>
      </c>
    </row>
    <row r="82" spans="1:14" ht="33" customHeight="1" x14ac:dyDescent="0.2">
      <c r="A82" s="79" t="s">
        <v>317</v>
      </c>
      <c r="B82" s="67">
        <v>0</v>
      </c>
      <c r="C82" s="67">
        <v>3429000.2</v>
      </c>
      <c r="D82" s="67">
        <v>2778610.8619999997</v>
      </c>
      <c r="E82" s="67">
        <v>3247368.77</v>
      </c>
      <c r="F82" s="67">
        <v>2787406.0476000006</v>
      </c>
      <c r="G82" s="67">
        <v>2697258.3580000005</v>
      </c>
      <c r="H82" s="67">
        <v>1887107.95</v>
      </c>
      <c r="I82" s="67">
        <v>246569.31000000003</v>
      </c>
      <c r="J82" s="67">
        <v>1518.66</v>
      </c>
      <c r="K82" s="67">
        <v>4322736.4179999987</v>
      </c>
      <c r="L82" s="67">
        <v>5619965.9509999994</v>
      </c>
      <c r="M82" s="67">
        <v>1648548.5730000003</v>
      </c>
      <c r="N82" s="72">
        <v>28666091.099599995</v>
      </c>
    </row>
    <row r="83" spans="1:14" ht="33" customHeight="1" x14ac:dyDescent="0.2">
      <c r="A83" s="79" t="s">
        <v>318</v>
      </c>
      <c r="B83" s="67">
        <v>101104</v>
      </c>
      <c r="C83" s="67">
        <v>143776</v>
      </c>
      <c r="D83" s="67">
        <v>429515.94</v>
      </c>
      <c r="E83" s="67">
        <v>123586.26</v>
      </c>
      <c r="F83" s="67">
        <v>161423</v>
      </c>
      <c r="G83" s="67">
        <v>160000</v>
      </c>
      <c r="H83" s="67">
        <v>0</v>
      </c>
      <c r="I83" s="67">
        <v>-3106.5</v>
      </c>
      <c r="J83" s="67">
        <v>-3000</v>
      </c>
      <c r="K83" s="67">
        <v>240737.59999999992</v>
      </c>
      <c r="L83" s="67">
        <v>240737.59999999992</v>
      </c>
      <c r="M83" s="67">
        <v>164715.19999999995</v>
      </c>
      <c r="N83" s="72">
        <v>1759489.0999999996</v>
      </c>
    </row>
    <row r="84" spans="1:14" ht="33" customHeight="1" thickBot="1" x14ac:dyDescent="0.25">
      <c r="A84" s="79" t="s">
        <v>319</v>
      </c>
      <c r="B84" s="67">
        <v>0</v>
      </c>
      <c r="C84" s="67">
        <v>0</v>
      </c>
      <c r="D84" s="67">
        <v>0</v>
      </c>
      <c r="E84" s="67">
        <v>0</v>
      </c>
      <c r="F84" s="67">
        <v>0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72">
        <v>0</v>
      </c>
    </row>
    <row r="85" spans="1:14" ht="33" customHeight="1" thickBot="1" x14ac:dyDescent="0.25">
      <c r="A85" s="80" t="s">
        <v>320</v>
      </c>
      <c r="B85" s="70">
        <v>0</v>
      </c>
      <c r="C85" s="70">
        <v>0</v>
      </c>
      <c r="D85" s="70">
        <v>0</v>
      </c>
      <c r="E85" s="70">
        <v>0</v>
      </c>
      <c r="F85" s="70">
        <v>0</v>
      </c>
      <c r="G85" s="70">
        <v>0</v>
      </c>
      <c r="H85" s="70">
        <v>0</v>
      </c>
      <c r="I85" s="70">
        <v>0</v>
      </c>
      <c r="J85" s="70">
        <v>0</v>
      </c>
      <c r="K85" s="70">
        <v>0</v>
      </c>
      <c r="L85" s="70">
        <v>0</v>
      </c>
      <c r="M85" s="70">
        <v>0</v>
      </c>
      <c r="N85" s="70">
        <v>0</v>
      </c>
    </row>
    <row r="86" spans="1:14" ht="33" customHeight="1" x14ac:dyDescent="0.2">
      <c r="A86" s="79" t="s">
        <v>321</v>
      </c>
      <c r="B86" s="67">
        <v>0</v>
      </c>
      <c r="C86" s="67">
        <v>0</v>
      </c>
      <c r="D86" s="67">
        <v>0</v>
      </c>
      <c r="E86" s="67">
        <v>0</v>
      </c>
      <c r="F86" s="67">
        <v>0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72">
        <v>0</v>
      </c>
    </row>
    <row r="87" spans="1:14" ht="33" customHeight="1" x14ac:dyDescent="0.2">
      <c r="A87" s="79" t="s">
        <v>322</v>
      </c>
      <c r="B87" s="67">
        <v>0</v>
      </c>
      <c r="C87" s="67">
        <v>0</v>
      </c>
      <c r="D87" s="67">
        <v>0</v>
      </c>
      <c r="E87" s="67">
        <v>0</v>
      </c>
      <c r="F87" s="67">
        <v>0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72">
        <v>0</v>
      </c>
    </row>
    <row r="88" spans="1:14" ht="33" customHeight="1" x14ac:dyDescent="0.2">
      <c r="A88" s="79" t="s">
        <v>323</v>
      </c>
      <c r="B88" s="67">
        <v>0</v>
      </c>
      <c r="C88" s="67">
        <v>0</v>
      </c>
      <c r="D88" s="67">
        <v>0</v>
      </c>
      <c r="E88" s="67">
        <v>0</v>
      </c>
      <c r="F88" s="67">
        <v>0</v>
      </c>
      <c r="G88" s="67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72">
        <v>0</v>
      </c>
    </row>
    <row r="89" spans="1:14" ht="33" customHeight="1" x14ac:dyDescent="0.2">
      <c r="A89" s="79" t="s">
        <v>324</v>
      </c>
      <c r="B89" s="67">
        <v>0</v>
      </c>
      <c r="C89" s="67">
        <v>0</v>
      </c>
      <c r="D89" s="67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72">
        <v>0</v>
      </c>
    </row>
    <row r="90" spans="1:14" ht="33" customHeight="1" x14ac:dyDescent="0.2">
      <c r="A90" s="79" t="s">
        <v>325</v>
      </c>
      <c r="B90" s="67">
        <v>0</v>
      </c>
      <c r="C90" s="67">
        <v>0</v>
      </c>
      <c r="D90" s="67">
        <v>0</v>
      </c>
      <c r="E90" s="67">
        <v>0</v>
      </c>
      <c r="F90" s="67">
        <v>0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72">
        <v>0</v>
      </c>
    </row>
    <row r="91" spans="1:14" ht="33" customHeight="1" thickBot="1" x14ac:dyDescent="0.25">
      <c r="A91" s="79" t="s">
        <v>256</v>
      </c>
      <c r="B91" s="67">
        <v>0</v>
      </c>
      <c r="C91" s="67">
        <v>0</v>
      </c>
      <c r="D91" s="67">
        <v>0</v>
      </c>
      <c r="E91" s="67">
        <v>0</v>
      </c>
      <c r="F91" s="67">
        <v>0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72">
        <v>0</v>
      </c>
    </row>
    <row r="92" spans="1:14" ht="33" customHeight="1" thickBot="1" x14ac:dyDescent="0.25">
      <c r="A92" s="80" t="s">
        <v>326</v>
      </c>
      <c r="B92" s="70">
        <v>0</v>
      </c>
      <c r="C92" s="70">
        <v>0</v>
      </c>
      <c r="D92" s="70">
        <v>0</v>
      </c>
      <c r="E92" s="70">
        <v>414157.5</v>
      </c>
      <c r="F92" s="70">
        <v>0</v>
      </c>
      <c r="G92" s="70">
        <v>0</v>
      </c>
      <c r="H92" s="70">
        <v>0</v>
      </c>
      <c r="I92" s="70">
        <v>0</v>
      </c>
      <c r="J92" s="70">
        <v>0</v>
      </c>
      <c r="K92" s="70">
        <v>0</v>
      </c>
      <c r="L92" s="70">
        <v>0</v>
      </c>
      <c r="M92" s="70">
        <v>0</v>
      </c>
      <c r="N92" s="70">
        <v>414157.5</v>
      </c>
    </row>
    <row r="93" spans="1:14" ht="33" customHeight="1" x14ac:dyDescent="0.2">
      <c r="A93" s="79" t="s">
        <v>327</v>
      </c>
      <c r="B93" s="67">
        <v>0</v>
      </c>
      <c r="C93" s="67">
        <v>0</v>
      </c>
      <c r="D93" s="67">
        <v>0</v>
      </c>
      <c r="E93" s="67">
        <v>414157.5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414157.5</v>
      </c>
    </row>
    <row r="94" spans="1:14" ht="33" customHeight="1" x14ac:dyDescent="0.2">
      <c r="A94" s="79" t="s">
        <v>328</v>
      </c>
      <c r="B94" s="67">
        <v>0</v>
      </c>
      <c r="C94" s="67">
        <v>0</v>
      </c>
      <c r="D94" s="67">
        <v>0</v>
      </c>
      <c r="E94" s="67">
        <v>0</v>
      </c>
      <c r="F94" s="67">
        <v>0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</row>
    <row r="95" spans="1:14" ht="33" customHeight="1" x14ac:dyDescent="0.2">
      <c r="A95" s="79" t="s">
        <v>329</v>
      </c>
      <c r="B95" s="67">
        <v>0</v>
      </c>
      <c r="C95" s="67">
        <v>0</v>
      </c>
      <c r="D95" s="67">
        <v>0</v>
      </c>
      <c r="E95" s="67">
        <v>0</v>
      </c>
      <c r="F95" s="67">
        <v>0</v>
      </c>
      <c r="G95" s="67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</row>
    <row r="96" spans="1:14" ht="33" customHeight="1" thickBot="1" x14ac:dyDescent="0.25">
      <c r="A96" s="79" t="s">
        <v>256</v>
      </c>
      <c r="B96" s="67">
        <v>0</v>
      </c>
      <c r="C96" s="67">
        <v>0</v>
      </c>
      <c r="D96" s="67">
        <v>0</v>
      </c>
      <c r="E96" s="67">
        <v>0</v>
      </c>
      <c r="F96" s="67">
        <v>0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</row>
    <row r="97" spans="1:14" ht="33" customHeight="1" thickBot="1" x14ac:dyDescent="0.25">
      <c r="A97" s="80" t="s">
        <v>330</v>
      </c>
      <c r="B97" s="70">
        <v>1153133.96</v>
      </c>
      <c r="C97" s="70">
        <v>1265597.5819999999</v>
      </c>
      <c r="D97" s="70">
        <v>1247957.28</v>
      </c>
      <c r="E97" s="70">
        <v>6162898.4199999999</v>
      </c>
      <c r="F97" s="70">
        <v>4660557.9740000004</v>
      </c>
      <c r="G97" s="70">
        <v>12823091.267999999</v>
      </c>
      <c r="H97" s="70">
        <v>9962124.1119999997</v>
      </c>
      <c r="I97" s="70">
        <v>4209415.9820000008</v>
      </c>
      <c r="J97" s="70">
        <v>13165471.498</v>
      </c>
      <c r="K97" s="70">
        <v>6694769.0779999997</v>
      </c>
      <c r="L97" s="70">
        <v>9643364.9920000006</v>
      </c>
      <c r="M97" s="70">
        <v>4239847.7739999993</v>
      </c>
      <c r="N97" s="70">
        <v>75228229.920000002</v>
      </c>
    </row>
    <row r="98" spans="1:14" ht="33" customHeight="1" x14ac:dyDescent="0.2">
      <c r="A98" s="79" t="s">
        <v>331</v>
      </c>
      <c r="B98" s="67">
        <v>0</v>
      </c>
      <c r="C98" s="67">
        <v>0</v>
      </c>
      <c r="D98" s="67">
        <v>0</v>
      </c>
      <c r="E98" s="67">
        <v>3455097.04</v>
      </c>
      <c r="F98" s="67">
        <v>1352758.8159999999</v>
      </c>
      <c r="G98" s="67">
        <v>10634091.184</v>
      </c>
      <c r="H98" s="67">
        <v>0</v>
      </c>
      <c r="I98" s="67">
        <v>3984760.9800000004</v>
      </c>
      <c r="J98" s="67">
        <v>10077441.5</v>
      </c>
      <c r="K98" s="67">
        <v>3267408.8560000001</v>
      </c>
      <c r="L98" s="67">
        <v>6301364.1520000007</v>
      </c>
      <c r="M98" s="67">
        <v>2510535.1999999993</v>
      </c>
      <c r="N98" s="72">
        <v>41583457.728</v>
      </c>
    </row>
    <row r="99" spans="1:14" ht="33" customHeight="1" x14ac:dyDescent="0.2">
      <c r="A99" s="79" t="s">
        <v>332</v>
      </c>
      <c r="B99" s="67">
        <v>178260</v>
      </c>
      <c r="C99" s="67">
        <v>0</v>
      </c>
      <c r="D99" s="67">
        <v>0</v>
      </c>
      <c r="E99" s="67">
        <v>479366.58</v>
      </c>
      <c r="F99" s="67">
        <v>571220.27600000007</v>
      </c>
      <c r="G99" s="67">
        <v>305918.04000000004</v>
      </c>
      <c r="H99" s="67">
        <v>7801069.0320000006</v>
      </c>
      <c r="I99" s="67">
        <v>0</v>
      </c>
      <c r="J99" s="67">
        <v>275090.35800000001</v>
      </c>
      <c r="K99" s="67">
        <v>269895.59999999998</v>
      </c>
      <c r="L99" s="67">
        <v>181532.52000000002</v>
      </c>
      <c r="M99" s="67">
        <v>0</v>
      </c>
      <c r="N99" s="72">
        <v>10062352.406000001</v>
      </c>
    </row>
    <row r="100" spans="1:14" ht="33" customHeight="1" x14ac:dyDescent="0.2">
      <c r="A100" s="79" t="s">
        <v>333</v>
      </c>
      <c r="B100" s="67">
        <v>0</v>
      </c>
      <c r="C100" s="67">
        <v>0</v>
      </c>
      <c r="D100" s="67">
        <v>0</v>
      </c>
      <c r="E100" s="67">
        <v>0</v>
      </c>
      <c r="F100" s="67">
        <v>0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72">
        <v>0</v>
      </c>
    </row>
    <row r="101" spans="1:14" ht="33" customHeight="1" x14ac:dyDescent="0.2">
      <c r="A101" s="79" t="s">
        <v>334</v>
      </c>
      <c r="B101" s="67">
        <v>0</v>
      </c>
      <c r="C101" s="67">
        <v>0</v>
      </c>
      <c r="D101" s="67">
        <v>0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72">
        <v>0</v>
      </c>
    </row>
    <row r="102" spans="1:14" ht="33" customHeight="1" x14ac:dyDescent="0.2">
      <c r="A102" s="79" t="s">
        <v>335</v>
      </c>
      <c r="B102" s="67">
        <v>974873.96</v>
      </c>
      <c r="C102" s="67">
        <v>1265597.5819999999</v>
      </c>
      <c r="D102" s="67">
        <v>1247957.28</v>
      </c>
      <c r="E102" s="67">
        <v>2228434.7999999998</v>
      </c>
      <c r="F102" s="67">
        <v>2736578.8820000002</v>
      </c>
      <c r="G102" s="67">
        <v>1883082.0440000002</v>
      </c>
      <c r="H102" s="67">
        <v>2161055.0799999996</v>
      </c>
      <c r="I102" s="67">
        <v>224655.00200000004</v>
      </c>
      <c r="J102" s="67">
        <v>2812939.64</v>
      </c>
      <c r="K102" s="67">
        <v>3157464.622</v>
      </c>
      <c r="L102" s="67">
        <v>3160468.3200000003</v>
      </c>
      <c r="M102" s="67">
        <v>1729312.574</v>
      </c>
      <c r="N102" s="72">
        <v>23582419.786000002</v>
      </c>
    </row>
    <row r="103" spans="1:14" ht="33" customHeight="1" x14ac:dyDescent="0.2">
      <c r="A103" s="79" t="s">
        <v>336</v>
      </c>
      <c r="B103" s="67">
        <v>0</v>
      </c>
      <c r="C103" s="67">
        <v>0</v>
      </c>
      <c r="D103" s="67">
        <v>0</v>
      </c>
      <c r="E103" s="67">
        <v>0</v>
      </c>
      <c r="F103" s="67">
        <v>0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72">
        <v>0</v>
      </c>
    </row>
    <row r="104" spans="1:14" ht="33" customHeight="1" x14ac:dyDescent="0.2">
      <c r="A104" s="79" t="s">
        <v>335</v>
      </c>
      <c r="B104" s="67">
        <v>0</v>
      </c>
      <c r="C104" s="67">
        <v>0</v>
      </c>
      <c r="D104" s="67">
        <v>0</v>
      </c>
      <c r="E104" s="67">
        <v>0</v>
      </c>
      <c r="F104" s="67">
        <v>0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72">
        <v>0</v>
      </c>
    </row>
    <row r="105" spans="1:14" ht="33" customHeight="1" thickBot="1" x14ac:dyDescent="0.25">
      <c r="A105" s="79" t="s">
        <v>256</v>
      </c>
      <c r="B105" s="67">
        <v>0</v>
      </c>
      <c r="C105" s="67">
        <v>0</v>
      </c>
      <c r="D105" s="67">
        <v>0</v>
      </c>
      <c r="E105" s="67">
        <v>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72">
        <v>0</v>
      </c>
    </row>
    <row r="106" spans="1:14" ht="33" customHeight="1" thickBot="1" x14ac:dyDescent="0.25">
      <c r="A106" s="80" t="s">
        <v>337</v>
      </c>
      <c r="B106" s="70">
        <v>0</v>
      </c>
      <c r="C106" s="70">
        <v>0</v>
      </c>
      <c r="D106" s="70">
        <v>0</v>
      </c>
      <c r="E106" s="70">
        <v>0</v>
      </c>
      <c r="F106" s="70">
        <v>0</v>
      </c>
      <c r="G106" s="70">
        <v>0</v>
      </c>
      <c r="H106" s="70">
        <v>0</v>
      </c>
      <c r="I106" s="70">
        <v>0</v>
      </c>
      <c r="J106" s="70">
        <v>0</v>
      </c>
      <c r="K106" s="70">
        <v>0</v>
      </c>
      <c r="L106" s="70">
        <v>0</v>
      </c>
      <c r="M106" s="70">
        <v>0</v>
      </c>
      <c r="N106" s="70">
        <v>0</v>
      </c>
    </row>
    <row r="107" spans="1:14" ht="33" customHeight="1" x14ac:dyDescent="0.2">
      <c r="A107" s="79" t="s">
        <v>338</v>
      </c>
      <c r="B107" s="67">
        <v>0</v>
      </c>
      <c r="C107" s="67">
        <v>0</v>
      </c>
      <c r="D107" s="67">
        <v>0</v>
      </c>
      <c r="E107" s="67">
        <v>0</v>
      </c>
      <c r="F107" s="67">
        <v>0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72">
        <v>0</v>
      </c>
    </row>
    <row r="108" spans="1:14" ht="33" customHeight="1" x14ac:dyDescent="0.2">
      <c r="A108" s="79" t="s">
        <v>339</v>
      </c>
      <c r="B108" s="67">
        <v>0</v>
      </c>
      <c r="C108" s="67">
        <v>0</v>
      </c>
      <c r="D108" s="67">
        <v>0</v>
      </c>
      <c r="E108" s="67">
        <v>0</v>
      </c>
      <c r="F108" s="67">
        <v>0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72">
        <v>0</v>
      </c>
    </row>
    <row r="109" spans="1:14" ht="33" customHeight="1" thickBot="1" x14ac:dyDescent="0.25">
      <c r="A109" s="79" t="s">
        <v>256</v>
      </c>
      <c r="B109" s="67">
        <v>0</v>
      </c>
      <c r="C109" s="67">
        <v>0</v>
      </c>
      <c r="D109" s="67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72">
        <v>0</v>
      </c>
    </row>
    <row r="110" spans="1:14" ht="33" customHeight="1" thickBot="1" x14ac:dyDescent="0.25">
      <c r="A110" s="80" t="s">
        <v>340</v>
      </c>
      <c r="B110" s="70">
        <v>0</v>
      </c>
      <c r="C110" s="70">
        <v>-3307.5</v>
      </c>
      <c r="D110" s="70">
        <v>17784</v>
      </c>
      <c r="E110" s="70">
        <v>7.5999999999985448</v>
      </c>
      <c r="F110" s="70">
        <v>0</v>
      </c>
      <c r="G110" s="70">
        <v>0</v>
      </c>
      <c r="H110" s="70">
        <v>0</v>
      </c>
      <c r="I110" s="70">
        <v>416305.68</v>
      </c>
      <c r="J110" s="70">
        <v>0</v>
      </c>
      <c r="K110" s="70">
        <v>0</v>
      </c>
      <c r="L110" s="70">
        <v>20.02</v>
      </c>
      <c r="M110" s="70">
        <v>0</v>
      </c>
      <c r="N110" s="70">
        <v>430809.8</v>
      </c>
    </row>
    <row r="111" spans="1:14" ht="33" customHeight="1" thickBot="1" x14ac:dyDescent="0.25">
      <c r="A111" s="82" t="s">
        <v>340</v>
      </c>
      <c r="B111" s="74">
        <v>0</v>
      </c>
      <c r="C111" s="74">
        <v>-3307.5</v>
      </c>
      <c r="D111" s="74">
        <v>17784</v>
      </c>
      <c r="E111" s="74">
        <v>7.5999999999985448</v>
      </c>
      <c r="F111" s="74">
        <v>0</v>
      </c>
      <c r="G111" s="74">
        <v>0</v>
      </c>
      <c r="H111" s="74">
        <v>0</v>
      </c>
      <c r="I111" s="74">
        <v>416305.68</v>
      </c>
      <c r="J111" s="74">
        <v>0</v>
      </c>
      <c r="K111" s="74">
        <v>0</v>
      </c>
      <c r="L111" s="74">
        <v>20.02</v>
      </c>
      <c r="M111" s="74">
        <v>0</v>
      </c>
      <c r="N111" s="75">
        <v>430809.8</v>
      </c>
    </row>
    <row r="112" spans="1:14" ht="33" customHeight="1" thickBot="1" x14ac:dyDescent="0.25">
      <c r="A112" s="87" t="s">
        <v>251</v>
      </c>
      <c r="B112" s="88">
        <v>85905215.459999993</v>
      </c>
      <c r="C112" s="88">
        <v>67055738.900999993</v>
      </c>
      <c r="D112" s="88">
        <v>95640855.839999974</v>
      </c>
      <c r="E112" s="88">
        <v>127270097.73960002</v>
      </c>
      <c r="F112" s="88">
        <v>150824911.77160001</v>
      </c>
      <c r="G112" s="88">
        <v>136044662.87300003</v>
      </c>
      <c r="H112" s="88">
        <v>155840037.065</v>
      </c>
      <c r="I112" s="88">
        <v>138888375.37599999</v>
      </c>
      <c r="J112" s="88">
        <v>149855355.87300009</v>
      </c>
      <c r="K112" s="88">
        <v>142917917.25699997</v>
      </c>
      <c r="L112" s="88">
        <v>126558336.52900001</v>
      </c>
      <c r="M112" s="88">
        <v>86132422.006000027</v>
      </c>
      <c r="N112" s="88">
        <v>1462933926.6912003</v>
      </c>
    </row>
    <row r="113" spans="1:14" ht="33" customHeight="1" x14ac:dyDescent="0.2"/>
    <row r="114" spans="1:14" ht="33" customHeight="1" x14ac:dyDescent="0.2">
      <c r="A114" s="89"/>
    </row>
    <row r="115" spans="1:14" ht="33" customHeight="1" x14ac:dyDescent="0.2">
      <c r="A115" s="275" t="s">
        <v>341</v>
      </c>
      <c r="B115" s="275"/>
      <c r="C115" s="275"/>
      <c r="D115" s="275"/>
      <c r="E115" s="275"/>
      <c r="F115" s="275"/>
      <c r="G115" s="275"/>
      <c r="H115" s="275"/>
      <c r="I115" s="275"/>
      <c r="J115" s="275"/>
      <c r="K115" s="275"/>
      <c r="L115" s="275"/>
      <c r="M115" s="275"/>
      <c r="N115" s="275"/>
    </row>
    <row r="116" spans="1:14" ht="33" customHeight="1" thickBot="1" x14ac:dyDescent="0.25">
      <c r="A116" s="276"/>
      <c r="B116" s="276"/>
      <c r="C116" s="276"/>
      <c r="D116" s="276"/>
      <c r="E116" s="276"/>
      <c r="F116" s="276"/>
      <c r="G116" s="276"/>
      <c r="H116" s="276"/>
      <c r="I116" s="276"/>
      <c r="J116" s="276"/>
      <c r="K116" s="276"/>
      <c r="L116" s="276"/>
      <c r="M116" s="276"/>
      <c r="N116" s="276"/>
    </row>
    <row r="117" spans="1:14" ht="33" customHeight="1" thickBot="1" x14ac:dyDescent="0.25">
      <c r="A117" s="108" t="s">
        <v>238</v>
      </c>
      <c r="B117" s="109" t="s">
        <v>239</v>
      </c>
      <c r="C117" s="109" t="s">
        <v>240</v>
      </c>
      <c r="D117" s="109" t="s">
        <v>241</v>
      </c>
      <c r="E117" s="109" t="s">
        <v>242</v>
      </c>
      <c r="F117" s="109" t="s">
        <v>243</v>
      </c>
      <c r="G117" s="109" t="s">
        <v>244</v>
      </c>
      <c r="H117" s="109" t="s">
        <v>245</v>
      </c>
      <c r="I117" s="109" t="s">
        <v>246</v>
      </c>
      <c r="J117" s="109" t="s">
        <v>247</v>
      </c>
      <c r="K117" s="109" t="s">
        <v>248</v>
      </c>
      <c r="L117" s="109" t="s">
        <v>249</v>
      </c>
      <c r="M117" s="109" t="s">
        <v>250</v>
      </c>
      <c r="N117" s="110" t="s">
        <v>251</v>
      </c>
    </row>
    <row r="118" spans="1:14" ht="33" customHeight="1" thickBot="1" x14ac:dyDescent="0.25">
      <c r="A118" s="102" t="s">
        <v>252</v>
      </c>
      <c r="B118" s="90">
        <v>0</v>
      </c>
      <c r="C118" s="90">
        <v>0</v>
      </c>
      <c r="D118" s="90">
        <v>0</v>
      </c>
      <c r="E118" s="90">
        <v>0</v>
      </c>
      <c r="F118" s="90">
        <v>0</v>
      </c>
      <c r="G118" s="90">
        <v>0</v>
      </c>
      <c r="H118" s="90">
        <v>0</v>
      </c>
      <c r="I118" s="90">
        <v>0</v>
      </c>
      <c r="J118" s="90">
        <v>0</v>
      </c>
      <c r="K118" s="90">
        <v>0</v>
      </c>
      <c r="L118" s="90">
        <v>0</v>
      </c>
      <c r="M118" s="90">
        <v>0</v>
      </c>
      <c r="N118" s="90">
        <v>0</v>
      </c>
    </row>
    <row r="119" spans="1:14" ht="33" customHeight="1" x14ac:dyDescent="0.2">
      <c r="A119" s="100" t="s">
        <v>253</v>
      </c>
      <c r="B119" s="93">
        <v>0</v>
      </c>
      <c r="C119" s="91">
        <v>0</v>
      </c>
      <c r="D119" s="91">
        <v>0</v>
      </c>
      <c r="E119" s="91">
        <v>0</v>
      </c>
      <c r="F119" s="91">
        <v>0</v>
      </c>
      <c r="G119" s="91">
        <v>0</v>
      </c>
      <c r="H119" s="91">
        <v>0</v>
      </c>
      <c r="I119" s="91">
        <v>0</v>
      </c>
      <c r="J119" s="91">
        <v>0</v>
      </c>
      <c r="K119" s="91">
        <v>0</v>
      </c>
      <c r="L119" s="91">
        <v>0</v>
      </c>
      <c r="M119" s="91">
        <v>0</v>
      </c>
      <c r="N119" s="92">
        <v>0</v>
      </c>
    </row>
    <row r="120" spans="1:14" ht="33" customHeight="1" x14ac:dyDescent="0.2">
      <c r="A120" s="100" t="s">
        <v>221</v>
      </c>
      <c r="B120" s="93">
        <v>0</v>
      </c>
      <c r="C120" s="91">
        <v>0</v>
      </c>
      <c r="D120" s="91">
        <v>0</v>
      </c>
      <c r="E120" s="91">
        <v>0</v>
      </c>
      <c r="F120" s="91">
        <v>0</v>
      </c>
      <c r="G120" s="91">
        <v>0</v>
      </c>
      <c r="H120" s="91">
        <v>0</v>
      </c>
      <c r="I120" s="91">
        <v>0</v>
      </c>
      <c r="J120" s="91">
        <v>0</v>
      </c>
      <c r="K120" s="91">
        <v>0</v>
      </c>
      <c r="L120" s="91">
        <v>0</v>
      </c>
      <c r="M120" s="91">
        <v>0</v>
      </c>
      <c r="N120" s="92">
        <v>0</v>
      </c>
    </row>
    <row r="121" spans="1:14" ht="33" customHeight="1" x14ac:dyDescent="0.2">
      <c r="A121" s="100" t="s">
        <v>254</v>
      </c>
      <c r="B121" s="93">
        <v>0</v>
      </c>
      <c r="C121" s="91">
        <v>0</v>
      </c>
      <c r="D121" s="91">
        <v>0</v>
      </c>
      <c r="E121" s="91">
        <v>0</v>
      </c>
      <c r="F121" s="91">
        <v>0</v>
      </c>
      <c r="G121" s="91">
        <v>0</v>
      </c>
      <c r="H121" s="91">
        <v>0</v>
      </c>
      <c r="I121" s="91">
        <v>0</v>
      </c>
      <c r="J121" s="91">
        <v>0</v>
      </c>
      <c r="K121" s="91">
        <v>0</v>
      </c>
      <c r="L121" s="91">
        <v>0</v>
      </c>
      <c r="M121" s="91">
        <v>0</v>
      </c>
      <c r="N121" s="92">
        <v>0</v>
      </c>
    </row>
    <row r="122" spans="1:14" ht="33" customHeight="1" x14ac:dyDescent="0.2">
      <c r="A122" s="101" t="s">
        <v>255</v>
      </c>
      <c r="B122" s="93">
        <v>0</v>
      </c>
      <c r="C122" s="91">
        <v>0</v>
      </c>
      <c r="D122" s="91">
        <v>0</v>
      </c>
      <c r="E122" s="91">
        <v>0</v>
      </c>
      <c r="F122" s="91">
        <v>0</v>
      </c>
      <c r="G122" s="91">
        <v>0</v>
      </c>
      <c r="H122" s="91">
        <v>0</v>
      </c>
      <c r="I122" s="91">
        <v>0</v>
      </c>
      <c r="J122" s="91">
        <v>0</v>
      </c>
      <c r="K122" s="91">
        <v>0</v>
      </c>
      <c r="L122" s="91">
        <v>0</v>
      </c>
      <c r="M122" s="91">
        <v>0</v>
      </c>
      <c r="N122" s="92">
        <v>0</v>
      </c>
    </row>
    <row r="123" spans="1:14" ht="33" customHeight="1" thickBot="1" x14ac:dyDescent="0.25">
      <c r="A123" s="107" t="s">
        <v>256</v>
      </c>
      <c r="B123" s="93">
        <v>0</v>
      </c>
      <c r="C123" s="91">
        <v>0</v>
      </c>
      <c r="D123" s="91">
        <v>0</v>
      </c>
      <c r="E123" s="91">
        <v>0</v>
      </c>
      <c r="F123" s="91">
        <v>0</v>
      </c>
      <c r="G123" s="91">
        <v>0</v>
      </c>
      <c r="H123" s="91">
        <v>0</v>
      </c>
      <c r="I123" s="91">
        <v>0</v>
      </c>
      <c r="J123" s="91">
        <v>0</v>
      </c>
      <c r="K123" s="91">
        <v>0</v>
      </c>
      <c r="L123" s="91">
        <v>0</v>
      </c>
      <c r="M123" s="91">
        <v>0</v>
      </c>
      <c r="N123" s="92">
        <v>0</v>
      </c>
    </row>
    <row r="124" spans="1:14" ht="33" customHeight="1" thickBot="1" x14ac:dyDescent="0.25">
      <c r="A124" s="104" t="s">
        <v>257</v>
      </c>
      <c r="B124" s="94">
        <v>4816415.46</v>
      </c>
      <c r="C124" s="94">
        <v>7290179.3099999996</v>
      </c>
      <c r="D124" s="94">
        <v>2151840.39</v>
      </c>
      <c r="E124" s="94">
        <v>11880178.319999998</v>
      </c>
      <c r="F124" s="94">
        <v>11940877.479999999</v>
      </c>
      <c r="G124" s="94">
        <v>10965757.129999999</v>
      </c>
      <c r="H124" s="94">
        <v>14178746</v>
      </c>
      <c r="I124" s="94">
        <v>11009612.689999999</v>
      </c>
      <c r="J124" s="94">
        <v>13587403.710000001</v>
      </c>
      <c r="K124" s="94">
        <v>7599884.8899999997</v>
      </c>
      <c r="L124" s="94">
        <v>3577532.24</v>
      </c>
      <c r="M124" s="94">
        <v>6741735.2000000002</v>
      </c>
      <c r="N124" s="94">
        <v>105740162.81999998</v>
      </c>
    </row>
    <row r="125" spans="1:14" ht="33" customHeight="1" x14ac:dyDescent="0.2">
      <c r="A125" s="103" t="s">
        <v>258</v>
      </c>
      <c r="B125" s="91">
        <v>10743.92</v>
      </c>
      <c r="C125" s="91">
        <v>0</v>
      </c>
      <c r="D125" s="91">
        <v>10252.66</v>
      </c>
      <c r="E125" s="91">
        <v>10743.92</v>
      </c>
      <c r="F125" s="91">
        <v>10973.6</v>
      </c>
      <c r="G125" s="91">
        <v>0</v>
      </c>
      <c r="H125" s="91">
        <v>33291</v>
      </c>
      <c r="I125" s="91">
        <v>34340.35</v>
      </c>
      <c r="J125" s="91">
        <v>21315.58</v>
      </c>
      <c r="K125" s="91">
        <v>0</v>
      </c>
      <c r="L125" s="91">
        <v>21261.35</v>
      </c>
      <c r="M125" s="91">
        <v>0</v>
      </c>
      <c r="N125" s="92">
        <v>152922.38000000003</v>
      </c>
    </row>
    <row r="126" spans="1:14" ht="33" customHeight="1" x14ac:dyDescent="0.2">
      <c r="A126" s="103" t="s">
        <v>259</v>
      </c>
      <c r="B126" s="91">
        <v>3030644.45</v>
      </c>
      <c r="C126" s="91">
        <v>5558871.5899999999</v>
      </c>
      <c r="D126" s="91">
        <v>775834.14</v>
      </c>
      <c r="E126" s="91">
        <v>10058457.619999999</v>
      </c>
      <c r="F126" s="91">
        <v>10002361.1</v>
      </c>
      <c r="G126" s="91">
        <v>8562718.75</v>
      </c>
      <c r="H126" s="91">
        <v>11587287</v>
      </c>
      <c r="I126" s="91">
        <v>9007522.3699999992</v>
      </c>
      <c r="J126" s="91">
        <v>11495830.310000001</v>
      </c>
      <c r="K126" s="91">
        <v>5862364.8799999999</v>
      </c>
      <c r="L126" s="91">
        <v>2380808.44</v>
      </c>
      <c r="M126" s="91">
        <v>4669253.58</v>
      </c>
      <c r="N126" s="92">
        <v>82991954.229999989</v>
      </c>
    </row>
    <row r="127" spans="1:14" ht="33" customHeight="1" x14ac:dyDescent="0.2">
      <c r="A127" s="103" t="s">
        <v>260</v>
      </c>
      <c r="B127" s="91">
        <v>0</v>
      </c>
      <c r="C127" s="91">
        <v>0</v>
      </c>
      <c r="D127" s="91">
        <v>0</v>
      </c>
      <c r="E127" s="91">
        <v>0</v>
      </c>
      <c r="F127" s="91">
        <v>0</v>
      </c>
      <c r="G127" s="91">
        <v>0</v>
      </c>
      <c r="H127" s="91">
        <v>0</v>
      </c>
      <c r="I127" s="91">
        <v>0</v>
      </c>
      <c r="J127" s="91">
        <v>0</v>
      </c>
      <c r="K127" s="91">
        <v>0</v>
      </c>
      <c r="L127" s="91">
        <v>0</v>
      </c>
      <c r="M127" s="91">
        <v>0</v>
      </c>
      <c r="N127" s="92">
        <v>0</v>
      </c>
    </row>
    <row r="128" spans="1:14" ht="33" customHeight="1" x14ac:dyDescent="0.2">
      <c r="A128" s="103" t="s">
        <v>261</v>
      </c>
      <c r="B128" s="91">
        <v>1080807.0900000001</v>
      </c>
      <c r="C128" s="91">
        <v>1218222.72</v>
      </c>
      <c r="D128" s="91">
        <v>749742.51</v>
      </c>
      <c r="E128" s="91">
        <v>1134880.78</v>
      </c>
      <c r="F128" s="91">
        <v>1204422.78</v>
      </c>
      <c r="G128" s="91">
        <v>1801718.38</v>
      </c>
      <c r="H128" s="91">
        <v>1758698</v>
      </c>
      <c r="I128" s="91">
        <v>1735879.97</v>
      </c>
      <c r="J128" s="91">
        <v>1251047.82</v>
      </c>
      <c r="K128" s="91">
        <v>1203520.01</v>
      </c>
      <c r="L128" s="91">
        <v>728133.45</v>
      </c>
      <c r="M128" s="91">
        <v>1777461.62</v>
      </c>
      <c r="N128" s="92">
        <v>15644535.130000003</v>
      </c>
    </row>
    <row r="129" spans="1:14" ht="33" customHeight="1" x14ac:dyDescent="0.2">
      <c r="A129" s="103" t="s">
        <v>262</v>
      </c>
      <c r="B129" s="91">
        <v>0</v>
      </c>
      <c r="C129" s="91">
        <v>0</v>
      </c>
      <c r="D129" s="91">
        <v>0</v>
      </c>
      <c r="E129" s="91">
        <v>0</v>
      </c>
      <c r="F129" s="91">
        <v>0</v>
      </c>
      <c r="G129" s="91">
        <v>0</v>
      </c>
      <c r="H129" s="91">
        <v>0</v>
      </c>
      <c r="I129" s="91">
        <v>0</v>
      </c>
      <c r="J129" s="91">
        <v>0</v>
      </c>
      <c r="K129" s="91">
        <v>0</v>
      </c>
      <c r="L129" s="91">
        <v>0</v>
      </c>
      <c r="M129" s="91">
        <v>0</v>
      </c>
      <c r="N129" s="92">
        <v>0</v>
      </c>
    </row>
    <row r="130" spans="1:14" ht="33" customHeight="1" thickBot="1" x14ac:dyDescent="0.25">
      <c r="A130" s="103" t="s">
        <v>263</v>
      </c>
      <c r="B130" s="91">
        <v>694220</v>
      </c>
      <c r="C130" s="91">
        <v>513085</v>
      </c>
      <c r="D130" s="91">
        <v>616011.07999999996</v>
      </c>
      <c r="E130" s="91">
        <v>676096</v>
      </c>
      <c r="F130" s="91">
        <v>723120</v>
      </c>
      <c r="G130" s="91">
        <v>601320</v>
      </c>
      <c r="H130" s="91">
        <v>799470</v>
      </c>
      <c r="I130" s="91">
        <v>231870</v>
      </c>
      <c r="J130" s="91">
        <v>819210</v>
      </c>
      <c r="K130" s="91">
        <v>534000</v>
      </c>
      <c r="L130" s="91">
        <v>447329</v>
      </c>
      <c r="M130" s="91">
        <v>295020</v>
      </c>
      <c r="N130" s="92">
        <v>6950751.0800000001</v>
      </c>
    </row>
    <row r="131" spans="1:14" ht="33" customHeight="1" thickBot="1" x14ac:dyDescent="0.25">
      <c r="A131" s="104" t="s">
        <v>264</v>
      </c>
      <c r="B131" s="94">
        <v>0</v>
      </c>
      <c r="C131" s="94">
        <v>0</v>
      </c>
      <c r="D131" s="94">
        <v>0</v>
      </c>
      <c r="E131" s="94">
        <v>0</v>
      </c>
      <c r="F131" s="94">
        <v>0</v>
      </c>
      <c r="G131" s="94">
        <v>0</v>
      </c>
      <c r="H131" s="94">
        <v>0</v>
      </c>
      <c r="I131" s="94">
        <v>0</v>
      </c>
      <c r="J131" s="94">
        <v>0</v>
      </c>
      <c r="K131" s="94">
        <v>0</v>
      </c>
      <c r="L131" s="94">
        <v>0</v>
      </c>
      <c r="M131" s="94">
        <v>0</v>
      </c>
      <c r="N131" s="94">
        <v>0</v>
      </c>
    </row>
    <row r="132" spans="1:14" ht="33" customHeight="1" x14ac:dyDescent="0.2">
      <c r="A132" s="103" t="s">
        <v>265</v>
      </c>
      <c r="B132" s="91">
        <v>0</v>
      </c>
      <c r="C132" s="91">
        <v>0</v>
      </c>
      <c r="D132" s="91">
        <v>0</v>
      </c>
      <c r="E132" s="91">
        <v>0</v>
      </c>
      <c r="F132" s="91">
        <v>0</v>
      </c>
      <c r="G132" s="91">
        <v>0</v>
      </c>
      <c r="H132" s="91">
        <v>0</v>
      </c>
      <c r="I132" s="91">
        <v>0</v>
      </c>
      <c r="J132" s="91">
        <v>0</v>
      </c>
      <c r="K132" s="91">
        <v>0</v>
      </c>
      <c r="L132" s="91">
        <v>0</v>
      </c>
      <c r="M132" s="91">
        <v>0</v>
      </c>
      <c r="N132" s="92">
        <v>0</v>
      </c>
    </row>
    <row r="133" spans="1:14" ht="33" customHeight="1" x14ac:dyDescent="0.2">
      <c r="A133" s="103" t="s">
        <v>266</v>
      </c>
      <c r="B133" s="91">
        <v>0</v>
      </c>
      <c r="C133" s="91">
        <v>0</v>
      </c>
      <c r="D133" s="91">
        <v>0</v>
      </c>
      <c r="E133" s="91">
        <v>0</v>
      </c>
      <c r="F133" s="91">
        <v>0</v>
      </c>
      <c r="G133" s="91">
        <v>0</v>
      </c>
      <c r="H133" s="91">
        <v>0</v>
      </c>
      <c r="I133" s="91">
        <v>0</v>
      </c>
      <c r="J133" s="91">
        <v>0</v>
      </c>
      <c r="K133" s="91">
        <v>0</v>
      </c>
      <c r="L133" s="91">
        <v>0</v>
      </c>
      <c r="M133" s="91">
        <v>0</v>
      </c>
      <c r="N133" s="92">
        <v>0</v>
      </c>
    </row>
    <row r="134" spans="1:14" ht="33" customHeight="1" x14ac:dyDescent="0.2">
      <c r="A134" s="103" t="s">
        <v>267</v>
      </c>
      <c r="B134" s="91">
        <v>0</v>
      </c>
      <c r="C134" s="91">
        <v>0</v>
      </c>
      <c r="D134" s="91">
        <v>0</v>
      </c>
      <c r="E134" s="91">
        <v>0</v>
      </c>
      <c r="F134" s="91">
        <v>0</v>
      </c>
      <c r="G134" s="91">
        <v>0</v>
      </c>
      <c r="H134" s="91">
        <v>0</v>
      </c>
      <c r="I134" s="91">
        <v>0</v>
      </c>
      <c r="J134" s="91">
        <v>0</v>
      </c>
      <c r="K134" s="91">
        <v>0</v>
      </c>
      <c r="L134" s="91">
        <v>0</v>
      </c>
      <c r="M134" s="91">
        <v>0</v>
      </c>
      <c r="N134" s="92">
        <v>0</v>
      </c>
    </row>
    <row r="135" spans="1:14" ht="33" customHeight="1" thickBot="1" x14ac:dyDescent="0.25">
      <c r="A135" s="103" t="s">
        <v>268</v>
      </c>
      <c r="B135" s="91">
        <v>0</v>
      </c>
      <c r="C135" s="91">
        <v>0</v>
      </c>
      <c r="D135" s="91">
        <v>0</v>
      </c>
      <c r="E135" s="91">
        <v>0</v>
      </c>
      <c r="F135" s="91">
        <v>0</v>
      </c>
      <c r="G135" s="91">
        <v>0</v>
      </c>
      <c r="H135" s="91">
        <v>0</v>
      </c>
      <c r="I135" s="91">
        <v>0</v>
      </c>
      <c r="J135" s="91">
        <v>0</v>
      </c>
      <c r="K135" s="91">
        <v>0</v>
      </c>
      <c r="L135" s="91">
        <v>0</v>
      </c>
      <c r="M135" s="91">
        <v>0</v>
      </c>
      <c r="N135" s="92">
        <v>0</v>
      </c>
    </row>
    <row r="136" spans="1:14" ht="33" customHeight="1" thickBot="1" x14ac:dyDescent="0.25">
      <c r="A136" s="104" t="s">
        <v>269</v>
      </c>
      <c r="B136" s="95">
        <v>1627557</v>
      </c>
      <c r="C136" s="95">
        <v>1484675</v>
      </c>
      <c r="D136" s="95">
        <v>1226602</v>
      </c>
      <c r="E136" s="95">
        <v>2219059.2800000003</v>
      </c>
      <c r="F136" s="95">
        <v>2208887.88</v>
      </c>
      <c r="G136" s="95">
        <v>1964410</v>
      </c>
      <c r="H136" s="95">
        <v>2118112</v>
      </c>
      <c r="I136" s="95">
        <v>2676776</v>
      </c>
      <c r="J136" s="95">
        <v>2391485</v>
      </c>
      <c r="K136" s="95">
        <v>2793448</v>
      </c>
      <c r="L136" s="95">
        <v>2205557.2000000002</v>
      </c>
      <c r="M136" s="95">
        <v>1308879</v>
      </c>
      <c r="N136" s="95">
        <v>24225448.359999999</v>
      </c>
    </row>
    <row r="137" spans="1:14" ht="33" customHeight="1" x14ac:dyDescent="0.2">
      <c r="A137" s="103" t="s">
        <v>270</v>
      </c>
      <c r="B137" s="91">
        <v>187775</v>
      </c>
      <c r="C137" s="91">
        <v>375869</v>
      </c>
      <c r="D137" s="91">
        <v>0</v>
      </c>
      <c r="E137" s="91">
        <v>430360</v>
      </c>
      <c r="F137" s="91">
        <v>274862</v>
      </c>
      <c r="G137" s="91">
        <v>0</v>
      </c>
      <c r="H137" s="91">
        <v>65772</v>
      </c>
      <c r="I137" s="91">
        <v>222952</v>
      </c>
      <c r="J137" s="91">
        <v>177045</v>
      </c>
      <c r="K137" s="91">
        <v>160950</v>
      </c>
      <c r="L137" s="91">
        <v>352002</v>
      </c>
      <c r="M137" s="91">
        <v>124265</v>
      </c>
      <c r="N137" s="96">
        <v>2371852</v>
      </c>
    </row>
    <row r="138" spans="1:14" ht="33" customHeight="1" thickBot="1" x14ac:dyDescent="0.25">
      <c r="A138" s="103" t="s">
        <v>271</v>
      </c>
      <c r="B138" s="91">
        <v>1439782</v>
      </c>
      <c r="C138" s="91">
        <v>1108806</v>
      </c>
      <c r="D138" s="91">
        <v>1226602</v>
      </c>
      <c r="E138" s="91">
        <v>1788699.28</v>
      </c>
      <c r="F138" s="91">
        <v>1934025.88</v>
      </c>
      <c r="G138" s="91">
        <v>1964410</v>
      </c>
      <c r="H138" s="91">
        <v>2052340</v>
      </c>
      <c r="I138" s="91">
        <v>2453824</v>
      </c>
      <c r="J138" s="91">
        <v>2214440</v>
      </c>
      <c r="K138" s="91">
        <v>2632498</v>
      </c>
      <c r="L138" s="91">
        <v>1853555.2</v>
      </c>
      <c r="M138" s="91">
        <v>1184614</v>
      </c>
      <c r="N138" s="96">
        <v>21853596.359999999</v>
      </c>
    </row>
    <row r="139" spans="1:14" ht="33" customHeight="1" thickBot="1" x14ac:dyDescent="0.25">
      <c r="A139" s="104" t="s">
        <v>272</v>
      </c>
      <c r="B139" s="94">
        <v>148728523.45999998</v>
      </c>
      <c r="C139" s="94">
        <v>132418108.03999999</v>
      </c>
      <c r="D139" s="94">
        <v>131993287.99000001</v>
      </c>
      <c r="E139" s="94">
        <v>104403624.17</v>
      </c>
      <c r="F139" s="94">
        <v>92708518.379999995</v>
      </c>
      <c r="G139" s="94">
        <v>144136356.44999999</v>
      </c>
      <c r="H139" s="94">
        <v>161462055</v>
      </c>
      <c r="I139" s="94">
        <v>169933286.34</v>
      </c>
      <c r="J139" s="94">
        <v>179117262.34999999</v>
      </c>
      <c r="K139" s="94">
        <v>237649904.89999998</v>
      </c>
      <c r="L139" s="94">
        <v>213578760.95999998</v>
      </c>
      <c r="M139" s="94">
        <v>133025375.67999999</v>
      </c>
      <c r="N139" s="94">
        <v>1849155063.7200003</v>
      </c>
    </row>
    <row r="140" spans="1:14" ht="33" customHeight="1" x14ac:dyDescent="0.2">
      <c r="A140" s="103" t="s">
        <v>273</v>
      </c>
      <c r="B140" s="91">
        <v>0</v>
      </c>
      <c r="C140" s="91">
        <v>0</v>
      </c>
      <c r="D140" s="91">
        <v>0</v>
      </c>
      <c r="E140" s="91">
        <v>0</v>
      </c>
      <c r="F140" s="91">
        <v>0</v>
      </c>
      <c r="G140" s="91">
        <v>0</v>
      </c>
      <c r="H140" s="91">
        <v>0</v>
      </c>
      <c r="I140" s="91">
        <v>0</v>
      </c>
      <c r="J140" s="91">
        <v>0</v>
      </c>
      <c r="K140" s="91">
        <v>0</v>
      </c>
      <c r="L140" s="91">
        <v>0</v>
      </c>
      <c r="M140" s="91">
        <v>0</v>
      </c>
      <c r="N140" s="96">
        <v>0</v>
      </c>
    </row>
    <row r="141" spans="1:14" ht="33" customHeight="1" x14ac:dyDescent="0.2">
      <c r="A141" s="103" t="s">
        <v>274</v>
      </c>
      <c r="B141" s="91">
        <v>0</v>
      </c>
      <c r="C141" s="91">
        <v>0</v>
      </c>
      <c r="D141" s="91">
        <v>0</v>
      </c>
      <c r="E141" s="91">
        <v>0</v>
      </c>
      <c r="F141" s="91">
        <v>0</v>
      </c>
      <c r="G141" s="91">
        <v>0</v>
      </c>
      <c r="H141" s="91">
        <v>0</v>
      </c>
      <c r="I141" s="91">
        <v>0</v>
      </c>
      <c r="J141" s="91">
        <v>0</v>
      </c>
      <c r="K141" s="91">
        <v>0</v>
      </c>
      <c r="L141" s="91">
        <v>0</v>
      </c>
      <c r="M141" s="91">
        <v>0</v>
      </c>
      <c r="N141" s="96">
        <v>0</v>
      </c>
    </row>
    <row r="142" spans="1:14" ht="33" customHeight="1" x14ac:dyDescent="0.2">
      <c r="A142" s="103" t="s">
        <v>275</v>
      </c>
      <c r="B142" s="91">
        <v>0</v>
      </c>
      <c r="C142" s="91">
        <v>0</v>
      </c>
      <c r="D142" s="91">
        <v>0</v>
      </c>
      <c r="E142" s="91">
        <v>0</v>
      </c>
      <c r="F142" s="91">
        <v>0</v>
      </c>
      <c r="G142" s="91">
        <v>0</v>
      </c>
      <c r="H142" s="91">
        <v>0</v>
      </c>
      <c r="I142" s="91">
        <v>0</v>
      </c>
      <c r="J142" s="91">
        <v>0</v>
      </c>
      <c r="K142" s="91">
        <v>0</v>
      </c>
      <c r="L142" s="91">
        <v>0</v>
      </c>
      <c r="M142" s="91">
        <v>0</v>
      </c>
      <c r="N142" s="96">
        <v>0</v>
      </c>
    </row>
    <row r="143" spans="1:14" ht="33" customHeight="1" x14ac:dyDescent="0.2">
      <c r="A143" s="103" t="s">
        <v>276</v>
      </c>
      <c r="B143" s="91">
        <v>67836265.030000001</v>
      </c>
      <c r="C143" s="91">
        <v>76589572.340000004</v>
      </c>
      <c r="D143" s="91">
        <v>77860740.150000006</v>
      </c>
      <c r="E143" s="91">
        <v>39581411.18</v>
      </c>
      <c r="F143" s="91">
        <v>0</v>
      </c>
      <c r="G143" s="91">
        <v>6001764.6799999997</v>
      </c>
      <c r="H143" s="91">
        <v>4860113</v>
      </c>
      <c r="I143" s="91">
        <v>34096757.640000001</v>
      </c>
      <c r="J143" s="91">
        <v>4818976.1900000004</v>
      </c>
      <c r="K143" s="91">
        <v>38166945.759999998</v>
      </c>
      <c r="L143" s="91">
        <v>39226856.299999997</v>
      </c>
      <c r="M143" s="91">
        <v>17252456.02</v>
      </c>
      <c r="N143" s="96">
        <v>406291858.28999996</v>
      </c>
    </row>
    <row r="144" spans="1:14" ht="33" customHeight="1" x14ac:dyDescent="0.2">
      <c r="A144" s="103" t="s">
        <v>277</v>
      </c>
      <c r="B144" s="91">
        <v>6605890</v>
      </c>
      <c r="C144" s="91">
        <v>3818900</v>
      </c>
      <c r="D144" s="91">
        <v>3347564</v>
      </c>
      <c r="E144" s="91">
        <v>4704913.5999999996</v>
      </c>
      <c r="F144" s="91">
        <v>5499500</v>
      </c>
      <c r="G144" s="91">
        <v>4453086</v>
      </c>
      <c r="H144" s="91">
        <v>6180446</v>
      </c>
      <c r="I144" s="91">
        <v>3179360</v>
      </c>
      <c r="J144" s="91">
        <v>5519280</v>
      </c>
      <c r="K144" s="91">
        <v>5857695</v>
      </c>
      <c r="L144" s="91">
        <v>4624522</v>
      </c>
      <c r="M144" s="91">
        <v>6290145</v>
      </c>
      <c r="N144" s="96">
        <v>60081301.600000001</v>
      </c>
    </row>
    <row r="145" spans="1:14" ht="33" customHeight="1" x14ac:dyDescent="0.2">
      <c r="A145" s="103" t="s">
        <v>278</v>
      </c>
      <c r="B145" s="91">
        <v>0</v>
      </c>
      <c r="C145" s="91">
        <v>1162718.3899999999</v>
      </c>
      <c r="D145" s="91">
        <v>4480774.7300000004</v>
      </c>
      <c r="E145" s="91">
        <v>9693037.0600000005</v>
      </c>
      <c r="F145" s="91">
        <v>4015268.16</v>
      </c>
      <c r="G145" s="91">
        <v>1300241.08</v>
      </c>
      <c r="H145" s="91">
        <v>4280536</v>
      </c>
      <c r="I145" s="91">
        <v>0</v>
      </c>
      <c r="J145" s="91">
        <v>0</v>
      </c>
      <c r="K145" s="91">
        <v>0</v>
      </c>
      <c r="L145" s="91">
        <v>0</v>
      </c>
      <c r="M145" s="91">
        <v>0</v>
      </c>
      <c r="N145" s="96">
        <v>24932575.420000002</v>
      </c>
    </row>
    <row r="146" spans="1:14" ht="33" customHeight="1" x14ac:dyDescent="0.2">
      <c r="A146" s="103" t="s">
        <v>279</v>
      </c>
      <c r="B146" s="91">
        <v>1088953.46</v>
      </c>
      <c r="C146" s="91">
        <v>0</v>
      </c>
      <c r="D146" s="91">
        <v>2305127.52</v>
      </c>
      <c r="E146" s="91">
        <v>0</v>
      </c>
      <c r="F146" s="91">
        <v>581791.92000000004</v>
      </c>
      <c r="G146" s="91">
        <v>0</v>
      </c>
      <c r="H146" s="91">
        <v>0</v>
      </c>
      <c r="I146" s="91">
        <v>1101809.46</v>
      </c>
      <c r="J146" s="91">
        <v>0</v>
      </c>
      <c r="K146" s="91">
        <v>0</v>
      </c>
      <c r="L146" s="91">
        <v>0</v>
      </c>
      <c r="M146" s="91">
        <v>0</v>
      </c>
      <c r="N146" s="96">
        <v>5077682.3599999994</v>
      </c>
    </row>
    <row r="147" spans="1:14" ht="33" customHeight="1" x14ac:dyDescent="0.2">
      <c r="A147" s="103" t="s">
        <v>280</v>
      </c>
      <c r="B147" s="91">
        <v>11256871.08</v>
      </c>
      <c r="C147" s="91">
        <v>1949285.52</v>
      </c>
      <c r="D147" s="91">
        <v>7370107.7999999998</v>
      </c>
      <c r="E147" s="91">
        <v>2415455.54</v>
      </c>
      <c r="F147" s="91">
        <v>0</v>
      </c>
      <c r="G147" s="91">
        <v>0</v>
      </c>
      <c r="H147" s="91">
        <v>0</v>
      </c>
      <c r="I147" s="91">
        <v>0</v>
      </c>
      <c r="J147" s="91">
        <v>0</v>
      </c>
      <c r="K147" s="91">
        <v>0</v>
      </c>
      <c r="L147" s="91">
        <v>0</v>
      </c>
      <c r="M147" s="91">
        <v>0</v>
      </c>
      <c r="N147" s="96">
        <v>22991719.939999998</v>
      </c>
    </row>
    <row r="148" spans="1:14" ht="33" customHeight="1" x14ac:dyDescent="0.2">
      <c r="A148" s="103" t="s">
        <v>281</v>
      </c>
      <c r="B148" s="91">
        <v>60196918.890000001</v>
      </c>
      <c r="C148" s="91">
        <v>47046706.789999999</v>
      </c>
      <c r="D148" s="91">
        <v>34322023.789999999</v>
      </c>
      <c r="E148" s="91">
        <v>46318831.789999999</v>
      </c>
      <c r="F148" s="91">
        <v>79795333.299999997</v>
      </c>
      <c r="G148" s="91">
        <v>127955139.69</v>
      </c>
      <c r="H148" s="91">
        <v>142304985</v>
      </c>
      <c r="I148" s="91">
        <v>123086170.23999999</v>
      </c>
      <c r="J148" s="91">
        <v>158612331.16</v>
      </c>
      <c r="K148" s="91">
        <v>181556839.13999999</v>
      </c>
      <c r="L148" s="91">
        <v>158766232.66</v>
      </c>
      <c r="M148" s="91">
        <v>105263349.66</v>
      </c>
      <c r="N148" s="96">
        <v>1265224862.1100001</v>
      </c>
    </row>
    <row r="149" spans="1:14" ht="33" customHeight="1" x14ac:dyDescent="0.2">
      <c r="A149" s="103" t="s">
        <v>282</v>
      </c>
      <c r="B149" s="91">
        <v>0</v>
      </c>
      <c r="C149" s="91">
        <v>0</v>
      </c>
      <c r="D149" s="91">
        <v>0</v>
      </c>
      <c r="E149" s="91">
        <v>0</v>
      </c>
      <c r="F149" s="91">
        <v>0</v>
      </c>
      <c r="G149" s="91">
        <v>0</v>
      </c>
      <c r="H149" s="91">
        <v>0</v>
      </c>
      <c r="I149" s="91">
        <v>0</v>
      </c>
      <c r="J149" s="91">
        <v>0</v>
      </c>
      <c r="K149" s="91">
        <v>0</v>
      </c>
      <c r="L149" s="91">
        <v>0</v>
      </c>
      <c r="M149" s="91">
        <v>0</v>
      </c>
      <c r="N149" s="96">
        <v>0</v>
      </c>
    </row>
    <row r="150" spans="1:14" ht="33" customHeight="1" thickBot="1" x14ac:dyDescent="0.25">
      <c r="A150" s="103" t="s">
        <v>283</v>
      </c>
      <c r="B150" s="91">
        <v>1743625</v>
      </c>
      <c r="C150" s="91">
        <v>1850925</v>
      </c>
      <c r="D150" s="91">
        <v>2306950</v>
      </c>
      <c r="E150" s="91">
        <v>1689975</v>
      </c>
      <c r="F150" s="91">
        <v>2816625</v>
      </c>
      <c r="G150" s="91">
        <v>4426125</v>
      </c>
      <c r="H150" s="91">
        <v>3835975</v>
      </c>
      <c r="I150" s="91">
        <v>8469189</v>
      </c>
      <c r="J150" s="91">
        <v>10166675</v>
      </c>
      <c r="K150" s="91">
        <v>12068425</v>
      </c>
      <c r="L150" s="91">
        <v>10961150</v>
      </c>
      <c r="M150" s="91">
        <v>4219425</v>
      </c>
      <c r="N150" s="96">
        <v>64555064</v>
      </c>
    </row>
    <row r="151" spans="1:14" ht="33" customHeight="1" thickBot="1" x14ac:dyDescent="0.25">
      <c r="A151" s="104" t="s">
        <v>284</v>
      </c>
      <c r="B151" s="94">
        <v>0</v>
      </c>
      <c r="C151" s="94">
        <v>0</v>
      </c>
      <c r="D151" s="94">
        <v>0</v>
      </c>
      <c r="E151" s="94">
        <v>0</v>
      </c>
      <c r="F151" s="94">
        <v>0</v>
      </c>
      <c r="G151" s="94">
        <v>0</v>
      </c>
      <c r="H151" s="94">
        <v>0</v>
      </c>
      <c r="I151" s="94">
        <v>0</v>
      </c>
      <c r="J151" s="94">
        <v>0</v>
      </c>
      <c r="K151" s="94">
        <v>0</v>
      </c>
      <c r="L151" s="94">
        <v>0</v>
      </c>
      <c r="M151" s="94">
        <v>0</v>
      </c>
      <c r="N151" s="94">
        <v>0</v>
      </c>
    </row>
    <row r="152" spans="1:14" ht="33" customHeight="1" thickBot="1" x14ac:dyDescent="0.25">
      <c r="A152" s="105" t="s">
        <v>284</v>
      </c>
      <c r="B152" s="97">
        <v>0</v>
      </c>
      <c r="C152" s="97">
        <v>0</v>
      </c>
      <c r="D152" s="97">
        <v>0</v>
      </c>
      <c r="E152" s="97">
        <v>0</v>
      </c>
      <c r="F152" s="97">
        <v>0</v>
      </c>
      <c r="G152" s="97">
        <v>0</v>
      </c>
      <c r="H152" s="97">
        <v>0</v>
      </c>
      <c r="I152" s="97">
        <v>0</v>
      </c>
      <c r="J152" s="97">
        <v>0</v>
      </c>
      <c r="K152" s="97">
        <v>0</v>
      </c>
      <c r="L152" s="97">
        <v>0</v>
      </c>
      <c r="M152" s="97">
        <v>0</v>
      </c>
      <c r="N152" s="96">
        <v>0</v>
      </c>
    </row>
    <row r="153" spans="1:14" ht="33" customHeight="1" thickBot="1" x14ac:dyDescent="0.25">
      <c r="A153" s="104" t="s">
        <v>285</v>
      </c>
      <c r="B153" s="94">
        <v>6375229.7300000004</v>
      </c>
      <c r="C153" s="94">
        <v>7245870.0099999998</v>
      </c>
      <c r="D153" s="94">
        <v>6617570.3299999991</v>
      </c>
      <c r="E153" s="94">
        <v>6258274.6199999992</v>
      </c>
      <c r="F153" s="94">
        <v>7444256.6800000006</v>
      </c>
      <c r="G153" s="94">
        <v>6689107.0499999998</v>
      </c>
      <c r="H153" s="94">
        <v>8158563</v>
      </c>
      <c r="I153" s="94">
        <v>8126724.75</v>
      </c>
      <c r="J153" s="94">
        <v>9661198.5199999996</v>
      </c>
      <c r="K153" s="94">
        <v>10210622.800000001</v>
      </c>
      <c r="L153" s="94">
        <v>9067234.9800000004</v>
      </c>
      <c r="M153" s="94">
        <v>6690598.5999999996</v>
      </c>
      <c r="N153" s="94">
        <v>92545251.070000008</v>
      </c>
    </row>
    <row r="154" spans="1:14" ht="33" customHeight="1" x14ac:dyDescent="0.2">
      <c r="A154" s="103" t="s">
        <v>286</v>
      </c>
      <c r="B154" s="91">
        <v>0</v>
      </c>
      <c r="C154" s="91">
        <v>0</v>
      </c>
      <c r="D154" s="91">
        <v>0</v>
      </c>
      <c r="E154" s="91">
        <v>0</v>
      </c>
      <c r="F154" s="91">
        <v>0</v>
      </c>
      <c r="G154" s="91">
        <v>0</v>
      </c>
      <c r="H154" s="91">
        <v>0</v>
      </c>
      <c r="I154" s="91">
        <v>0</v>
      </c>
      <c r="J154" s="91">
        <v>0</v>
      </c>
      <c r="K154" s="91">
        <v>0</v>
      </c>
      <c r="L154" s="91">
        <v>0</v>
      </c>
      <c r="M154" s="91">
        <v>0</v>
      </c>
      <c r="N154" s="96">
        <v>0</v>
      </c>
    </row>
    <row r="155" spans="1:14" ht="33" customHeight="1" x14ac:dyDescent="0.2">
      <c r="A155" s="103" t="s">
        <v>287</v>
      </c>
      <c r="B155" s="91">
        <v>3353117.39</v>
      </c>
      <c r="C155" s="91">
        <v>2892924.01</v>
      </c>
      <c r="D155" s="91">
        <v>3812023.61</v>
      </c>
      <c r="E155" s="91">
        <v>5368983.0199999996</v>
      </c>
      <c r="F155" s="91">
        <v>5856649.3600000003</v>
      </c>
      <c r="G155" s="91">
        <v>5787176.6699999999</v>
      </c>
      <c r="H155" s="91">
        <v>4938409</v>
      </c>
      <c r="I155" s="91">
        <v>5853988.8300000001</v>
      </c>
      <c r="J155" s="91">
        <v>5771269.6200000001</v>
      </c>
      <c r="K155" s="91">
        <v>7353346.5599999996</v>
      </c>
      <c r="L155" s="91">
        <v>7882489.5999999996</v>
      </c>
      <c r="M155" s="91">
        <v>6690598.5999999996</v>
      </c>
      <c r="N155" s="96">
        <v>65560976.270000003</v>
      </c>
    </row>
    <row r="156" spans="1:14" ht="33" customHeight="1" x14ac:dyDescent="0.2">
      <c r="A156" s="103" t="s">
        <v>288</v>
      </c>
      <c r="B156" s="91">
        <v>1506960</v>
      </c>
      <c r="C156" s="91">
        <v>1456130</v>
      </c>
      <c r="D156" s="91">
        <v>1281616</v>
      </c>
      <c r="E156" s="91">
        <v>889291.6</v>
      </c>
      <c r="F156" s="91">
        <v>0</v>
      </c>
      <c r="G156" s="91">
        <v>0</v>
      </c>
      <c r="H156" s="91">
        <v>0</v>
      </c>
      <c r="I156" s="91">
        <v>0</v>
      </c>
      <c r="J156" s="91">
        <v>0</v>
      </c>
      <c r="K156" s="91">
        <v>0</v>
      </c>
      <c r="L156" s="91">
        <v>0</v>
      </c>
      <c r="M156" s="91">
        <v>0</v>
      </c>
      <c r="N156" s="96">
        <v>5133997.5999999996</v>
      </c>
    </row>
    <row r="157" spans="1:14" ht="33" customHeight="1" x14ac:dyDescent="0.2">
      <c r="A157" s="103" t="s">
        <v>289</v>
      </c>
      <c r="B157" s="91">
        <v>1515152.34</v>
      </c>
      <c r="C157" s="91">
        <v>2896816</v>
      </c>
      <c r="D157" s="91">
        <v>1523930.72</v>
      </c>
      <c r="E157" s="91">
        <v>0</v>
      </c>
      <c r="F157" s="91">
        <v>1587607.32</v>
      </c>
      <c r="G157" s="91">
        <v>901930.38</v>
      </c>
      <c r="H157" s="91">
        <v>3220154</v>
      </c>
      <c r="I157" s="91">
        <v>2272735.92</v>
      </c>
      <c r="J157" s="91">
        <v>3889928.9</v>
      </c>
      <c r="K157" s="91">
        <v>2857276.24</v>
      </c>
      <c r="L157" s="91">
        <v>1184745.3799999999</v>
      </c>
      <c r="M157" s="91">
        <v>0</v>
      </c>
      <c r="N157" s="96">
        <v>21850277.199999999</v>
      </c>
    </row>
    <row r="158" spans="1:14" ht="33" customHeight="1" x14ac:dyDescent="0.2">
      <c r="A158" s="103" t="s">
        <v>290</v>
      </c>
      <c r="B158" s="91">
        <v>0</v>
      </c>
      <c r="C158" s="91">
        <v>0</v>
      </c>
      <c r="D158" s="91">
        <v>0</v>
      </c>
      <c r="E158" s="91">
        <v>0</v>
      </c>
      <c r="F158" s="91">
        <v>0</v>
      </c>
      <c r="G158" s="91">
        <v>0</v>
      </c>
      <c r="H158" s="91">
        <v>0</v>
      </c>
      <c r="I158" s="91">
        <v>0</v>
      </c>
      <c r="J158" s="91">
        <v>0</v>
      </c>
      <c r="K158" s="91">
        <v>0</v>
      </c>
      <c r="L158" s="91">
        <v>0</v>
      </c>
      <c r="M158" s="91">
        <v>0</v>
      </c>
      <c r="N158" s="96">
        <v>0</v>
      </c>
    </row>
    <row r="159" spans="1:14" ht="33" customHeight="1" x14ac:dyDescent="0.2">
      <c r="A159" s="103" t="s">
        <v>291</v>
      </c>
      <c r="B159" s="91">
        <v>0</v>
      </c>
      <c r="C159" s="91">
        <v>0</v>
      </c>
      <c r="D159" s="91">
        <v>0</v>
      </c>
      <c r="E159" s="91">
        <v>0</v>
      </c>
      <c r="F159" s="91">
        <v>0</v>
      </c>
      <c r="G159" s="91">
        <v>0</v>
      </c>
      <c r="H159" s="91">
        <v>0</v>
      </c>
      <c r="I159" s="91">
        <v>0</v>
      </c>
      <c r="J159" s="91">
        <v>0</v>
      </c>
      <c r="K159" s="91">
        <v>0</v>
      </c>
      <c r="L159" s="91">
        <v>0</v>
      </c>
      <c r="M159" s="91">
        <v>0</v>
      </c>
      <c r="N159" s="96">
        <v>0</v>
      </c>
    </row>
    <row r="160" spans="1:14" ht="33" customHeight="1" x14ac:dyDescent="0.2">
      <c r="A160" s="103" t="s">
        <v>292</v>
      </c>
      <c r="B160" s="91">
        <v>0</v>
      </c>
      <c r="C160" s="91">
        <v>0</v>
      </c>
      <c r="D160" s="91">
        <v>0</v>
      </c>
      <c r="E160" s="91">
        <v>0</v>
      </c>
      <c r="F160" s="91">
        <v>0</v>
      </c>
      <c r="G160" s="91">
        <v>0</v>
      </c>
      <c r="H160" s="91">
        <v>0</v>
      </c>
      <c r="I160" s="91">
        <v>0</v>
      </c>
      <c r="J160" s="91">
        <v>0</v>
      </c>
      <c r="K160" s="91">
        <v>0</v>
      </c>
      <c r="L160" s="91">
        <v>0</v>
      </c>
      <c r="M160" s="91">
        <v>0</v>
      </c>
      <c r="N160" s="96">
        <v>0</v>
      </c>
    </row>
    <row r="161" spans="1:14" ht="33" customHeight="1" x14ac:dyDescent="0.2">
      <c r="A161" s="103" t="s">
        <v>293</v>
      </c>
      <c r="B161" s="91">
        <v>0</v>
      </c>
      <c r="C161" s="91">
        <v>0</v>
      </c>
      <c r="D161" s="91">
        <v>0</v>
      </c>
      <c r="E161" s="91">
        <v>0</v>
      </c>
      <c r="F161" s="91">
        <v>0</v>
      </c>
      <c r="G161" s="91">
        <v>0</v>
      </c>
      <c r="H161" s="91">
        <v>0</v>
      </c>
      <c r="I161" s="91">
        <v>0</v>
      </c>
      <c r="J161" s="91">
        <v>0</v>
      </c>
      <c r="K161" s="91">
        <v>0</v>
      </c>
      <c r="L161" s="91">
        <v>0</v>
      </c>
      <c r="M161" s="91">
        <v>0</v>
      </c>
      <c r="N161" s="96">
        <v>0</v>
      </c>
    </row>
    <row r="162" spans="1:14" ht="33" customHeight="1" x14ac:dyDescent="0.2">
      <c r="A162" s="103" t="s">
        <v>294</v>
      </c>
      <c r="B162" s="91">
        <v>0</v>
      </c>
      <c r="C162" s="91">
        <v>0</v>
      </c>
      <c r="D162" s="91">
        <v>0</v>
      </c>
      <c r="E162" s="91">
        <v>0</v>
      </c>
      <c r="F162" s="91">
        <v>0</v>
      </c>
      <c r="G162" s="91">
        <v>0</v>
      </c>
      <c r="H162" s="91">
        <v>0</v>
      </c>
      <c r="I162" s="91">
        <v>0</v>
      </c>
      <c r="J162" s="91">
        <v>0</v>
      </c>
      <c r="K162" s="91">
        <v>0</v>
      </c>
      <c r="L162" s="91">
        <v>0</v>
      </c>
      <c r="M162" s="91">
        <v>0</v>
      </c>
      <c r="N162" s="96">
        <v>0</v>
      </c>
    </row>
    <row r="163" spans="1:14" ht="33" customHeight="1" thickBot="1" x14ac:dyDescent="0.25">
      <c r="A163" s="103" t="s">
        <v>295</v>
      </c>
      <c r="B163" s="91">
        <v>0</v>
      </c>
      <c r="C163" s="91">
        <v>0</v>
      </c>
      <c r="D163" s="91">
        <v>0</v>
      </c>
      <c r="E163" s="91">
        <v>0</v>
      </c>
      <c r="F163" s="91">
        <v>0</v>
      </c>
      <c r="G163" s="91">
        <v>0</v>
      </c>
      <c r="H163" s="91">
        <v>0</v>
      </c>
      <c r="I163" s="91">
        <v>0</v>
      </c>
      <c r="J163" s="91">
        <v>0</v>
      </c>
      <c r="K163" s="91">
        <v>0</v>
      </c>
      <c r="L163" s="91">
        <v>0</v>
      </c>
      <c r="M163" s="91">
        <v>0</v>
      </c>
      <c r="N163" s="96">
        <v>0</v>
      </c>
    </row>
    <row r="164" spans="1:14" ht="33" customHeight="1" thickBot="1" x14ac:dyDescent="0.25">
      <c r="A164" s="104" t="s">
        <v>296</v>
      </c>
      <c r="B164" s="94">
        <v>9079477.9199999999</v>
      </c>
      <c r="C164" s="94">
        <v>7743301</v>
      </c>
      <c r="D164" s="94">
        <v>4695468.07</v>
      </c>
      <c r="E164" s="94">
        <v>7099055.7800000003</v>
      </c>
      <c r="F164" s="94">
        <v>11001954.26</v>
      </c>
      <c r="G164" s="94">
        <v>12831048.1</v>
      </c>
      <c r="H164" s="94">
        <v>9244520</v>
      </c>
      <c r="I164" s="94">
        <v>3013340.26</v>
      </c>
      <c r="J164" s="94">
        <v>9821932.2400000002</v>
      </c>
      <c r="K164" s="94">
        <v>10323911.619999999</v>
      </c>
      <c r="L164" s="94">
        <v>5625897.2800000003</v>
      </c>
      <c r="M164" s="94">
        <v>5280655.74</v>
      </c>
      <c r="N164" s="94">
        <v>95760562.269999981</v>
      </c>
    </row>
    <row r="165" spans="1:14" ht="33" customHeight="1" x14ac:dyDescent="0.2">
      <c r="A165" s="103" t="s">
        <v>297</v>
      </c>
      <c r="B165" s="91">
        <v>8666227.9199999999</v>
      </c>
      <c r="C165" s="91">
        <v>7616801</v>
      </c>
      <c r="D165" s="91">
        <v>4490968.07</v>
      </c>
      <c r="E165" s="91">
        <v>6801305.7800000003</v>
      </c>
      <c r="F165" s="91">
        <v>10747704.26</v>
      </c>
      <c r="G165" s="91">
        <v>12559448.1</v>
      </c>
      <c r="H165" s="91">
        <v>9111455</v>
      </c>
      <c r="I165" s="91">
        <v>2600208.2599999998</v>
      </c>
      <c r="J165" s="91">
        <v>9614914.1300000008</v>
      </c>
      <c r="K165" s="91">
        <v>10273695.1</v>
      </c>
      <c r="L165" s="91">
        <v>5622064.2800000003</v>
      </c>
      <c r="M165" s="91">
        <v>4986655.74</v>
      </c>
      <c r="N165" s="96">
        <v>93091447.639999986</v>
      </c>
    </row>
    <row r="166" spans="1:14" ht="33" customHeight="1" x14ac:dyDescent="0.2">
      <c r="A166" s="103" t="s">
        <v>298</v>
      </c>
      <c r="B166" s="91">
        <v>0</v>
      </c>
      <c r="C166" s="91">
        <v>0</v>
      </c>
      <c r="D166" s="91">
        <v>0</v>
      </c>
      <c r="E166" s="91">
        <v>0</v>
      </c>
      <c r="F166" s="91">
        <v>0</v>
      </c>
      <c r="G166" s="91">
        <v>0</v>
      </c>
      <c r="H166" s="91">
        <v>0</v>
      </c>
      <c r="I166" s="91">
        <v>0</v>
      </c>
      <c r="J166" s="91">
        <v>0</v>
      </c>
      <c r="K166" s="91">
        <v>0</v>
      </c>
      <c r="L166" s="91">
        <v>0</v>
      </c>
      <c r="M166" s="91">
        <v>0</v>
      </c>
      <c r="N166" s="96">
        <v>0</v>
      </c>
    </row>
    <row r="167" spans="1:14" ht="33" customHeight="1" x14ac:dyDescent="0.2">
      <c r="A167" s="103" t="s">
        <v>299</v>
      </c>
      <c r="B167" s="91">
        <v>413250</v>
      </c>
      <c r="C167" s="91">
        <v>126500</v>
      </c>
      <c r="D167" s="91">
        <v>204500</v>
      </c>
      <c r="E167" s="91">
        <v>297750</v>
      </c>
      <c r="F167" s="91">
        <v>254250</v>
      </c>
      <c r="G167" s="91">
        <v>271600</v>
      </c>
      <c r="H167" s="91">
        <v>133065</v>
      </c>
      <c r="I167" s="91">
        <v>413132</v>
      </c>
      <c r="J167" s="91">
        <v>207018.11</v>
      </c>
      <c r="K167" s="91">
        <v>50216.52</v>
      </c>
      <c r="L167" s="91">
        <v>3833</v>
      </c>
      <c r="M167" s="91">
        <v>294000</v>
      </c>
      <c r="N167" s="96">
        <v>2669114.63</v>
      </c>
    </row>
    <row r="168" spans="1:14" ht="33" customHeight="1" x14ac:dyDescent="0.2">
      <c r="A168" s="103" t="s">
        <v>300</v>
      </c>
      <c r="B168" s="91">
        <v>0</v>
      </c>
      <c r="C168" s="91">
        <v>0</v>
      </c>
      <c r="D168" s="91">
        <v>0</v>
      </c>
      <c r="E168" s="91">
        <v>0</v>
      </c>
      <c r="F168" s="91">
        <v>0</v>
      </c>
      <c r="G168" s="91">
        <v>0</v>
      </c>
      <c r="H168" s="91">
        <v>0</v>
      </c>
      <c r="I168" s="91">
        <v>0</v>
      </c>
      <c r="J168" s="91">
        <v>0</v>
      </c>
      <c r="K168" s="91">
        <v>0</v>
      </c>
      <c r="L168" s="91">
        <v>0</v>
      </c>
      <c r="M168" s="91">
        <v>0</v>
      </c>
      <c r="N168" s="96">
        <v>0</v>
      </c>
    </row>
    <row r="169" spans="1:14" ht="33" customHeight="1" x14ac:dyDescent="0.2">
      <c r="A169" s="103" t="s">
        <v>301</v>
      </c>
      <c r="B169" s="91">
        <v>0</v>
      </c>
      <c r="C169" s="91">
        <v>0</v>
      </c>
      <c r="D169" s="91">
        <v>0</v>
      </c>
      <c r="E169" s="91">
        <v>0</v>
      </c>
      <c r="F169" s="91">
        <v>0</v>
      </c>
      <c r="G169" s="91">
        <v>0</v>
      </c>
      <c r="H169" s="91">
        <v>0</v>
      </c>
      <c r="I169" s="91">
        <v>0</v>
      </c>
      <c r="J169" s="91">
        <v>0</v>
      </c>
      <c r="K169" s="91">
        <v>0</v>
      </c>
      <c r="L169" s="91">
        <v>0</v>
      </c>
      <c r="M169" s="91">
        <v>0</v>
      </c>
      <c r="N169" s="96">
        <v>0</v>
      </c>
    </row>
    <row r="170" spans="1:14" ht="33" customHeight="1" x14ac:dyDescent="0.2">
      <c r="A170" s="103" t="s">
        <v>302</v>
      </c>
      <c r="B170" s="91">
        <v>0</v>
      </c>
      <c r="C170" s="91">
        <v>0</v>
      </c>
      <c r="D170" s="91">
        <v>0</v>
      </c>
      <c r="E170" s="91">
        <v>0</v>
      </c>
      <c r="F170" s="91">
        <v>0</v>
      </c>
      <c r="G170" s="91">
        <v>0</v>
      </c>
      <c r="H170" s="91">
        <v>0</v>
      </c>
      <c r="I170" s="91">
        <v>0</v>
      </c>
      <c r="J170" s="91">
        <v>0</v>
      </c>
      <c r="K170" s="91">
        <v>0</v>
      </c>
      <c r="L170" s="91">
        <v>0</v>
      </c>
      <c r="M170" s="91">
        <v>0</v>
      </c>
      <c r="N170" s="96">
        <v>0</v>
      </c>
    </row>
    <row r="171" spans="1:14" ht="33" customHeight="1" thickBot="1" x14ac:dyDescent="0.25">
      <c r="A171" s="103" t="s">
        <v>303</v>
      </c>
      <c r="B171" s="91">
        <v>0</v>
      </c>
      <c r="C171" s="91">
        <v>0</v>
      </c>
      <c r="D171" s="91">
        <v>0</v>
      </c>
      <c r="E171" s="91">
        <v>0</v>
      </c>
      <c r="F171" s="91">
        <v>0</v>
      </c>
      <c r="G171" s="91">
        <v>0</v>
      </c>
      <c r="H171" s="91">
        <v>0</v>
      </c>
      <c r="I171" s="91">
        <v>0</v>
      </c>
      <c r="J171" s="91">
        <v>0</v>
      </c>
      <c r="K171" s="91">
        <v>0</v>
      </c>
      <c r="L171" s="91">
        <v>0</v>
      </c>
      <c r="M171" s="91">
        <v>0</v>
      </c>
      <c r="N171" s="96">
        <v>0</v>
      </c>
    </row>
    <row r="172" spans="1:14" ht="33" customHeight="1" thickBot="1" x14ac:dyDescent="0.25">
      <c r="A172" s="104" t="s">
        <v>304</v>
      </c>
      <c r="B172" s="94">
        <v>27821146.84</v>
      </c>
      <c r="C172" s="94">
        <v>17367829.59</v>
      </c>
      <c r="D172" s="94">
        <v>5979703.71</v>
      </c>
      <c r="E172" s="94">
        <v>23314779.689999998</v>
      </c>
      <c r="F172" s="94">
        <v>21578442.719999999</v>
      </c>
      <c r="G172" s="94">
        <v>22469546.079999998</v>
      </c>
      <c r="H172" s="94">
        <v>27387550</v>
      </c>
      <c r="I172" s="94">
        <v>29479273.620000001</v>
      </c>
      <c r="J172" s="94">
        <v>27270551.559999999</v>
      </c>
      <c r="K172" s="94">
        <v>33778097.640000001</v>
      </c>
      <c r="L172" s="94">
        <v>38232743.579999998</v>
      </c>
      <c r="M172" s="94">
        <v>41942321.700000003</v>
      </c>
      <c r="N172" s="94">
        <v>316621986.72999996</v>
      </c>
    </row>
    <row r="173" spans="1:14" ht="33" customHeight="1" x14ac:dyDescent="0.2">
      <c r="A173" s="103" t="s">
        <v>305</v>
      </c>
      <c r="B173" s="91">
        <v>0</v>
      </c>
      <c r="C173" s="91">
        <v>0</v>
      </c>
      <c r="D173" s="91">
        <v>0</v>
      </c>
      <c r="E173" s="91">
        <v>0</v>
      </c>
      <c r="F173" s="91">
        <v>0</v>
      </c>
      <c r="G173" s="91">
        <v>0</v>
      </c>
      <c r="H173" s="91">
        <v>0</v>
      </c>
      <c r="I173" s="91">
        <v>0</v>
      </c>
      <c r="J173" s="91">
        <v>0</v>
      </c>
      <c r="K173" s="91">
        <v>0</v>
      </c>
      <c r="L173" s="91">
        <v>0</v>
      </c>
      <c r="M173" s="91">
        <v>0</v>
      </c>
      <c r="N173" s="96">
        <v>0</v>
      </c>
    </row>
    <row r="174" spans="1:14" ht="33" customHeight="1" x14ac:dyDescent="0.2">
      <c r="A174" s="103" t="s">
        <v>306</v>
      </c>
      <c r="B174" s="91">
        <v>0</v>
      </c>
      <c r="C174" s="91">
        <v>0</v>
      </c>
      <c r="D174" s="91">
        <v>0</v>
      </c>
      <c r="E174" s="91">
        <v>0</v>
      </c>
      <c r="F174" s="91">
        <v>0</v>
      </c>
      <c r="G174" s="91">
        <v>0</v>
      </c>
      <c r="H174" s="91">
        <v>0</v>
      </c>
      <c r="I174" s="91">
        <v>0</v>
      </c>
      <c r="J174" s="91">
        <v>0</v>
      </c>
      <c r="K174" s="91">
        <v>0</v>
      </c>
      <c r="L174" s="91">
        <v>0</v>
      </c>
      <c r="M174" s="91">
        <v>0</v>
      </c>
      <c r="N174" s="96">
        <v>0</v>
      </c>
    </row>
    <row r="175" spans="1:14" ht="33" customHeight="1" x14ac:dyDescent="0.2">
      <c r="A175" s="103" t="s">
        <v>307</v>
      </c>
      <c r="B175" s="91">
        <v>1362876</v>
      </c>
      <c r="C175" s="91">
        <v>1236288</v>
      </c>
      <c r="D175" s="91">
        <v>1581528</v>
      </c>
      <c r="E175" s="91">
        <v>1034076</v>
      </c>
      <c r="F175" s="91">
        <v>1706472</v>
      </c>
      <c r="G175" s="91">
        <v>1688388</v>
      </c>
      <c r="H175" s="91">
        <v>1652220</v>
      </c>
      <c r="I175" s="91">
        <v>1814976</v>
      </c>
      <c r="J175" s="91">
        <v>1736228.4</v>
      </c>
      <c r="K175" s="91">
        <v>1497684</v>
      </c>
      <c r="L175" s="91">
        <v>1787028.1</v>
      </c>
      <c r="M175" s="91">
        <v>1487820</v>
      </c>
      <c r="N175" s="96">
        <v>18585584.5</v>
      </c>
    </row>
    <row r="176" spans="1:14" ht="33" customHeight="1" x14ac:dyDescent="0.2">
      <c r="A176" s="103" t="s">
        <v>308</v>
      </c>
      <c r="B176" s="91">
        <v>0</v>
      </c>
      <c r="C176" s="91">
        <v>0</v>
      </c>
      <c r="D176" s="91">
        <v>0</v>
      </c>
      <c r="E176" s="91">
        <v>0</v>
      </c>
      <c r="F176" s="91">
        <v>0</v>
      </c>
      <c r="G176" s="91">
        <v>0</v>
      </c>
      <c r="H176" s="91">
        <v>0</v>
      </c>
      <c r="I176" s="91">
        <v>0</v>
      </c>
      <c r="J176" s="91">
        <v>0</v>
      </c>
      <c r="K176" s="91">
        <v>0</v>
      </c>
      <c r="L176" s="91">
        <v>0</v>
      </c>
      <c r="M176" s="91">
        <v>0</v>
      </c>
      <c r="N176" s="96">
        <v>0</v>
      </c>
    </row>
    <row r="177" spans="1:14" ht="33" customHeight="1" x14ac:dyDescent="0.2">
      <c r="A177" s="103" t="s">
        <v>309</v>
      </c>
      <c r="B177" s="91">
        <v>4672590.78</v>
      </c>
      <c r="C177" s="91">
        <v>879388.92</v>
      </c>
      <c r="D177" s="91">
        <v>947689.62</v>
      </c>
      <c r="E177" s="91">
        <v>4447382.04</v>
      </c>
      <c r="F177" s="91">
        <v>0</v>
      </c>
      <c r="G177" s="91">
        <v>0</v>
      </c>
      <c r="H177" s="91">
        <v>0</v>
      </c>
      <c r="I177" s="91">
        <v>0</v>
      </c>
      <c r="J177" s="91">
        <v>0</v>
      </c>
      <c r="K177" s="91">
        <v>0</v>
      </c>
      <c r="L177" s="91">
        <v>0</v>
      </c>
      <c r="M177" s="91">
        <v>0</v>
      </c>
      <c r="N177" s="96">
        <v>10947051.359999999</v>
      </c>
    </row>
    <row r="178" spans="1:14" ht="33" customHeight="1" x14ac:dyDescent="0.2">
      <c r="A178" s="103" t="s">
        <v>310</v>
      </c>
      <c r="B178" s="91">
        <v>0</v>
      </c>
      <c r="C178" s="91">
        <v>0</v>
      </c>
      <c r="D178" s="91">
        <v>0</v>
      </c>
      <c r="E178" s="91">
        <v>0</v>
      </c>
      <c r="F178" s="91">
        <v>0</v>
      </c>
      <c r="G178" s="91">
        <v>0</v>
      </c>
      <c r="H178" s="91">
        <v>0</v>
      </c>
      <c r="I178" s="91">
        <v>0</v>
      </c>
      <c r="J178" s="91">
        <v>0</v>
      </c>
      <c r="K178" s="91">
        <v>0</v>
      </c>
      <c r="L178" s="91">
        <v>0</v>
      </c>
      <c r="M178" s="91">
        <v>0</v>
      </c>
      <c r="N178" s="96">
        <v>0</v>
      </c>
    </row>
    <row r="179" spans="1:14" ht="33" customHeight="1" x14ac:dyDescent="0.2">
      <c r="A179" s="103" t="s">
        <v>311</v>
      </c>
      <c r="B179" s="91">
        <v>166673.92000000001</v>
      </c>
      <c r="C179" s="91">
        <v>0</v>
      </c>
      <c r="D179" s="91">
        <v>211330.56</v>
      </c>
      <c r="E179" s="91">
        <v>0</v>
      </c>
      <c r="F179" s="91">
        <v>0</v>
      </c>
      <c r="G179" s="91">
        <v>0</v>
      </c>
      <c r="H179" s="91">
        <v>0</v>
      </c>
      <c r="I179" s="91">
        <v>0</v>
      </c>
      <c r="J179" s="91">
        <v>0</v>
      </c>
      <c r="K179" s="91">
        <v>0</v>
      </c>
      <c r="L179" s="91">
        <v>0</v>
      </c>
      <c r="M179" s="91">
        <v>0</v>
      </c>
      <c r="N179" s="96">
        <v>378004.47999999998</v>
      </c>
    </row>
    <row r="180" spans="1:14" ht="33" customHeight="1" x14ac:dyDescent="0.2">
      <c r="A180" s="103" t="s">
        <v>312</v>
      </c>
      <c r="B180" s="91">
        <v>0</v>
      </c>
      <c r="C180" s="91">
        <v>0</v>
      </c>
      <c r="D180" s="91">
        <v>0</v>
      </c>
      <c r="E180" s="91">
        <v>0</v>
      </c>
      <c r="F180" s="91">
        <v>0</v>
      </c>
      <c r="G180" s="91">
        <v>0</v>
      </c>
      <c r="H180" s="91">
        <v>0</v>
      </c>
      <c r="I180" s="91">
        <v>0</v>
      </c>
      <c r="J180" s="91">
        <v>0</v>
      </c>
      <c r="K180" s="91">
        <v>0</v>
      </c>
      <c r="L180" s="91">
        <v>0</v>
      </c>
      <c r="M180" s="91">
        <v>0</v>
      </c>
      <c r="N180" s="96">
        <v>0</v>
      </c>
    </row>
    <row r="181" spans="1:14" ht="33" customHeight="1" x14ac:dyDescent="0.2">
      <c r="A181" s="103" t="s">
        <v>313</v>
      </c>
      <c r="B181" s="91">
        <v>0</v>
      </c>
      <c r="C181" s="91">
        <v>0</v>
      </c>
      <c r="D181" s="91">
        <v>0</v>
      </c>
      <c r="E181" s="91">
        <v>0</v>
      </c>
      <c r="F181" s="91">
        <v>0</v>
      </c>
      <c r="G181" s="91">
        <v>0</v>
      </c>
      <c r="H181" s="91">
        <v>0</v>
      </c>
      <c r="I181" s="91">
        <v>0</v>
      </c>
      <c r="J181" s="91">
        <v>0</v>
      </c>
      <c r="K181" s="91">
        <v>0</v>
      </c>
      <c r="L181" s="91">
        <v>0</v>
      </c>
      <c r="M181" s="91">
        <v>0</v>
      </c>
      <c r="N181" s="96">
        <v>0</v>
      </c>
    </row>
    <row r="182" spans="1:14" ht="33" customHeight="1" x14ac:dyDescent="0.2">
      <c r="A182" s="103" t="s">
        <v>314</v>
      </c>
      <c r="B182" s="91">
        <v>4034256.78</v>
      </c>
      <c r="C182" s="91">
        <v>2442479.31</v>
      </c>
      <c r="D182" s="91">
        <v>3239155.53</v>
      </c>
      <c r="E182" s="91">
        <v>5009787.57</v>
      </c>
      <c r="F182" s="91">
        <v>9591870.4800000004</v>
      </c>
      <c r="G182" s="91">
        <v>7921572.8799999999</v>
      </c>
      <c r="H182" s="91">
        <v>7753356</v>
      </c>
      <c r="I182" s="91">
        <v>7085599.6200000001</v>
      </c>
      <c r="J182" s="91">
        <v>4942410.28</v>
      </c>
      <c r="K182" s="91">
        <v>6474634.4400000004</v>
      </c>
      <c r="L182" s="91">
        <v>5567558.5999999996</v>
      </c>
      <c r="M182" s="91">
        <v>7055134.5</v>
      </c>
      <c r="N182" s="96">
        <v>71117815.989999995</v>
      </c>
    </row>
    <row r="183" spans="1:14" ht="33" customHeight="1" x14ac:dyDescent="0.2">
      <c r="A183" s="103" t="s">
        <v>315</v>
      </c>
      <c r="B183" s="91">
        <v>0</v>
      </c>
      <c r="C183" s="91">
        <v>0</v>
      </c>
      <c r="D183" s="91">
        <v>0</v>
      </c>
      <c r="E183" s="91">
        <v>0</v>
      </c>
      <c r="F183" s="91">
        <v>0</v>
      </c>
      <c r="G183" s="91">
        <v>0</v>
      </c>
      <c r="H183" s="91">
        <v>0</v>
      </c>
      <c r="I183" s="91">
        <v>0</v>
      </c>
      <c r="J183" s="91">
        <v>0</v>
      </c>
      <c r="K183" s="91">
        <v>0</v>
      </c>
      <c r="L183" s="91">
        <v>0</v>
      </c>
      <c r="M183" s="91">
        <v>0</v>
      </c>
      <c r="N183" s="96">
        <v>0</v>
      </c>
    </row>
    <row r="184" spans="1:14" ht="33" customHeight="1" x14ac:dyDescent="0.2">
      <c r="A184" s="103" t="s">
        <v>316</v>
      </c>
      <c r="B184" s="91">
        <v>0</v>
      </c>
      <c r="C184" s="91">
        <v>0</v>
      </c>
      <c r="D184" s="91">
        <v>0</v>
      </c>
      <c r="E184" s="91">
        <v>0</v>
      </c>
      <c r="F184" s="91">
        <v>0</v>
      </c>
      <c r="G184" s="91">
        <v>0</v>
      </c>
      <c r="H184" s="91">
        <v>0</v>
      </c>
      <c r="I184" s="91">
        <v>0</v>
      </c>
      <c r="J184" s="91">
        <v>0</v>
      </c>
      <c r="K184" s="91">
        <v>0</v>
      </c>
      <c r="L184" s="91">
        <v>0</v>
      </c>
      <c r="M184" s="91">
        <v>0</v>
      </c>
      <c r="N184" s="96">
        <v>0</v>
      </c>
    </row>
    <row r="185" spans="1:14" ht="33" customHeight="1" x14ac:dyDescent="0.2">
      <c r="A185" s="103" t="s">
        <v>317</v>
      </c>
      <c r="B185" s="91">
        <v>0</v>
      </c>
      <c r="C185" s="91">
        <v>0</v>
      </c>
      <c r="D185" s="91">
        <v>0</v>
      </c>
      <c r="E185" s="91">
        <v>0</v>
      </c>
      <c r="F185" s="91">
        <v>0</v>
      </c>
      <c r="G185" s="91">
        <v>0</v>
      </c>
      <c r="H185" s="91">
        <v>0</v>
      </c>
      <c r="I185" s="91">
        <v>0</v>
      </c>
      <c r="J185" s="91">
        <v>0</v>
      </c>
      <c r="K185" s="91">
        <v>0</v>
      </c>
      <c r="L185" s="91">
        <v>0</v>
      </c>
      <c r="M185" s="91">
        <v>0</v>
      </c>
      <c r="N185" s="96">
        <v>0</v>
      </c>
    </row>
    <row r="186" spans="1:14" ht="33" customHeight="1" x14ac:dyDescent="0.2">
      <c r="A186" s="103" t="s">
        <v>318</v>
      </c>
      <c r="B186" s="91">
        <v>0</v>
      </c>
      <c r="C186" s="91">
        <v>0</v>
      </c>
      <c r="D186" s="91">
        <v>0</v>
      </c>
      <c r="E186" s="91">
        <v>0</v>
      </c>
      <c r="F186" s="91">
        <v>0</v>
      </c>
      <c r="G186" s="91">
        <v>0</v>
      </c>
      <c r="H186" s="91">
        <v>0</v>
      </c>
      <c r="I186" s="91">
        <v>0</v>
      </c>
      <c r="J186" s="91">
        <v>0</v>
      </c>
      <c r="K186" s="91">
        <v>0</v>
      </c>
      <c r="L186" s="91">
        <v>0</v>
      </c>
      <c r="M186" s="91">
        <v>0</v>
      </c>
      <c r="N186" s="96">
        <v>0</v>
      </c>
    </row>
    <row r="187" spans="1:14" ht="33" customHeight="1" thickBot="1" x14ac:dyDescent="0.25">
      <c r="A187" s="103" t="s">
        <v>319</v>
      </c>
      <c r="B187" s="91">
        <v>17584749.359999999</v>
      </c>
      <c r="C187" s="91">
        <v>12809673.359999999</v>
      </c>
      <c r="D187" s="91">
        <v>0</v>
      </c>
      <c r="E187" s="91">
        <v>12823534.08</v>
      </c>
      <c r="F187" s="91">
        <v>10280100.24</v>
      </c>
      <c r="G187" s="91">
        <v>12859585.199999999</v>
      </c>
      <c r="H187" s="91">
        <v>17981974</v>
      </c>
      <c r="I187" s="91">
        <v>20578698</v>
      </c>
      <c r="J187" s="91">
        <v>20591912.879999999</v>
      </c>
      <c r="K187" s="91">
        <v>25805779.199999999</v>
      </c>
      <c r="L187" s="91">
        <v>30878156.879999999</v>
      </c>
      <c r="M187" s="91">
        <v>33399367.199999999</v>
      </c>
      <c r="N187" s="96">
        <v>215593530.39999998</v>
      </c>
    </row>
    <row r="188" spans="1:14" ht="33" customHeight="1" thickBot="1" x14ac:dyDescent="0.25">
      <c r="A188" s="104" t="s">
        <v>320</v>
      </c>
      <c r="B188" s="94">
        <v>490393</v>
      </c>
      <c r="C188" s="94">
        <v>4794699.96</v>
      </c>
      <c r="D188" s="94">
        <v>3305668.28</v>
      </c>
      <c r="E188" s="94">
        <v>5577039.2799999993</v>
      </c>
      <c r="F188" s="94">
        <v>2136555.88</v>
      </c>
      <c r="G188" s="94">
        <v>5161220.6400000006</v>
      </c>
      <c r="H188" s="94">
        <v>1918314</v>
      </c>
      <c r="I188" s="94">
        <v>1640965</v>
      </c>
      <c r="J188" s="94">
        <v>2633925</v>
      </c>
      <c r="K188" s="94">
        <v>3785291.19</v>
      </c>
      <c r="L188" s="94">
        <v>3434391.48</v>
      </c>
      <c r="M188" s="94">
        <v>2051889.74</v>
      </c>
      <c r="N188" s="94">
        <v>36930353.450000003</v>
      </c>
    </row>
    <row r="189" spans="1:14" ht="33" customHeight="1" x14ac:dyDescent="0.2">
      <c r="A189" s="103" t="s">
        <v>321</v>
      </c>
      <c r="B189" s="91">
        <v>222433</v>
      </c>
      <c r="C189" s="91">
        <v>1348179.96</v>
      </c>
      <c r="D189" s="91">
        <v>2166838.2799999998</v>
      </c>
      <c r="E189" s="91">
        <v>2636613.2799999998</v>
      </c>
      <c r="F189" s="91">
        <v>796755.88</v>
      </c>
      <c r="G189" s="91">
        <v>2562008.64</v>
      </c>
      <c r="H189" s="91">
        <v>444534</v>
      </c>
      <c r="I189" s="91">
        <v>0</v>
      </c>
      <c r="J189" s="91">
        <v>0</v>
      </c>
      <c r="K189" s="91">
        <v>896050.19</v>
      </c>
      <c r="L189" s="91">
        <v>1840029.38</v>
      </c>
      <c r="M189" s="91">
        <v>969638.74</v>
      </c>
      <c r="N189" s="96">
        <v>13883081.35</v>
      </c>
    </row>
    <row r="190" spans="1:14" ht="33" customHeight="1" x14ac:dyDescent="0.2">
      <c r="A190" s="103" t="s">
        <v>322</v>
      </c>
      <c r="B190" s="91">
        <v>0</v>
      </c>
      <c r="C190" s="91">
        <v>0</v>
      </c>
      <c r="D190" s="91">
        <v>0</v>
      </c>
      <c r="E190" s="91">
        <v>0</v>
      </c>
      <c r="F190" s="91">
        <v>0</v>
      </c>
      <c r="G190" s="91">
        <v>0</v>
      </c>
      <c r="H190" s="91">
        <v>0</v>
      </c>
      <c r="I190" s="91">
        <v>0</v>
      </c>
      <c r="J190" s="91">
        <v>0</v>
      </c>
      <c r="K190" s="91">
        <v>0</v>
      </c>
      <c r="L190" s="91">
        <v>0</v>
      </c>
      <c r="M190" s="91">
        <v>0</v>
      </c>
      <c r="N190" s="96">
        <v>0</v>
      </c>
    </row>
    <row r="191" spans="1:14" ht="33" customHeight="1" x14ac:dyDescent="0.2">
      <c r="A191" s="103" t="s">
        <v>323</v>
      </c>
      <c r="B191" s="91">
        <v>0</v>
      </c>
      <c r="C191" s="91">
        <v>0</v>
      </c>
      <c r="D191" s="91">
        <v>0</v>
      </c>
      <c r="E191" s="91">
        <v>0</v>
      </c>
      <c r="F191" s="91">
        <v>0</v>
      </c>
      <c r="G191" s="91">
        <v>0</v>
      </c>
      <c r="H191" s="91">
        <v>0</v>
      </c>
      <c r="I191" s="91">
        <v>0</v>
      </c>
      <c r="J191" s="91">
        <v>0</v>
      </c>
      <c r="K191" s="91">
        <v>0</v>
      </c>
      <c r="L191" s="91">
        <v>0</v>
      </c>
      <c r="M191" s="91">
        <v>0</v>
      </c>
      <c r="N191" s="96">
        <v>0</v>
      </c>
    </row>
    <row r="192" spans="1:14" ht="33" customHeight="1" x14ac:dyDescent="0.2">
      <c r="A192" s="103" t="s">
        <v>324</v>
      </c>
      <c r="B192" s="91">
        <v>267960</v>
      </c>
      <c r="C192" s="91">
        <v>3446520</v>
      </c>
      <c r="D192" s="91">
        <v>1138830</v>
      </c>
      <c r="E192" s="91">
        <v>2940426</v>
      </c>
      <c r="F192" s="91">
        <v>1339800</v>
      </c>
      <c r="G192" s="91">
        <v>2599212</v>
      </c>
      <c r="H192" s="91">
        <v>1473780</v>
      </c>
      <c r="I192" s="91">
        <v>1640965</v>
      </c>
      <c r="J192" s="91">
        <v>2633925</v>
      </c>
      <c r="K192" s="91">
        <v>2889241</v>
      </c>
      <c r="L192" s="91">
        <v>1594362.1</v>
      </c>
      <c r="M192" s="91">
        <v>1082251</v>
      </c>
      <c r="N192" s="96">
        <v>23047272.100000001</v>
      </c>
    </row>
    <row r="193" spans="1:14" ht="33" customHeight="1" x14ac:dyDescent="0.2">
      <c r="A193" s="103" t="s">
        <v>325</v>
      </c>
      <c r="B193" s="91">
        <v>0</v>
      </c>
      <c r="C193" s="91">
        <v>0</v>
      </c>
      <c r="D193" s="91">
        <v>0</v>
      </c>
      <c r="E193" s="91">
        <v>0</v>
      </c>
      <c r="F193" s="91">
        <v>0</v>
      </c>
      <c r="G193" s="91">
        <v>0</v>
      </c>
      <c r="H193" s="91">
        <v>0</v>
      </c>
      <c r="I193" s="91">
        <v>0</v>
      </c>
      <c r="J193" s="91">
        <v>0</v>
      </c>
      <c r="K193" s="91">
        <v>0</v>
      </c>
      <c r="L193" s="91">
        <v>0</v>
      </c>
      <c r="M193" s="91">
        <v>0</v>
      </c>
      <c r="N193" s="96">
        <v>0</v>
      </c>
    </row>
    <row r="194" spans="1:14" ht="33" customHeight="1" thickBot="1" x14ac:dyDescent="0.25">
      <c r="A194" s="103" t="s">
        <v>256</v>
      </c>
      <c r="B194" s="91">
        <v>0</v>
      </c>
      <c r="C194" s="91">
        <v>0</v>
      </c>
      <c r="D194" s="91">
        <v>0</v>
      </c>
      <c r="E194" s="91">
        <v>0</v>
      </c>
      <c r="F194" s="91">
        <v>0</v>
      </c>
      <c r="G194" s="91">
        <v>0</v>
      </c>
      <c r="H194" s="91">
        <v>0</v>
      </c>
      <c r="I194" s="91">
        <v>0</v>
      </c>
      <c r="J194" s="91">
        <v>0</v>
      </c>
      <c r="K194" s="91">
        <v>0</v>
      </c>
      <c r="L194" s="91">
        <v>0</v>
      </c>
      <c r="M194" s="91">
        <v>0</v>
      </c>
      <c r="N194" s="96">
        <v>0</v>
      </c>
    </row>
    <row r="195" spans="1:14" ht="33" customHeight="1" thickBot="1" x14ac:dyDescent="0.25">
      <c r="A195" s="104" t="s">
        <v>326</v>
      </c>
      <c r="B195" s="94">
        <v>189921</v>
      </c>
      <c r="C195" s="94">
        <v>443149</v>
      </c>
      <c r="D195" s="94">
        <v>1502736.5</v>
      </c>
      <c r="E195" s="94">
        <v>4071687.5</v>
      </c>
      <c r="F195" s="94">
        <v>4180879.4</v>
      </c>
      <c r="G195" s="94">
        <v>6153584</v>
      </c>
      <c r="H195" s="94">
        <v>7175345.5</v>
      </c>
      <c r="I195" s="94">
        <v>6714498</v>
      </c>
      <c r="J195" s="94">
        <v>1577837</v>
      </c>
      <c r="K195" s="94">
        <v>716201</v>
      </c>
      <c r="L195" s="94">
        <v>1361100.5</v>
      </c>
      <c r="M195" s="94">
        <v>379842</v>
      </c>
      <c r="N195" s="94">
        <v>34466781.399999999</v>
      </c>
    </row>
    <row r="196" spans="1:14" ht="33" customHeight="1" x14ac:dyDescent="0.2">
      <c r="A196" s="103" t="s">
        <v>327</v>
      </c>
      <c r="B196" s="91">
        <v>0</v>
      </c>
      <c r="C196" s="91">
        <v>0</v>
      </c>
      <c r="D196" s="91">
        <v>0</v>
      </c>
      <c r="E196" s="91">
        <v>0</v>
      </c>
      <c r="F196" s="91">
        <v>0</v>
      </c>
      <c r="G196" s="91">
        <v>0</v>
      </c>
      <c r="H196" s="91">
        <v>0</v>
      </c>
      <c r="I196" s="91">
        <v>0</v>
      </c>
      <c r="J196" s="91">
        <v>0</v>
      </c>
      <c r="K196" s="91">
        <v>0</v>
      </c>
      <c r="L196" s="91">
        <v>0</v>
      </c>
      <c r="M196" s="91">
        <v>0</v>
      </c>
      <c r="N196" s="91">
        <v>0</v>
      </c>
    </row>
    <row r="197" spans="1:14" ht="33" customHeight="1" x14ac:dyDescent="0.2">
      <c r="A197" s="103" t="s">
        <v>328</v>
      </c>
      <c r="B197" s="91">
        <v>0</v>
      </c>
      <c r="C197" s="91">
        <v>0</v>
      </c>
      <c r="D197" s="91">
        <v>0</v>
      </c>
      <c r="E197" s="91">
        <v>383597.5</v>
      </c>
      <c r="F197" s="91">
        <v>1196664.8999999999</v>
      </c>
      <c r="G197" s="91">
        <v>3290852</v>
      </c>
      <c r="H197" s="91">
        <v>1251492</v>
      </c>
      <c r="I197" s="91">
        <v>0</v>
      </c>
      <c r="J197" s="91">
        <v>0</v>
      </c>
      <c r="K197" s="91">
        <v>0</v>
      </c>
      <c r="L197" s="91">
        <v>0</v>
      </c>
      <c r="M197" s="91">
        <v>0</v>
      </c>
      <c r="N197" s="91">
        <v>6122606.4000000004</v>
      </c>
    </row>
    <row r="198" spans="1:14" ht="33" customHeight="1" x14ac:dyDescent="0.2">
      <c r="A198" s="103" t="s">
        <v>329</v>
      </c>
      <c r="B198" s="91">
        <v>189921</v>
      </c>
      <c r="C198" s="91">
        <v>443149</v>
      </c>
      <c r="D198" s="91">
        <v>1502736.5</v>
      </c>
      <c r="E198" s="91">
        <v>3688090</v>
      </c>
      <c r="F198" s="91">
        <v>2984214.5</v>
      </c>
      <c r="G198" s="91">
        <v>2862732</v>
      </c>
      <c r="H198" s="91">
        <v>5923853.5</v>
      </c>
      <c r="I198" s="91">
        <v>6714498</v>
      </c>
      <c r="J198" s="91">
        <v>1577837</v>
      </c>
      <c r="K198" s="91">
        <v>716201</v>
      </c>
      <c r="L198" s="91">
        <v>1361100.5</v>
      </c>
      <c r="M198" s="91">
        <v>379842</v>
      </c>
      <c r="N198" s="91">
        <v>28344175</v>
      </c>
    </row>
    <row r="199" spans="1:14" ht="33" customHeight="1" thickBot="1" x14ac:dyDescent="0.25">
      <c r="A199" s="103" t="s">
        <v>256</v>
      </c>
      <c r="B199" s="91">
        <v>0</v>
      </c>
      <c r="C199" s="91">
        <v>0</v>
      </c>
      <c r="D199" s="91">
        <v>0</v>
      </c>
      <c r="E199" s="91">
        <v>0</v>
      </c>
      <c r="F199" s="91">
        <v>0</v>
      </c>
      <c r="G199" s="91">
        <v>0</v>
      </c>
      <c r="H199" s="91">
        <v>0</v>
      </c>
      <c r="I199" s="91">
        <v>0</v>
      </c>
      <c r="J199" s="91">
        <v>0</v>
      </c>
      <c r="K199" s="91">
        <v>0</v>
      </c>
      <c r="L199" s="91">
        <v>0</v>
      </c>
      <c r="M199" s="91">
        <v>0</v>
      </c>
      <c r="N199" s="91">
        <v>0</v>
      </c>
    </row>
    <row r="200" spans="1:14" ht="33" customHeight="1" thickBot="1" x14ac:dyDescent="0.25">
      <c r="A200" s="104" t="s">
        <v>330</v>
      </c>
      <c r="B200" s="94">
        <v>16270178.99</v>
      </c>
      <c r="C200" s="94">
        <v>41603831.240000002</v>
      </c>
      <c r="D200" s="94">
        <v>29641746.82</v>
      </c>
      <c r="E200" s="94">
        <v>70424521.899999991</v>
      </c>
      <c r="F200" s="94">
        <v>64562109.380000003</v>
      </c>
      <c r="G200" s="94">
        <v>66886035.269999996</v>
      </c>
      <c r="H200" s="94">
        <v>74776706</v>
      </c>
      <c r="I200" s="94">
        <v>66698255.670000002</v>
      </c>
      <c r="J200" s="94">
        <v>66516048.269999996</v>
      </c>
      <c r="K200" s="94">
        <v>54739540.079999998</v>
      </c>
      <c r="L200" s="94">
        <v>12189913.879999999</v>
      </c>
      <c r="M200" s="94">
        <v>49681427.969999999</v>
      </c>
      <c r="N200" s="94">
        <v>613990315.47000003</v>
      </c>
    </row>
    <row r="201" spans="1:14" ht="33" customHeight="1" x14ac:dyDescent="0.2">
      <c r="A201" s="103" t="s">
        <v>331</v>
      </c>
      <c r="B201" s="91">
        <v>0</v>
      </c>
      <c r="C201" s="91">
        <v>0</v>
      </c>
      <c r="D201" s="91">
        <v>627547.9</v>
      </c>
      <c r="E201" s="91">
        <v>637560.4</v>
      </c>
      <c r="F201" s="91">
        <v>0</v>
      </c>
      <c r="G201" s="91">
        <v>3261369.4</v>
      </c>
      <c r="H201" s="91">
        <v>1321454</v>
      </c>
      <c r="I201" s="91">
        <v>1293063.2</v>
      </c>
      <c r="J201" s="91">
        <v>0</v>
      </c>
      <c r="K201" s="91">
        <v>0</v>
      </c>
      <c r="L201" s="91">
        <v>0</v>
      </c>
      <c r="M201" s="91">
        <v>3128879.62</v>
      </c>
      <c r="N201" s="96">
        <v>10269874.52</v>
      </c>
    </row>
    <row r="202" spans="1:14" ht="33" customHeight="1" x14ac:dyDescent="0.2">
      <c r="A202" s="103" t="s">
        <v>332</v>
      </c>
      <c r="B202" s="91">
        <v>5862872.79</v>
      </c>
      <c r="C202" s="91">
        <v>954064.65</v>
      </c>
      <c r="D202" s="91">
        <v>5940476.6699999999</v>
      </c>
      <c r="E202" s="91">
        <v>4457266.92</v>
      </c>
      <c r="F202" s="91">
        <v>1520960.79</v>
      </c>
      <c r="G202" s="91">
        <v>3074404.56</v>
      </c>
      <c r="H202" s="91">
        <v>4000831</v>
      </c>
      <c r="I202" s="91">
        <v>3158246.04</v>
      </c>
      <c r="J202" s="91">
        <v>2910752.31</v>
      </c>
      <c r="K202" s="91">
        <v>0</v>
      </c>
      <c r="L202" s="91">
        <v>0</v>
      </c>
      <c r="M202" s="91">
        <v>3249874.35</v>
      </c>
      <c r="N202" s="96">
        <v>35129750.079999998</v>
      </c>
    </row>
    <row r="203" spans="1:14" ht="33" customHeight="1" x14ac:dyDescent="0.2">
      <c r="A203" s="103" t="s">
        <v>333</v>
      </c>
      <c r="B203" s="91">
        <v>1180236.22</v>
      </c>
      <c r="C203" s="91">
        <v>3692603.3</v>
      </c>
      <c r="D203" s="91">
        <v>1229353.5</v>
      </c>
      <c r="E203" s="91">
        <v>4121088.09</v>
      </c>
      <c r="F203" s="91">
        <v>4839734.78</v>
      </c>
      <c r="G203" s="91">
        <v>5176505.83</v>
      </c>
      <c r="H203" s="91">
        <v>5327033</v>
      </c>
      <c r="I203" s="91">
        <v>3683419.14</v>
      </c>
      <c r="J203" s="91">
        <v>5750921.9199999999</v>
      </c>
      <c r="K203" s="91">
        <v>4558305.2800000003</v>
      </c>
      <c r="L203" s="91">
        <v>3517230.95</v>
      </c>
      <c r="M203" s="91">
        <v>0</v>
      </c>
      <c r="N203" s="96">
        <v>43076432.010000005</v>
      </c>
    </row>
    <row r="204" spans="1:14" ht="33" customHeight="1" x14ac:dyDescent="0.2">
      <c r="A204" s="103" t="s">
        <v>334</v>
      </c>
      <c r="B204" s="91">
        <v>0</v>
      </c>
      <c r="C204" s="91">
        <v>0</v>
      </c>
      <c r="D204" s="91">
        <v>0</v>
      </c>
      <c r="E204" s="91">
        <v>453421.19</v>
      </c>
      <c r="F204" s="91">
        <v>0</v>
      </c>
      <c r="G204" s="91">
        <v>0</v>
      </c>
      <c r="H204" s="91">
        <v>0</v>
      </c>
      <c r="I204" s="91">
        <v>0</v>
      </c>
      <c r="J204" s="91">
        <v>0</v>
      </c>
      <c r="K204" s="91">
        <v>0</v>
      </c>
      <c r="L204" s="91">
        <v>0</v>
      </c>
      <c r="M204" s="91">
        <v>0</v>
      </c>
      <c r="N204" s="96">
        <v>453421.19</v>
      </c>
    </row>
    <row r="205" spans="1:14" ht="33" customHeight="1" x14ac:dyDescent="0.2">
      <c r="A205" s="103" t="s">
        <v>335</v>
      </c>
      <c r="B205" s="91">
        <v>0</v>
      </c>
      <c r="C205" s="91">
        <v>0</v>
      </c>
      <c r="D205" s="91">
        <v>0</v>
      </c>
      <c r="E205" s="91">
        <v>0</v>
      </c>
      <c r="F205" s="91">
        <v>0</v>
      </c>
      <c r="G205" s="91">
        <v>0</v>
      </c>
      <c r="H205" s="91">
        <v>0</v>
      </c>
      <c r="I205" s="91">
        <v>0</v>
      </c>
      <c r="J205" s="91">
        <v>0</v>
      </c>
      <c r="K205" s="91">
        <v>0</v>
      </c>
      <c r="L205" s="91">
        <v>0</v>
      </c>
      <c r="M205" s="91">
        <v>0</v>
      </c>
      <c r="N205" s="96">
        <v>0</v>
      </c>
    </row>
    <row r="206" spans="1:14" ht="33" customHeight="1" x14ac:dyDescent="0.2">
      <c r="A206" s="103" t="s">
        <v>336</v>
      </c>
      <c r="B206" s="91">
        <v>9227069.9800000004</v>
      </c>
      <c r="C206" s="91">
        <v>36957163.289999999</v>
      </c>
      <c r="D206" s="91">
        <v>21844368.75</v>
      </c>
      <c r="E206" s="91">
        <v>60755185.299999997</v>
      </c>
      <c r="F206" s="91">
        <v>58201413.810000002</v>
      </c>
      <c r="G206" s="91">
        <v>55373755.479999997</v>
      </c>
      <c r="H206" s="91">
        <v>64127388</v>
      </c>
      <c r="I206" s="91">
        <v>58563527.289999999</v>
      </c>
      <c r="J206" s="91">
        <v>57854374.039999999</v>
      </c>
      <c r="K206" s="91">
        <v>50181234.799999997</v>
      </c>
      <c r="L206" s="91">
        <v>8672682.9299999997</v>
      </c>
      <c r="M206" s="91">
        <v>43302674</v>
      </c>
      <c r="N206" s="96">
        <v>525060837.67000008</v>
      </c>
    </row>
    <row r="207" spans="1:14" ht="33" customHeight="1" x14ac:dyDescent="0.2">
      <c r="A207" s="103" t="s">
        <v>335</v>
      </c>
      <c r="B207" s="91">
        <v>0</v>
      </c>
      <c r="C207" s="91">
        <v>0</v>
      </c>
      <c r="D207" s="91">
        <v>0</v>
      </c>
      <c r="E207" s="91">
        <v>0</v>
      </c>
      <c r="F207" s="91">
        <v>0</v>
      </c>
      <c r="G207" s="91">
        <v>0</v>
      </c>
      <c r="H207" s="91">
        <v>0</v>
      </c>
      <c r="I207" s="91">
        <v>0</v>
      </c>
      <c r="J207" s="91">
        <v>0</v>
      </c>
      <c r="K207" s="91">
        <v>0</v>
      </c>
      <c r="L207" s="91">
        <v>0</v>
      </c>
      <c r="M207" s="91">
        <v>0</v>
      </c>
      <c r="N207" s="96">
        <v>0</v>
      </c>
    </row>
    <row r="208" spans="1:14" ht="33" customHeight="1" thickBot="1" x14ac:dyDescent="0.25">
      <c r="A208" s="103" t="s">
        <v>256</v>
      </c>
      <c r="B208" s="91">
        <v>0</v>
      </c>
      <c r="C208" s="91">
        <v>0</v>
      </c>
      <c r="D208" s="91">
        <v>0</v>
      </c>
      <c r="E208" s="91">
        <v>0</v>
      </c>
      <c r="F208" s="91">
        <v>0</v>
      </c>
      <c r="G208" s="91">
        <v>0</v>
      </c>
      <c r="H208" s="91">
        <v>0</v>
      </c>
      <c r="I208" s="91">
        <v>0</v>
      </c>
      <c r="J208" s="91">
        <v>0</v>
      </c>
      <c r="K208" s="91">
        <v>0</v>
      </c>
      <c r="L208" s="91">
        <v>0</v>
      </c>
      <c r="M208" s="91">
        <v>0</v>
      </c>
      <c r="N208" s="96">
        <v>0</v>
      </c>
    </row>
    <row r="209" spans="1:14" ht="33" customHeight="1" thickBot="1" x14ac:dyDescent="0.25">
      <c r="A209" s="104" t="s">
        <v>337</v>
      </c>
      <c r="B209" s="94">
        <v>0</v>
      </c>
      <c r="C209" s="94">
        <v>0</v>
      </c>
      <c r="D209" s="94">
        <v>0</v>
      </c>
      <c r="E209" s="94">
        <v>0</v>
      </c>
      <c r="F209" s="94">
        <v>0</v>
      </c>
      <c r="G209" s="94">
        <v>0</v>
      </c>
      <c r="H209" s="94">
        <v>0</v>
      </c>
      <c r="I209" s="94">
        <v>0</v>
      </c>
      <c r="J209" s="94">
        <v>0</v>
      </c>
      <c r="K209" s="94">
        <v>0</v>
      </c>
      <c r="L209" s="94">
        <v>0</v>
      </c>
      <c r="M209" s="94">
        <v>0</v>
      </c>
      <c r="N209" s="94">
        <v>0</v>
      </c>
    </row>
    <row r="210" spans="1:14" ht="33" customHeight="1" x14ac:dyDescent="0.2">
      <c r="A210" s="103" t="s">
        <v>338</v>
      </c>
      <c r="B210" s="91">
        <v>0</v>
      </c>
      <c r="C210" s="91">
        <v>0</v>
      </c>
      <c r="D210" s="91">
        <v>0</v>
      </c>
      <c r="E210" s="91">
        <v>0</v>
      </c>
      <c r="F210" s="91">
        <v>0</v>
      </c>
      <c r="G210" s="91">
        <v>0</v>
      </c>
      <c r="H210" s="91">
        <v>0</v>
      </c>
      <c r="I210" s="91">
        <v>0</v>
      </c>
      <c r="J210" s="91">
        <v>0</v>
      </c>
      <c r="K210" s="91">
        <v>0</v>
      </c>
      <c r="L210" s="91">
        <v>0</v>
      </c>
      <c r="M210" s="91">
        <v>0</v>
      </c>
      <c r="N210" s="96">
        <v>0</v>
      </c>
    </row>
    <row r="211" spans="1:14" ht="33" customHeight="1" x14ac:dyDescent="0.2">
      <c r="A211" s="103" t="s">
        <v>339</v>
      </c>
      <c r="B211" s="91">
        <v>0</v>
      </c>
      <c r="C211" s="91">
        <v>0</v>
      </c>
      <c r="D211" s="91">
        <v>0</v>
      </c>
      <c r="E211" s="91">
        <v>0</v>
      </c>
      <c r="F211" s="91">
        <v>0</v>
      </c>
      <c r="G211" s="91">
        <v>0</v>
      </c>
      <c r="H211" s="91">
        <v>0</v>
      </c>
      <c r="I211" s="91">
        <v>0</v>
      </c>
      <c r="J211" s="91">
        <v>0</v>
      </c>
      <c r="K211" s="91">
        <v>0</v>
      </c>
      <c r="L211" s="91">
        <v>0</v>
      </c>
      <c r="M211" s="91">
        <v>0</v>
      </c>
      <c r="N211" s="96">
        <v>0</v>
      </c>
    </row>
    <row r="212" spans="1:14" ht="33" customHeight="1" thickBot="1" x14ac:dyDescent="0.25">
      <c r="A212" s="103" t="s">
        <v>256</v>
      </c>
      <c r="B212" s="91">
        <v>0</v>
      </c>
      <c r="C212" s="91">
        <v>0</v>
      </c>
      <c r="D212" s="91">
        <v>0</v>
      </c>
      <c r="E212" s="91">
        <v>0</v>
      </c>
      <c r="F212" s="91">
        <v>0</v>
      </c>
      <c r="G212" s="91">
        <v>0</v>
      </c>
      <c r="H212" s="91">
        <v>0</v>
      </c>
      <c r="I212" s="91">
        <v>0</v>
      </c>
      <c r="J212" s="91">
        <v>0</v>
      </c>
      <c r="K212" s="91">
        <v>0</v>
      </c>
      <c r="L212" s="91">
        <v>0</v>
      </c>
      <c r="M212" s="91">
        <v>0</v>
      </c>
      <c r="N212" s="96">
        <v>0</v>
      </c>
    </row>
    <row r="213" spans="1:14" ht="33" customHeight="1" thickBot="1" x14ac:dyDescent="0.25">
      <c r="A213" s="104" t="s">
        <v>340</v>
      </c>
      <c r="B213" s="94">
        <v>0</v>
      </c>
      <c r="C213" s="94">
        <v>0</v>
      </c>
      <c r="D213" s="94">
        <v>0</v>
      </c>
      <c r="E213" s="94">
        <v>0</v>
      </c>
      <c r="F213" s="94">
        <v>0</v>
      </c>
      <c r="G213" s="94">
        <v>0</v>
      </c>
      <c r="H213" s="94">
        <v>221836.86</v>
      </c>
      <c r="I213" s="94">
        <v>136268.44</v>
      </c>
      <c r="J213" s="94">
        <v>0</v>
      </c>
      <c r="K213" s="94">
        <v>0</v>
      </c>
      <c r="L213" s="94">
        <v>0</v>
      </c>
      <c r="M213" s="94">
        <v>0</v>
      </c>
      <c r="N213" s="94">
        <v>358105.3</v>
      </c>
    </row>
    <row r="214" spans="1:14" ht="33" customHeight="1" thickBot="1" x14ac:dyDescent="0.25">
      <c r="A214" s="106" t="s">
        <v>340</v>
      </c>
      <c r="B214" s="98">
        <v>0</v>
      </c>
      <c r="C214" s="98">
        <v>0</v>
      </c>
      <c r="D214" s="98">
        <v>0</v>
      </c>
      <c r="E214" s="98">
        <v>0</v>
      </c>
      <c r="F214" s="98">
        <v>0</v>
      </c>
      <c r="G214" s="98">
        <v>0</v>
      </c>
      <c r="H214" s="98">
        <v>221836.86</v>
      </c>
      <c r="I214" s="98">
        <v>136268.44</v>
      </c>
      <c r="J214" s="98">
        <v>0</v>
      </c>
      <c r="K214" s="98">
        <v>0</v>
      </c>
      <c r="L214" s="98">
        <v>0</v>
      </c>
      <c r="M214" s="98">
        <v>0</v>
      </c>
      <c r="N214" s="99">
        <v>358105.3</v>
      </c>
    </row>
    <row r="215" spans="1:14" ht="33" customHeight="1" thickBot="1" x14ac:dyDescent="0.25">
      <c r="A215" s="111" t="s">
        <v>251</v>
      </c>
      <c r="B215" s="112">
        <v>215398843.39999998</v>
      </c>
      <c r="C215" s="112">
        <v>220391643.15000001</v>
      </c>
      <c r="D215" s="112">
        <v>187114624.09</v>
      </c>
      <c r="E215" s="112">
        <v>235248220.54000002</v>
      </c>
      <c r="F215" s="112">
        <v>217762482.06</v>
      </c>
      <c r="G215" s="112">
        <v>277257064.71999997</v>
      </c>
      <c r="H215" s="112">
        <v>306641748.36000001</v>
      </c>
      <c r="I215" s="112">
        <v>299429000.76999998</v>
      </c>
      <c r="J215" s="112">
        <v>312577643.65000004</v>
      </c>
      <c r="K215" s="112">
        <v>361596902.11999995</v>
      </c>
      <c r="L215" s="112">
        <v>289273132.09999996</v>
      </c>
      <c r="M215" s="112">
        <v>247102725.63000003</v>
      </c>
      <c r="N215" s="112">
        <v>3169794030.5900002</v>
      </c>
    </row>
    <row r="216" spans="1:14" ht="33" customHeight="1" x14ac:dyDescent="0.2"/>
    <row r="217" spans="1:14" ht="33" customHeight="1" x14ac:dyDescent="0.2">
      <c r="A217" s="89"/>
    </row>
    <row r="218" spans="1:14" ht="33" customHeight="1" x14ac:dyDescent="0.2">
      <c r="A218" s="277" t="s">
        <v>342</v>
      </c>
      <c r="B218" s="277"/>
      <c r="C218" s="277"/>
      <c r="D218" s="277"/>
      <c r="E218" s="277"/>
      <c r="F218" s="277"/>
      <c r="G218" s="277"/>
      <c r="H218" s="277"/>
      <c r="I218" s="277"/>
      <c r="J218" s="277"/>
      <c r="K218" s="277"/>
      <c r="L218" s="277"/>
      <c r="M218" s="277"/>
      <c r="N218" s="277"/>
    </row>
    <row r="219" spans="1:14" ht="33" customHeight="1" thickBot="1" x14ac:dyDescent="0.25">
      <c r="A219" s="278"/>
      <c r="B219" s="278"/>
      <c r="C219" s="278"/>
      <c r="D219" s="278"/>
      <c r="E219" s="278"/>
      <c r="F219" s="278"/>
      <c r="G219" s="278"/>
      <c r="H219" s="278"/>
      <c r="I219" s="278"/>
      <c r="J219" s="278"/>
      <c r="K219" s="278"/>
      <c r="L219" s="278"/>
      <c r="M219" s="278"/>
      <c r="N219" s="278"/>
    </row>
    <row r="220" spans="1:14" ht="33" customHeight="1" thickBot="1" x14ac:dyDescent="0.25">
      <c r="A220" s="131" t="s">
        <v>238</v>
      </c>
      <c r="B220" s="132" t="s">
        <v>239</v>
      </c>
      <c r="C220" s="132" t="s">
        <v>240</v>
      </c>
      <c r="D220" s="132" t="s">
        <v>241</v>
      </c>
      <c r="E220" s="132" t="s">
        <v>242</v>
      </c>
      <c r="F220" s="132" t="s">
        <v>243</v>
      </c>
      <c r="G220" s="132" t="s">
        <v>244</v>
      </c>
      <c r="H220" s="132" t="s">
        <v>245</v>
      </c>
      <c r="I220" s="132" t="s">
        <v>246</v>
      </c>
      <c r="J220" s="132" t="s">
        <v>247</v>
      </c>
      <c r="K220" s="132" t="s">
        <v>248</v>
      </c>
      <c r="L220" s="132" t="s">
        <v>249</v>
      </c>
      <c r="M220" s="132" t="s">
        <v>250</v>
      </c>
      <c r="N220" s="133" t="s">
        <v>251</v>
      </c>
    </row>
    <row r="221" spans="1:14" ht="33" customHeight="1" thickBot="1" x14ac:dyDescent="0.25">
      <c r="A221" s="125" t="s">
        <v>252</v>
      </c>
      <c r="B221" s="113">
        <v>172200</v>
      </c>
      <c r="C221" s="113">
        <v>116850</v>
      </c>
      <c r="D221" s="113">
        <v>57400</v>
      </c>
      <c r="E221" s="113">
        <v>57400</v>
      </c>
      <c r="F221" s="113">
        <v>0</v>
      </c>
      <c r="G221" s="113">
        <v>0</v>
      </c>
      <c r="H221" s="113">
        <v>0</v>
      </c>
      <c r="I221" s="113">
        <v>114800</v>
      </c>
      <c r="J221" s="113">
        <v>114800</v>
      </c>
      <c r="K221" s="113">
        <v>114800</v>
      </c>
      <c r="L221" s="113">
        <v>116850</v>
      </c>
      <c r="M221" s="113">
        <v>174250</v>
      </c>
      <c r="N221" s="113">
        <v>1039350</v>
      </c>
    </row>
    <row r="222" spans="1:14" ht="33" customHeight="1" x14ac:dyDescent="0.2">
      <c r="A222" s="123" t="s">
        <v>253</v>
      </c>
      <c r="B222" s="116">
        <v>172200</v>
      </c>
      <c r="C222" s="114">
        <v>116850</v>
      </c>
      <c r="D222" s="114">
        <v>57400</v>
      </c>
      <c r="E222" s="114">
        <v>57400</v>
      </c>
      <c r="F222" s="114">
        <v>0</v>
      </c>
      <c r="G222" s="114">
        <v>0</v>
      </c>
      <c r="H222" s="114">
        <v>0</v>
      </c>
      <c r="I222" s="114">
        <v>114800</v>
      </c>
      <c r="J222" s="114">
        <v>114800</v>
      </c>
      <c r="K222" s="114">
        <v>114800</v>
      </c>
      <c r="L222" s="114">
        <v>116850</v>
      </c>
      <c r="M222" s="114">
        <v>174250</v>
      </c>
      <c r="N222" s="115">
        <v>1039350</v>
      </c>
    </row>
    <row r="223" spans="1:14" ht="33" customHeight="1" x14ac:dyDescent="0.2">
      <c r="A223" s="123" t="s">
        <v>221</v>
      </c>
      <c r="B223" s="116">
        <v>0</v>
      </c>
      <c r="C223" s="114">
        <v>0</v>
      </c>
      <c r="D223" s="114">
        <v>0</v>
      </c>
      <c r="E223" s="114">
        <v>0</v>
      </c>
      <c r="F223" s="114">
        <v>0</v>
      </c>
      <c r="G223" s="114">
        <v>0</v>
      </c>
      <c r="H223" s="114">
        <v>0</v>
      </c>
      <c r="I223" s="114">
        <v>0</v>
      </c>
      <c r="J223" s="114">
        <v>0</v>
      </c>
      <c r="K223" s="114">
        <v>0</v>
      </c>
      <c r="L223" s="114">
        <v>0</v>
      </c>
      <c r="M223" s="114">
        <v>0</v>
      </c>
      <c r="N223" s="115">
        <v>0</v>
      </c>
    </row>
    <row r="224" spans="1:14" ht="33" customHeight="1" x14ac:dyDescent="0.2">
      <c r="A224" s="123" t="s">
        <v>254</v>
      </c>
      <c r="B224" s="116">
        <v>0</v>
      </c>
      <c r="C224" s="114">
        <v>0</v>
      </c>
      <c r="D224" s="114">
        <v>0</v>
      </c>
      <c r="E224" s="114">
        <v>0</v>
      </c>
      <c r="F224" s="114">
        <v>0</v>
      </c>
      <c r="G224" s="114">
        <v>0</v>
      </c>
      <c r="H224" s="114">
        <v>0</v>
      </c>
      <c r="I224" s="114">
        <v>0</v>
      </c>
      <c r="J224" s="114">
        <v>0</v>
      </c>
      <c r="K224" s="114">
        <v>0</v>
      </c>
      <c r="L224" s="114">
        <v>0</v>
      </c>
      <c r="M224" s="114">
        <v>0</v>
      </c>
      <c r="N224" s="115">
        <v>0</v>
      </c>
    </row>
    <row r="225" spans="1:14" ht="33" customHeight="1" x14ac:dyDescent="0.2">
      <c r="A225" s="124" t="s">
        <v>255</v>
      </c>
      <c r="B225" s="116">
        <v>0</v>
      </c>
      <c r="C225" s="114">
        <v>0</v>
      </c>
      <c r="D225" s="114">
        <v>0</v>
      </c>
      <c r="E225" s="114">
        <v>0</v>
      </c>
      <c r="F225" s="114">
        <v>0</v>
      </c>
      <c r="G225" s="114">
        <v>0</v>
      </c>
      <c r="H225" s="114">
        <v>0</v>
      </c>
      <c r="I225" s="114">
        <v>0</v>
      </c>
      <c r="J225" s="114">
        <v>0</v>
      </c>
      <c r="K225" s="114">
        <v>0</v>
      </c>
      <c r="L225" s="114">
        <v>0</v>
      </c>
      <c r="M225" s="114">
        <v>0</v>
      </c>
      <c r="N225" s="115">
        <v>0</v>
      </c>
    </row>
    <row r="226" spans="1:14" ht="33" customHeight="1" thickBot="1" x14ac:dyDescent="0.25">
      <c r="A226" s="130" t="s">
        <v>256</v>
      </c>
      <c r="B226" s="116">
        <v>0</v>
      </c>
      <c r="C226" s="114">
        <v>0</v>
      </c>
      <c r="D226" s="114">
        <v>0</v>
      </c>
      <c r="E226" s="114">
        <v>0</v>
      </c>
      <c r="F226" s="114">
        <v>0</v>
      </c>
      <c r="G226" s="114">
        <v>0</v>
      </c>
      <c r="H226" s="114">
        <v>0</v>
      </c>
      <c r="I226" s="114">
        <v>0</v>
      </c>
      <c r="J226" s="114">
        <v>0</v>
      </c>
      <c r="K226" s="114">
        <v>0</v>
      </c>
      <c r="L226" s="114">
        <v>0</v>
      </c>
      <c r="M226" s="114">
        <v>0</v>
      </c>
      <c r="N226" s="115">
        <v>0</v>
      </c>
    </row>
    <row r="227" spans="1:14" ht="33" customHeight="1" thickBot="1" x14ac:dyDescent="0.25">
      <c r="A227" s="127" t="s">
        <v>257</v>
      </c>
      <c r="B227" s="117">
        <v>0</v>
      </c>
      <c r="C227" s="117">
        <v>0</v>
      </c>
      <c r="D227" s="117">
        <v>0</v>
      </c>
      <c r="E227" s="117">
        <v>0</v>
      </c>
      <c r="F227" s="117">
        <v>0</v>
      </c>
      <c r="G227" s="117">
        <v>0</v>
      </c>
      <c r="H227" s="117">
        <v>0</v>
      </c>
      <c r="I227" s="117">
        <v>0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</row>
    <row r="228" spans="1:14" ht="33" customHeight="1" x14ac:dyDescent="0.2">
      <c r="A228" s="126" t="s">
        <v>258</v>
      </c>
      <c r="B228" s="114">
        <v>0</v>
      </c>
      <c r="C228" s="114">
        <v>0</v>
      </c>
      <c r="D228" s="114">
        <v>0</v>
      </c>
      <c r="E228" s="114">
        <v>0</v>
      </c>
      <c r="F228" s="114">
        <v>0</v>
      </c>
      <c r="G228" s="114">
        <v>0</v>
      </c>
      <c r="H228" s="114">
        <v>0</v>
      </c>
      <c r="I228" s="114">
        <v>0</v>
      </c>
      <c r="J228" s="114">
        <v>0</v>
      </c>
      <c r="K228" s="114">
        <v>0</v>
      </c>
      <c r="L228" s="114">
        <v>0</v>
      </c>
      <c r="M228" s="114">
        <v>0</v>
      </c>
      <c r="N228" s="115">
        <v>0</v>
      </c>
    </row>
    <row r="229" spans="1:14" ht="33" customHeight="1" x14ac:dyDescent="0.2">
      <c r="A229" s="126" t="s">
        <v>259</v>
      </c>
      <c r="B229" s="114">
        <v>0</v>
      </c>
      <c r="C229" s="114">
        <v>0</v>
      </c>
      <c r="D229" s="114">
        <v>0</v>
      </c>
      <c r="E229" s="114">
        <v>0</v>
      </c>
      <c r="F229" s="114">
        <v>0</v>
      </c>
      <c r="G229" s="114">
        <v>0</v>
      </c>
      <c r="H229" s="114">
        <v>0</v>
      </c>
      <c r="I229" s="114">
        <v>0</v>
      </c>
      <c r="J229" s="114">
        <v>0</v>
      </c>
      <c r="K229" s="114">
        <v>0</v>
      </c>
      <c r="L229" s="114">
        <v>0</v>
      </c>
      <c r="M229" s="114">
        <v>0</v>
      </c>
      <c r="N229" s="115">
        <v>0</v>
      </c>
    </row>
    <row r="230" spans="1:14" ht="33" customHeight="1" x14ac:dyDescent="0.2">
      <c r="A230" s="126" t="s">
        <v>260</v>
      </c>
      <c r="B230" s="114">
        <v>0</v>
      </c>
      <c r="C230" s="114">
        <v>0</v>
      </c>
      <c r="D230" s="114">
        <v>0</v>
      </c>
      <c r="E230" s="114">
        <v>0</v>
      </c>
      <c r="F230" s="114">
        <v>0</v>
      </c>
      <c r="G230" s="114">
        <v>0</v>
      </c>
      <c r="H230" s="114">
        <v>0</v>
      </c>
      <c r="I230" s="114">
        <v>0</v>
      </c>
      <c r="J230" s="114">
        <v>0</v>
      </c>
      <c r="K230" s="114">
        <v>0</v>
      </c>
      <c r="L230" s="114">
        <v>0</v>
      </c>
      <c r="M230" s="114">
        <v>0</v>
      </c>
      <c r="N230" s="115">
        <v>0</v>
      </c>
    </row>
    <row r="231" spans="1:14" ht="33" customHeight="1" x14ac:dyDescent="0.2">
      <c r="A231" s="126" t="s">
        <v>261</v>
      </c>
      <c r="B231" s="114">
        <v>0</v>
      </c>
      <c r="C231" s="114">
        <v>0</v>
      </c>
      <c r="D231" s="114">
        <v>0</v>
      </c>
      <c r="E231" s="114">
        <v>0</v>
      </c>
      <c r="F231" s="114">
        <v>0</v>
      </c>
      <c r="G231" s="114">
        <v>0</v>
      </c>
      <c r="H231" s="114">
        <v>0</v>
      </c>
      <c r="I231" s="114">
        <v>0</v>
      </c>
      <c r="J231" s="114">
        <v>0</v>
      </c>
      <c r="K231" s="114">
        <v>0</v>
      </c>
      <c r="L231" s="114">
        <v>0</v>
      </c>
      <c r="M231" s="114">
        <v>0</v>
      </c>
      <c r="N231" s="115">
        <v>0</v>
      </c>
    </row>
    <row r="232" spans="1:14" ht="33" customHeight="1" x14ac:dyDescent="0.2">
      <c r="A232" s="126" t="s">
        <v>262</v>
      </c>
      <c r="B232" s="114">
        <v>0</v>
      </c>
      <c r="C232" s="114">
        <v>0</v>
      </c>
      <c r="D232" s="114">
        <v>0</v>
      </c>
      <c r="E232" s="114">
        <v>0</v>
      </c>
      <c r="F232" s="114">
        <v>0</v>
      </c>
      <c r="G232" s="114">
        <v>0</v>
      </c>
      <c r="H232" s="114">
        <v>0</v>
      </c>
      <c r="I232" s="114">
        <v>0</v>
      </c>
      <c r="J232" s="114">
        <v>0</v>
      </c>
      <c r="K232" s="114">
        <v>0</v>
      </c>
      <c r="L232" s="114">
        <v>0</v>
      </c>
      <c r="M232" s="114">
        <v>0</v>
      </c>
      <c r="N232" s="115">
        <v>0</v>
      </c>
    </row>
    <row r="233" spans="1:14" ht="33" customHeight="1" thickBot="1" x14ac:dyDescent="0.25">
      <c r="A233" s="126" t="s">
        <v>263</v>
      </c>
      <c r="B233" s="114">
        <v>0</v>
      </c>
      <c r="C233" s="114">
        <v>0</v>
      </c>
      <c r="D233" s="114">
        <v>0</v>
      </c>
      <c r="E233" s="114">
        <v>0</v>
      </c>
      <c r="F233" s="114">
        <v>0</v>
      </c>
      <c r="G233" s="114">
        <v>0</v>
      </c>
      <c r="H233" s="114">
        <v>0</v>
      </c>
      <c r="I233" s="114">
        <v>0</v>
      </c>
      <c r="J233" s="114">
        <v>0</v>
      </c>
      <c r="K233" s="114">
        <v>0</v>
      </c>
      <c r="L233" s="114">
        <v>0</v>
      </c>
      <c r="M233" s="114">
        <v>0</v>
      </c>
      <c r="N233" s="115">
        <v>0</v>
      </c>
    </row>
    <row r="234" spans="1:14" ht="33" customHeight="1" thickBot="1" x14ac:dyDescent="0.25">
      <c r="A234" s="127" t="s">
        <v>264</v>
      </c>
      <c r="B234" s="117">
        <v>1546844.15</v>
      </c>
      <c r="C234" s="117">
        <v>833270.92</v>
      </c>
      <c r="D234" s="117">
        <v>1353595.0599999998</v>
      </c>
      <c r="E234" s="117">
        <v>1219278.5300000003</v>
      </c>
      <c r="F234" s="117">
        <v>928904.5</v>
      </c>
      <c r="G234" s="117">
        <v>1169499.05</v>
      </c>
      <c r="H234" s="117">
        <v>1041076.34</v>
      </c>
      <c r="I234" s="117">
        <v>510470.48</v>
      </c>
      <c r="J234" s="117">
        <v>935310.40999999992</v>
      </c>
      <c r="K234" s="117">
        <v>783207.44</v>
      </c>
      <c r="L234" s="117">
        <v>1769831.81</v>
      </c>
      <c r="M234" s="117">
        <v>1355222.88</v>
      </c>
      <c r="N234" s="117">
        <v>13446511.569999998</v>
      </c>
    </row>
    <row r="235" spans="1:14" ht="33" customHeight="1" x14ac:dyDescent="0.2">
      <c r="A235" s="126" t="s">
        <v>265</v>
      </c>
      <c r="B235" s="114">
        <v>0</v>
      </c>
      <c r="C235" s="114">
        <v>0</v>
      </c>
      <c r="D235" s="114">
        <v>0</v>
      </c>
      <c r="E235" s="114">
        <v>0</v>
      </c>
      <c r="F235" s="114">
        <v>0</v>
      </c>
      <c r="G235" s="114">
        <v>0</v>
      </c>
      <c r="H235" s="114">
        <v>0</v>
      </c>
      <c r="I235" s="114">
        <v>0</v>
      </c>
      <c r="J235" s="114">
        <v>0</v>
      </c>
      <c r="K235" s="114">
        <v>0</v>
      </c>
      <c r="L235" s="114">
        <v>0</v>
      </c>
      <c r="M235" s="114">
        <v>0</v>
      </c>
      <c r="N235" s="115">
        <v>0</v>
      </c>
    </row>
    <row r="236" spans="1:14" ht="33" customHeight="1" x14ac:dyDescent="0.2">
      <c r="A236" s="126" t="s">
        <v>266</v>
      </c>
      <c r="B236" s="114">
        <v>1546844.15</v>
      </c>
      <c r="C236" s="114">
        <v>833270.92</v>
      </c>
      <c r="D236" s="114">
        <v>1313943.3699999999</v>
      </c>
      <c r="E236" s="114">
        <v>1219278.5300000003</v>
      </c>
      <c r="F236" s="114">
        <v>928904.5</v>
      </c>
      <c r="G236" s="114">
        <v>1169499.05</v>
      </c>
      <c r="H236" s="114">
        <v>1041076.34</v>
      </c>
      <c r="I236" s="114">
        <v>510470.48</v>
      </c>
      <c r="J236" s="114">
        <v>935310.40999999992</v>
      </c>
      <c r="K236" s="114">
        <v>736327.44</v>
      </c>
      <c r="L236" s="114">
        <v>1769831.81</v>
      </c>
      <c r="M236" s="114">
        <v>1355222.88</v>
      </c>
      <c r="N236" s="115">
        <v>13359979.879999999</v>
      </c>
    </row>
    <row r="237" spans="1:14" ht="33" customHeight="1" x14ac:dyDescent="0.2">
      <c r="A237" s="126" t="s">
        <v>267</v>
      </c>
      <c r="B237" s="114">
        <v>0</v>
      </c>
      <c r="C237" s="114">
        <v>0</v>
      </c>
      <c r="D237" s="114">
        <v>0</v>
      </c>
      <c r="E237" s="114">
        <v>0</v>
      </c>
      <c r="F237" s="114">
        <v>0</v>
      </c>
      <c r="G237" s="114">
        <v>0</v>
      </c>
      <c r="H237" s="114">
        <v>0</v>
      </c>
      <c r="I237" s="114">
        <v>0</v>
      </c>
      <c r="J237" s="114">
        <v>0</v>
      </c>
      <c r="K237" s="114">
        <v>0</v>
      </c>
      <c r="L237" s="114">
        <v>0</v>
      </c>
      <c r="M237" s="114">
        <v>0</v>
      </c>
      <c r="N237" s="115">
        <v>0</v>
      </c>
    </row>
    <row r="238" spans="1:14" ht="33" customHeight="1" thickBot="1" x14ac:dyDescent="0.25">
      <c r="A238" s="126" t="s">
        <v>268</v>
      </c>
      <c r="B238" s="114">
        <v>0</v>
      </c>
      <c r="C238" s="114">
        <v>0</v>
      </c>
      <c r="D238" s="114">
        <v>39651.69</v>
      </c>
      <c r="E238" s="114">
        <v>0</v>
      </c>
      <c r="F238" s="114">
        <v>0</v>
      </c>
      <c r="G238" s="114">
        <v>0</v>
      </c>
      <c r="H238" s="114">
        <v>0</v>
      </c>
      <c r="I238" s="114">
        <v>0</v>
      </c>
      <c r="J238" s="114">
        <v>0</v>
      </c>
      <c r="K238" s="114">
        <v>46880</v>
      </c>
      <c r="L238" s="114">
        <v>0</v>
      </c>
      <c r="M238" s="114">
        <v>0</v>
      </c>
      <c r="N238" s="115">
        <v>86531.69</v>
      </c>
    </row>
    <row r="239" spans="1:14" ht="33" customHeight="1" thickBot="1" x14ac:dyDescent="0.25">
      <c r="A239" s="127" t="s">
        <v>269</v>
      </c>
      <c r="B239" s="118">
        <v>0</v>
      </c>
      <c r="C239" s="118">
        <v>82200</v>
      </c>
      <c r="D239" s="118">
        <v>75755</v>
      </c>
      <c r="E239" s="118">
        <v>90420</v>
      </c>
      <c r="F239" s="118">
        <v>224680</v>
      </c>
      <c r="G239" s="118">
        <v>19180</v>
      </c>
      <c r="H239" s="118">
        <v>10960</v>
      </c>
      <c r="I239" s="118">
        <v>156180</v>
      </c>
      <c r="J239" s="118">
        <v>0</v>
      </c>
      <c r="K239" s="118">
        <v>27400</v>
      </c>
      <c r="L239" s="118">
        <v>0</v>
      </c>
      <c r="M239" s="118">
        <v>0</v>
      </c>
      <c r="N239" s="118">
        <v>686775</v>
      </c>
    </row>
    <row r="240" spans="1:14" ht="33" customHeight="1" x14ac:dyDescent="0.2">
      <c r="A240" s="126" t="s">
        <v>270</v>
      </c>
      <c r="B240" s="114">
        <v>0</v>
      </c>
      <c r="C240" s="114">
        <v>0</v>
      </c>
      <c r="D240" s="114">
        <v>0</v>
      </c>
      <c r="E240" s="114">
        <v>0</v>
      </c>
      <c r="F240" s="114">
        <v>0</v>
      </c>
      <c r="G240" s="114">
        <v>0</v>
      </c>
      <c r="H240" s="114">
        <v>0</v>
      </c>
      <c r="I240" s="114">
        <v>0</v>
      </c>
      <c r="J240" s="114">
        <v>0</v>
      </c>
      <c r="K240" s="114">
        <v>0</v>
      </c>
      <c r="L240" s="114">
        <v>0</v>
      </c>
      <c r="M240" s="114">
        <v>0</v>
      </c>
      <c r="N240" s="119">
        <v>0</v>
      </c>
    </row>
    <row r="241" spans="1:14" ht="33" customHeight="1" thickBot="1" x14ac:dyDescent="0.25">
      <c r="A241" s="126" t="s">
        <v>271</v>
      </c>
      <c r="B241" s="114">
        <v>0</v>
      </c>
      <c r="C241" s="114">
        <v>82200</v>
      </c>
      <c r="D241" s="114">
        <v>75755</v>
      </c>
      <c r="E241" s="114">
        <v>90420</v>
      </c>
      <c r="F241" s="114">
        <v>224680</v>
      </c>
      <c r="G241" s="114">
        <v>19180</v>
      </c>
      <c r="H241" s="114">
        <v>10960</v>
      </c>
      <c r="I241" s="114">
        <v>156180</v>
      </c>
      <c r="J241" s="114">
        <v>0</v>
      </c>
      <c r="K241" s="114">
        <v>27400</v>
      </c>
      <c r="L241" s="114">
        <v>0</v>
      </c>
      <c r="M241" s="114">
        <v>0</v>
      </c>
      <c r="N241" s="119">
        <v>686775</v>
      </c>
    </row>
    <row r="242" spans="1:14" ht="33" customHeight="1" thickBot="1" x14ac:dyDescent="0.25">
      <c r="A242" s="127" t="s">
        <v>272</v>
      </c>
      <c r="B242" s="117">
        <v>7117916.6400000006</v>
      </c>
      <c r="C242" s="117">
        <v>5249978.28</v>
      </c>
      <c r="D242" s="117">
        <v>5699575.6200000001</v>
      </c>
      <c r="E242" s="117">
        <v>6855133.5800000001</v>
      </c>
      <c r="F242" s="117">
        <v>7468033.96</v>
      </c>
      <c r="G242" s="117">
        <v>6781064.2000000002</v>
      </c>
      <c r="H242" s="117">
        <v>7571513.6400000006</v>
      </c>
      <c r="I242" s="117">
        <v>6464925.3799999999</v>
      </c>
      <c r="J242" s="117">
        <v>5494377.7400000002</v>
      </c>
      <c r="K242" s="117">
        <v>5922257.2800000003</v>
      </c>
      <c r="L242" s="117">
        <v>6173215.1200000001</v>
      </c>
      <c r="M242" s="117">
        <v>3140775</v>
      </c>
      <c r="N242" s="117">
        <v>73938766.439999998</v>
      </c>
    </row>
    <row r="243" spans="1:14" ht="33" customHeight="1" x14ac:dyDescent="0.2">
      <c r="A243" s="126" t="s">
        <v>273</v>
      </c>
      <c r="B243" s="114">
        <v>0</v>
      </c>
      <c r="C243" s="114">
        <v>0</v>
      </c>
      <c r="D243" s="114">
        <v>0</v>
      </c>
      <c r="E243" s="114">
        <v>0</v>
      </c>
      <c r="F243" s="114">
        <v>0</v>
      </c>
      <c r="G243" s="114">
        <v>0</v>
      </c>
      <c r="H243" s="114">
        <v>0</v>
      </c>
      <c r="I243" s="114">
        <v>0</v>
      </c>
      <c r="J243" s="114">
        <v>0</v>
      </c>
      <c r="K243" s="114">
        <v>0</v>
      </c>
      <c r="L243" s="114">
        <v>0</v>
      </c>
      <c r="M243" s="114">
        <v>0</v>
      </c>
      <c r="N243" s="119">
        <v>0</v>
      </c>
    </row>
    <row r="244" spans="1:14" ht="33" customHeight="1" x14ac:dyDescent="0.2">
      <c r="A244" s="126" t="s">
        <v>274</v>
      </c>
      <c r="B244" s="114">
        <v>0</v>
      </c>
      <c r="C244" s="114">
        <v>0</v>
      </c>
      <c r="D244" s="114">
        <v>0</v>
      </c>
      <c r="E244" s="114">
        <v>0</v>
      </c>
      <c r="F244" s="114">
        <v>0</v>
      </c>
      <c r="G244" s="114">
        <v>0</v>
      </c>
      <c r="H244" s="114">
        <v>0</v>
      </c>
      <c r="I244" s="114">
        <v>0</v>
      </c>
      <c r="J244" s="114">
        <v>0</v>
      </c>
      <c r="K244" s="114">
        <v>0</v>
      </c>
      <c r="L244" s="114">
        <v>0</v>
      </c>
      <c r="M244" s="114">
        <v>0</v>
      </c>
      <c r="N244" s="119">
        <v>0</v>
      </c>
    </row>
    <row r="245" spans="1:14" ht="33" customHeight="1" x14ac:dyDescent="0.2">
      <c r="A245" s="126" t="s">
        <v>275</v>
      </c>
      <c r="B245" s="114">
        <v>448641.92000000004</v>
      </c>
      <c r="C245" s="114">
        <v>0</v>
      </c>
      <c r="D245" s="114">
        <v>0</v>
      </c>
      <c r="E245" s="114">
        <v>0</v>
      </c>
      <c r="F245" s="114">
        <v>0</v>
      </c>
      <c r="G245" s="114">
        <v>0</v>
      </c>
      <c r="H245" s="114">
        <v>0</v>
      </c>
      <c r="I245" s="114">
        <v>0</v>
      </c>
      <c r="J245" s="114">
        <v>0</v>
      </c>
      <c r="K245" s="114">
        <v>0</v>
      </c>
      <c r="L245" s="114">
        <v>0</v>
      </c>
      <c r="M245" s="114">
        <v>0</v>
      </c>
      <c r="N245" s="119">
        <v>448641.92000000004</v>
      </c>
    </row>
    <row r="246" spans="1:14" ht="33" customHeight="1" x14ac:dyDescent="0.2">
      <c r="A246" s="126" t="s">
        <v>276</v>
      </c>
      <c r="B246" s="114">
        <v>0</v>
      </c>
      <c r="C246" s="114">
        <v>0</v>
      </c>
      <c r="D246" s="114">
        <v>0</v>
      </c>
      <c r="E246" s="114">
        <v>0</v>
      </c>
      <c r="F246" s="114">
        <v>0</v>
      </c>
      <c r="G246" s="114">
        <v>0</v>
      </c>
      <c r="H246" s="114">
        <v>651884.48</v>
      </c>
      <c r="I246" s="114">
        <v>126162.4</v>
      </c>
      <c r="J246" s="114">
        <v>0</v>
      </c>
      <c r="K246" s="114">
        <v>0</v>
      </c>
      <c r="L246" s="114">
        <v>0</v>
      </c>
      <c r="M246" s="114">
        <v>0</v>
      </c>
      <c r="N246" s="119">
        <v>778046.88</v>
      </c>
    </row>
    <row r="247" spans="1:14" ht="33" customHeight="1" x14ac:dyDescent="0.2">
      <c r="A247" s="126" t="s">
        <v>277</v>
      </c>
      <c r="B247" s="114">
        <v>0</v>
      </c>
      <c r="C247" s="114">
        <v>0</v>
      </c>
      <c r="D247" s="114">
        <v>0</v>
      </c>
      <c r="E247" s="114">
        <v>0</v>
      </c>
      <c r="F247" s="114">
        <v>0</v>
      </c>
      <c r="G247" s="114">
        <v>0</v>
      </c>
      <c r="H247" s="114">
        <v>0</v>
      </c>
      <c r="I247" s="114">
        <v>0</v>
      </c>
      <c r="J247" s="114">
        <v>0</v>
      </c>
      <c r="K247" s="114">
        <v>0</v>
      </c>
      <c r="L247" s="114">
        <v>0</v>
      </c>
      <c r="M247" s="114">
        <v>0</v>
      </c>
      <c r="N247" s="119">
        <v>0</v>
      </c>
    </row>
    <row r="248" spans="1:14" ht="33" customHeight="1" x14ac:dyDescent="0.2">
      <c r="A248" s="126" t="s">
        <v>278</v>
      </c>
      <c r="B248" s="114">
        <v>724549.72</v>
      </c>
      <c r="C248" s="114">
        <v>301976.48</v>
      </c>
      <c r="D248" s="114">
        <v>0</v>
      </c>
      <c r="E248" s="114">
        <v>0</v>
      </c>
      <c r="F248" s="114">
        <v>0</v>
      </c>
      <c r="G248" s="114">
        <v>0</v>
      </c>
      <c r="H248" s="114">
        <v>207035.36</v>
      </c>
      <c r="I248" s="114">
        <v>248392.18</v>
      </c>
      <c r="J248" s="114">
        <v>0</v>
      </c>
      <c r="K248" s="114">
        <v>462003.36</v>
      </c>
      <c r="L248" s="114">
        <v>151765.12</v>
      </c>
      <c r="M248" s="114">
        <v>0</v>
      </c>
      <c r="N248" s="119">
        <v>2095722.2200000002</v>
      </c>
    </row>
    <row r="249" spans="1:14" ht="33" customHeight="1" x14ac:dyDescent="0.2">
      <c r="A249" s="126" t="s">
        <v>279</v>
      </c>
      <c r="B249" s="114">
        <v>0</v>
      </c>
      <c r="C249" s="114">
        <v>0</v>
      </c>
      <c r="D249" s="114">
        <v>0</v>
      </c>
      <c r="E249" s="114">
        <v>0</v>
      </c>
      <c r="F249" s="114">
        <v>0</v>
      </c>
      <c r="G249" s="114">
        <v>0</v>
      </c>
      <c r="H249" s="114">
        <v>0</v>
      </c>
      <c r="I249" s="114">
        <v>0</v>
      </c>
      <c r="J249" s="114">
        <v>0</v>
      </c>
      <c r="K249" s="114">
        <v>0</v>
      </c>
      <c r="L249" s="114">
        <v>0</v>
      </c>
      <c r="M249" s="114">
        <v>0</v>
      </c>
      <c r="N249" s="119">
        <v>0</v>
      </c>
    </row>
    <row r="250" spans="1:14" ht="33" customHeight="1" x14ac:dyDescent="0.2">
      <c r="A250" s="126" t="s">
        <v>280</v>
      </c>
      <c r="B250" s="114">
        <v>0</v>
      </c>
      <c r="C250" s="114">
        <v>0</v>
      </c>
      <c r="D250" s="114">
        <v>0</v>
      </c>
      <c r="E250" s="114">
        <v>0</v>
      </c>
      <c r="F250" s="114">
        <v>0</v>
      </c>
      <c r="G250" s="114">
        <v>0</v>
      </c>
      <c r="H250" s="114">
        <v>0</v>
      </c>
      <c r="I250" s="114">
        <v>0</v>
      </c>
      <c r="J250" s="114">
        <v>173712.24</v>
      </c>
      <c r="K250" s="114">
        <v>109528.92</v>
      </c>
      <c r="L250" s="114">
        <v>0</v>
      </c>
      <c r="M250" s="114">
        <v>0</v>
      </c>
      <c r="N250" s="119">
        <v>283241.15999999997</v>
      </c>
    </row>
    <row r="251" spans="1:14" ht="33" customHeight="1" x14ac:dyDescent="0.2">
      <c r="A251" s="126" t="s">
        <v>281</v>
      </c>
      <c r="B251" s="114">
        <v>0</v>
      </c>
      <c r="C251" s="114">
        <v>1018601.8</v>
      </c>
      <c r="D251" s="114">
        <v>300700.62</v>
      </c>
      <c r="E251" s="114">
        <v>1011883.58</v>
      </c>
      <c r="F251" s="114">
        <v>1705383.96</v>
      </c>
      <c r="G251" s="114">
        <v>1967189.2000000002</v>
      </c>
      <c r="H251" s="114">
        <v>901518.8</v>
      </c>
      <c r="I251" s="114">
        <v>621970.80000000005</v>
      </c>
      <c r="J251" s="114">
        <v>342465.5</v>
      </c>
      <c r="K251" s="114">
        <v>0</v>
      </c>
      <c r="L251" s="114">
        <v>0</v>
      </c>
      <c r="M251" s="114">
        <v>0</v>
      </c>
      <c r="N251" s="119">
        <v>7869714.2599999998</v>
      </c>
    </row>
    <row r="252" spans="1:14" ht="33" customHeight="1" x14ac:dyDescent="0.2">
      <c r="A252" s="126" t="s">
        <v>282</v>
      </c>
      <c r="B252" s="114">
        <v>5944725</v>
      </c>
      <c r="C252" s="114">
        <v>3929400</v>
      </c>
      <c r="D252" s="114">
        <v>5398875</v>
      </c>
      <c r="E252" s="114">
        <v>5843250</v>
      </c>
      <c r="F252" s="114">
        <v>5762650</v>
      </c>
      <c r="G252" s="114">
        <v>4813875</v>
      </c>
      <c r="H252" s="114">
        <v>5811075</v>
      </c>
      <c r="I252" s="114">
        <v>5468400</v>
      </c>
      <c r="J252" s="114">
        <v>4978200</v>
      </c>
      <c r="K252" s="114">
        <v>5350725</v>
      </c>
      <c r="L252" s="114">
        <v>6021450</v>
      </c>
      <c r="M252" s="114">
        <v>3140775</v>
      </c>
      <c r="N252" s="119">
        <v>62463400</v>
      </c>
    </row>
    <row r="253" spans="1:14" ht="33" customHeight="1" thickBot="1" x14ac:dyDescent="0.25">
      <c r="A253" s="126" t="s">
        <v>283</v>
      </c>
      <c r="B253" s="114">
        <v>0</v>
      </c>
      <c r="C253" s="114">
        <v>0</v>
      </c>
      <c r="D253" s="114">
        <v>0</v>
      </c>
      <c r="E253" s="114">
        <v>0</v>
      </c>
      <c r="F253" s="114">
        <v>0</v>
      </c>
      <c r="G253" s="114">
        <v>0</v>
      </c>
      <c r="H253" s="114">
        <v>0</v>
      </c>
      <c r="I253" s="114">
        <v>0</v>
      </c>
      <c r="J253" s="114">
        <v>0</v>
      </c>
      <c r="K253" s="114">
        <v>0</v>
      </c>
      <c r="L253" s="114">
        <v>0</v>
      </c>
      <c r="M253" s="114">
        <v>0</v>
      </c>
      <c r="N253" s="119">
        <v>0</v>
      </c>
    </row>
    <row r="254" spans="1:14" ht="33" customHeight="1" thickBot="1" x14ac:dyDescent="0.25">
      <c r="A254" s="127" t="s">
        <v>284</v>
      </c>
      <c r="B254" s="117">
        <v>192900</v>
      </c>
      <c r="C254" s="117">
        <v>208975</v>
      </c>
      <c r="D254" s="117">
        <v>530475</v>
      </c>
      <c r="E254" s="117">
        <v>482250</v>
      </c>
      <c r="F254" s="117">
        <v>482250</v>
      </c>
      <c r="G254" s="117">
        <v>514400</v>
      </c>
      <c r="H254" s="117">
        <v>546550</v>
      </c>
      <c r="I254" s="117">
        <v>401875</v>
      </c>
      <c r="J254" s="117">
        <v>514400</v>
      </c>
      <c r="K254" s="117">
        <v>659075</v>
      </c>
      <c r="L254" s="117">
        <v>610850</v>
      </c>
      <c r="M254" s="117">
        <v>369725</v>
      </c>
      <c r="N254" s="117">
        <v>5513725</v>
      </c>
    </row>
    <row r="255" spans="1:14" ht="33" customHeight="1" thickBot="1" x14ac:dyDescent="0.25">
      <c r="A255" s="128" t="s">
        <v>284</v>
      </c>
      <c r="B255" s="120">
        <v>192900</v>
      </c>
      <c r="C255" s="120">
        <v>208975</v>
      </c>
      <c r="D255" s="120">
        <v>530475</v>
      </c>
      <c r="E255" s="120">
        <v>482250</v>
      </c>
      <c r="F255" s="120">
        <v>482250</v>
      </c>
      <c r="G255" s="120">
        <v>514400</v>
      </c>
      <c r="H255" s="120">
        <v>546550</v>
      </c>
      <c r="I255" s="120">
        <v>401875</v>
      </c>
      <c r="J255" s="120">
        <v>514400</v>
      </c>
      <c r="K255" s="120">
        <v>659075</v>
      </c>
      <c r="L255" s="120">
        <v>610850</v>
      </c>
      <c r="M255" s="120">
        <v>369725</v>
      </c>
      <c r="N255" s="119">
        <v>5513725</v>
      </c>
    </row>
    <row r="256" spans="1:14" ht="33" customHeight="1" thickBot="1" x14ac:dyDescent="0.25">
      <c r="A256" s="127" t="s">
        <v>285</v>
      </c>
      <c r="B256" s="117">
        <v>80375</v>
      </c>
      <c r="C256" s="117">
        <v>241125</v>
      </c>
      <c r="D256" s="117">
        <v>737289.951</v>
      </c>
      <c r="E256" s="117">
        <v>466175</v>
      </c>
      <c r="F256" s="117">
        <v>482250</v>
      </c>
      <c r="G256" s="117">
        <v>369725</v>
      </c>
      <c r="H256" s="117">
        <v>562625</v>
      </c>
      <c r="I256" s="117">
        <v>498325</v>
      </c>
      <c r="J256" s="117">
        <v>530475</v>
      </c>
      <c r="K256" s="117">
        <v>530475</v>
      </c>
      <c r="L256" s="117">
        <v>546550</v>
      </c>
      <c r="M256" s="117">
        <v>305425</v>
      </c>
      <c r="N256" s="117">
        <v>5350814.9510000004</v>
      </c>
    </row>
    <row r="257" spans="1:14" ht="33" customHeight="1" x14ac:dyDescent="0.2">
      <c r="A257" s="126" t="s">
        <v>286</v>
      </c>
      <c r="B257" s="114">
        <v>0</v>
      </c>
      <c r="C257" s="114">
        <v>0</v>
      </c>
      <c r="D257" s="114">
        <v>287189.951</v>
      </c>
      <c r="E257" s="114">
        <v>0</v>
      </c>
      <c r="F257" s="114">
        <v>0</v>
      </c>
      <c r="G257" s="114">
        <v>0</v>
      </c>
      <c r="H257" s="114">
        <v>0</v>
      </c>
      <c r="I257" s="114">
        <v>0</v>
      </c>
      <c r="J257" s="114">
        <v>0</v>
      </c>
      <c r="K257" s="114">
        <v>0</v>
      </c>
      <c r="L257" s="114">
        <v>0</v>
      </c>
      <c r="M257" s="114">
        <v>0</v>
      </c>
      <c r="N257" s="119">
        <v>287189.951</v>
      </c>
    </row>
    <row r="258" spans="1:14" ht="33" customHeight="1" x14ac:dyDescent="0.2">
      <c r="A258" s="126" t="s">
        <v>287</v>
      </c>
      <c r="B258" s="114">
        <v>0</v>
      </c>
      <c r="C258" s="114">
        <v>0</v>
      </c>
      <c r="D258" s="114">
        <v>0</v>
      </c>
      <c r="E258" s="114">
        <v>0</v>
      </c>
      <c r="F258" s="114">
        <v>0</v>
      </c>
      <c r="G258" s="114">
        <v>0</v>
      </c>
      <c r="H258" s="114">
        <v>0</v>
      </c>
      <c r="I258" s="114">
        <v>0</v>
      </c>
      <c r="J258" s="114">
        <v>0</v>
      </c>
      <c r="K258" s="114">
        <v>0</v>
      </c>
      <c r="L258" s="114">
        <v>0</v>
      </c>
      <c r="M258" s="114">
        <v>0</v>
      </c>
      <c r="N258" s="119">
        <v>0</v>
      </c>
    </row>
    <row r="259" spans="1:14" ht="33" customHeight="1" x14ac:dyDescent="0.2">
      <c r="A259" s="126" t="s">
        <v>288</v>
      </c>
      <c r="B259" s="114">
        <v>0</v>
      </c>
      <c r="C259" s="114">
        <v>0</v>
      </c>
      <c r="D259" s="114">
        <v>0</v>
      </c>
      <c r="E259" s="114">
        <v>0</v>
      </c>
      <c r="F259" s="114">
        <v>0</v>
      </c>
      <c r="G259" s="114">
        <v>0</v>
      </c>
      <c r="H259" s="114">
        <v>0</v>
      </c>
      <c r="I259" s="114">
        <v>0</v>
      </c>
      <c r="J259" s="114">
        <v>0</v>
      </c>
      <c r="K259" s="114">
        <v>0</v>
      </c>
      <c r="L259" s="114">
        <v>0</v>
      </c>
      <c r="M259" s="114">
        <v>0</v>
      </c>
      <c r="N259" s="119">
        <v>0</v>
      </c>
    </row>
    <row r="260" spans="1:14" ht="33" customHeight="1" x14ac:dyDescent="0.2">
      <c r="A260" s="126" t="s">
        <v>289</v>
      </c>
      <c r="B260" s="114">
        <v>0</v>
      </c>
      <c r="C260" s="114">
        <v>0</v>
      </c>
      <c r="D260" s="114">
        <v>0</v>
      </c>
      <c r="E260" s="114">
        <v>0</v>
      </c>
      <c r="F260" s="114">
        <v>0</v>
      </c>
      <c r="G260" s="114">
        <v>0</v>
      </c>
      <c r="H260" s="114">
        <v>0</v>
      </c>
      <c r="I260" s="114">
        <v>0</v>
      </c>
      <c r="J260" s="114">
        <v>0</v>
      </c>
      <c r="K260" s="114">
        <v>0</v>
      </c>
      <c r="L260" s="114">
        <v>0</v>
      </c>
      <c r="M260" s="114">
        <v>0</v>
      </c>
      <c r="N260" s="119">
        <v>0</v>
      </c>
    </row>
    <row r="261" spans="1:14" ht="33" customHeight="1" x14ac:dyDescent="0.2">
      <c r="A261" s="126" t="s">
        <v>290</v>
      </c>
      <c r="B261" s="114">
        <v>0</v>
      </c>
      <c r="C261" s="114">
        <v>0</v>
      </c>
      <c r="D261" s="114">
        <v>0</v>
      </c>
      <c r="E261" s="114">
        <v>0</v>
      </c>
      <c r="F261" s="114">
        <v>0</v>
      </c>
      <c r="G261" s="114">
        <v>0</v>
      </c>
      <c r="H261" s="114">
        <v>0</v>
      </c>
      <c r="I261" s="114">
        <v>0</v>
      </c>
      <c r="J261" s="114">
        <v>0</v>
      </c>
      <c r="K261" s="114">
        <v>0</v>
      </c>
      <c r="L261" s="114">
        <v>0</v>
      </c>
      <c r="M261" s="114">
        <v>0</v>
      </c>
      <c r="N261" s="119">
        <v>0</v>
      </c>
    </row>
    <row r="262" spans="1:14" ht="33" customHeight="1" x14ac:dyDescent="0.2">
      <c r="A262" s="126" t="s">
        <v>291</v>
      </c>
      <c r="B262" s="114">
        <v>0</v>
      </c>
      <c r="C262" s="114">
        <v>0</v>
      </c>
      <c r="D262" s="114">
        <v>0</v>
      </c>
      <c r="E262" s="114">
        <v>0</v>
      </c>
      <c r="F262" s="114">
        <v>0</v>
      </c>
      <c r="G262" s="114">
        <v>0</v>
      </c>
      <c r="H262" s="114">
        <v>0</v>
      </c>
      <c r="I262" s="114">
        <v>0</v>
      </c>
      <c r="J262" s="114">
        <v>0</v>
      </c>
      <c r="K262" s="114">
        <v>0</v>
      </c>
      <c r="L262" s="114">
        <v>0</v>
      </c>
      <c r="M262" s="114">
        <v>0</v>
      </c>
      <c r="N262" s="119">
        <v>0</v>
      </c>
    </row>
    <row r="263" spans="1:14" ht="33" customHeight="1" x14ac:dyDescent="0.2">
      <c r="A263" s="126" t="s">
        <v>292</v>
      </c>
      <c r="B263" s="114">
        <v>0</v>
      </c>
      <c r="C263" s="114">
        <v>0</v>
      </c>
      <c r="D263" s="114">
        <v>0</v>
      </c>
      <c r="E263" s="114">
        <v>0</v>
      </c>
      <c r="F263" s="114">
        <v>0</v>
      </c>
      <c r="G263" s="114">
        <v>0</v>
      </c>
      <c r="H263" s="114">
        <v>0</v>
      </c>
      <c r="I263" s="114">
        <v>0</v>
      </c>
      <c r="J263" s="114">
        <v>0</v>
      </c>
      <c r="K263" s="114">
        <v>0</v>
      </c>
      <c r="L263" s="114">
        <v>0</v>
      </c>
      <c r="M263" s="114">
        <v>0</v>
      </c>
      <c r="N263" s="119">
        <v>0</v>
      </c>
    </row>
    <row r="264" spans="1:14" ht="33" customHeight="1" x14ac:dyDescent="0.2">
      <c r="A264" s="126" t="s">
        <v>293</v>
      </c>
      <c r="B264" s="114">
        <v>0</v>
      </c>
      <c r="C264" s="114">
        <v>0</v>
      </c>
      <c r="D264" s="114">
        <v>0</v>
      </c>
      <c r="E264" s="114">
        <v>0</v>
      </c>
      <c r="F264" s="114">
        <v>0</v>
      </c>
      <c r="G264" s="114">
        <v>0</v>
      </c>
      <c r="H264" s="114">
        <v>0</v>
      </c>
      <c r="I264" s="114">
        <v>0</v>
      </c>
      <c r="J264" s="114">
        <v>0</v>
      </c>
      <c r="K264" s="114">
        <v>0</v>
      </c>
      <c r="L264" s="114">
        <v>0</v>
      </c>
      <c r="M264" s="114">
        <v>0</v>
      </c>
      <c r="N264" s="119">
        <v>0</v>
      </c>
    </row>
    <row r="265" spans="1:14" ht="33" customHeight="1" x14ac:dyDescent="0.2">
      <c r="A265" s="126" t="s">
        <v>294</v>
      </c>
      <c r="B265" s="114">
        <v>80375</v>
      </c>
      <c r="C265" s="114">
        <v>241125</v>
      </c>
      <c r="D265" s="114">
        <v>450100</v>
      </c>
      <c r="E265" s="114">
        <v>466175</v>
      </c>
      <c r="F265" s="114">
        <v>482250</v>
      </c>
      <c r="G265" s="114">
        <v>369725</v>
      </c>
      <c r="H265" s="114">
        <v>562625</v>
      </c>
      <c r="I265" s="114">
        <v>498325</v>
      </c>
      <c r="J265" s="114">
        <v>530475</v>
      </c>
      <c r="K265" s="114">
        <v>530475</v>
      </c>
      <c r="L265" s="114">
        <v>546550</v>
      </c>
      <c r="M265" s="114">
        <v>305425</v>
      </c>
      <c r="N265" s="119">
        <v>5063625</v>
      </c>
    </row>
    <row r="266" spans="1:14" ht="33" customHeight="1" thickBot="1" x14ac:dyDescent="0.25">
      <c r="A266" s="126" t="s">
        <v>295</v>
      </c>
      <c r="B266" s="114">
        <v>0</v>
      </c>
      <c r="C266" s="114">
        <v>0</v>
      </c>
      <c r="D266" s="114">
        <v>0</v>
      </c>
      <c r="E266" s="114">
        <v>0</v>
      </c>
      <c r="F266" s="114">
        <v>0</v>
      </c>
      <c r="G266" s="114">
        <v>0</v>
      </c>
      <c r="H266" s="114">
        <v>0</v>
      </c>
      <c r="I266" s="114">
        <v>0</v>
      </c>
      <c r="J266" s="114">
        <v>0</v>
      </c>
      <c r="K266" s="114">
        <v>0</v>
      </c>
      <c r="L266" s="114">
        <v>0</v>
      </c>
      <c r="M266" s="114">
        <v>0</v>
      </c>
      <c r="N266" s="119">
        <v>0</v>
      </c>
    </row>
    <row r="267" spans="1:14" ht="33" customHeight="1" thickBot="1" x14ac:dyDescent="0.25">
      <c r="A267" s="127" t="s">
        <v>296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0</v>
      </c>
      <c r="I267" s="117">
        <v>0</v>
      </c>
      <c r="J267" s="117">
        <v>0</v>
      </c>
      <c r="K267" s="117">
        <v>0</v>
      </c>
      <c r="L267" s="117">
        <v>0</v>
      </c>
      <c r="M267" s="117">
        <v>0</v>
      </c>
      <c r="N267" s="117">
        <v>0</v>
      </c>
    </row>
    <row r="268" spans="1:14" ht="33" customHeight="1" x14ac:dyDescent="0.2">
      <c r="A268" s="126" t="s">
        <v>297</v>
      </c>
      <c r="B268" s="114">
        <v>0</v>
      </c>
      <c r="C268" s="114">
        <v>0</v>
      </c>
      <c r="D268" s="114">
        <v>0</v>
      </c>
      <c r="E268" s="114">
        <v>0</v>
      </c>
      <c r="F268" s="114">
        <v>0</v>
      </c>
      <c r="G268" s="114">
        <v>0</v>
      </c>
      <c r="H268" s="114">
        <v>0</v>
      </c>
      <c r="I268" s="114">
        <v>0</v>
      </c>
      <c r="J268" s="114">
        <v>0</v>
      </c>
      <c r="K268" s="114">
        <v>0</v>
      </c>
      <c r="L268" s="114">
        <v>0</v>
      </c>
      <c r="M268" s="114">
        <v>0</v>
      </c>
      <c r="N268" s="119">
        <v>0</v>
      </c>
    </row>
    <row r="269" spans="1:14" ht="33" customHeight="1" x14ac:dyDescent="0.2">
      <c r="A269" s="126" t="s">
        <v>298</v>
      </c>
      <c r="B269" s="114">
        <v>0</v>
      </c>
      <c r="C269" s="114">
        <v>0</v>
      </c>
      <c r="D269" s="114">
        <v>0</v>
      </c>
      <c r="E269" s="114">
        <v>0</v>
      </c>
      <c r="F269" s="114">
        <v>0</v>
      </c>
      <c r="G269" s="114">
        <v>0</v>
      </c>
      <c r="H269" s="114">
        <v>0</v>
      </c>
      <c r="I269" s="114">
        <v>0</v>
      </c>
      <c r="J269" s="114">
        <v>0</v>
      </c>
      <c r="K269" s="114">
        <v>0</v>
      </c>
      <c r="L269" s="114">
        <v>0</v>
      </c>
      <c r="M269" s="114">
        <v>0</v>
      </c>
      <c r="N269" s="119">
        <v>0</v>
      </c>
    </row>
    <row r="270" spans="1:14" ht="33" customHeight="1" x14ac:dyDescent="0.2">
      <c r="A270" s="126" t="s">
        <v>299</v>
      </c>
      <c r="B270" s="114">
        <v>0</v>
      </c>
      <c r="C270" s="114">
        <v>0</v>
      </c>
      <c r="D270" s="114">
        <v>0</v>
      </c>
      <c r="E270" s="114">
        <v>0</v>
      </c>
      <c r="F270" s="114">
        <v>0</v>
      </c>
      <c r="G270" s="114">
        <v>0</v>
      </c>
      <c r="H270" s="114">
        <v>0</v>
      </c>
      <c r="I270" s="114">
        <v>0</v>
      </c>
      <c r="J270" s="114">
        <v>0</v>
      </c>
      <c r="K270" s="114">
        <v>0</v>
      </c>
      <c r="L270" s="114">
        <v>0</v>
      </c>
      <c r="M270" s="114">
        <v>0</v>
      </c>
      <c r="N270" s="119">
        <v>0</v>
      </c>
    </row>
    <row r="271" spans="1:14" ht="33" customHeight="1" x14ac:dyDescent="0.2">
      <c r="A271" s="126" t="s">
        <v>300</v>
      </c>
      <c r="B271" s="114">
        <v>0</v>
      </c>
      <c r="C271" s="114">
        <v>0</v>
      </c>
      <c r="D271" s="114">
        <v>0</v>
      </c>
      <c r="E271" s="114">
        <v>0</v>
      </c>
      <c r="F271" s="114">
        <v>0</v>
      </c>
      <c r="G271" s="114">
        <v>0</v>
      </c>
      <c r="H271" s="114">
        <v>0</v>
      </c>
      <c r="I271" s="114">
        <v>0</v>
      </c>
      <c r="J271" s="114">
        <v>0</v>
      </c>
      <c r="K271" s="114">
        <v>0</v>
      </c>
      <c r="L271" s="114">
        <v>0</v>
      </c>
      <c r="M271" s="114">
        <v>0</v>
      </c>
      <c r="N271" s="119">
        <v>0</v>
      </c>
    </row>
    <row r="272" spans="1:14" ht="33" customHeight="1" x14ac:dyDescent="0.2">
      <c r="A272" s="126" t="s">
        <v>301</v>
      </c>
      <c r="B272" s="114">
        <v>0</v>
      </c>
      <c r="C272" s="114">
        <v>0</v>
      </c>
      <c r="D272" s="114">
        <v>0</v>
      </c>
      <c r="E272" s="114">
        <v>0</v>
      </c>
      <c r="F272" s="114">
        <v>0</v>
      </c>
      <c r="G272" s="114">
        <v>0</v>
      </c>
      <c r="H272" s="114">
        <v>0</v>
      </c>
      <c r="I272" s="114">
        <v>0</v>
      </c>
      <c r="J272" s="114">
        <v>0</v>
      </c>
      <c r="K272" s="114">
        <v>0</v>
      </c>
      <c r="L272" s="114">
        <v>0</v>
      </c>
      <c r="M272" s="114">
        <v>0</v>
      </c>
      <c r="N272" s="119">
        <v>0</v>
      </c>
    </row>
    <row r="273" spans="1:14" ht="33" customHeight="1" x14ac:dyDescent="0.2">
      <c r="A273" s="126" t="s">
        <v>302</v>
      </c>
      <c r="B273" s="114">
        <v>0</v>
      </c>
      <c r="C273" s="114">
        <v>0</v>
      </c>
      <c r="D273" s="114">
        <v>0</v>
      </c>
      <c r="E273" s="114">
        <v>0</v>
      </c>
      <c r="F273" s="114">
        <v>0</v>
      </c>
      <c r="G273" s="114">
        <v>0</v>
      </c>
      <c r="H273" s="114">
        <v>0</v>
      </c>
      <c r="I273" s="114">
        <v>0</v>
      </c>
      <c r="J273" s="114">
        <v>0</v>
      </c>
      <c r="K273" s="114">
        <v>0</v>
      </c>
      <c r="L273" s="114">
        <v>0</v>
      </c>
      <c r="M273" s="114">
        <v>0</v>
      </c>
      <c r="N273" s="119">
        <v>0</v>
      </c>
    </row>
    <row r="274" spans="1:14" ht="33" customHeight="1" thickBot="1" x14ac:dyDescent="0.25">
      <c r="A274" s="126" t="s">
        <v>303</v>
      </c>
      <c r="B274" s="114">
        <v>0</v>
      </c>
      <c r="C274" s="114">
        <v>0</v>
      </c>
      <c r="D274" s="114">
        <v>0</v>
      </c>
      <c r="E274" s="114">
        <v>0</v>
      </c>
      <c r="F274" s="114">
        <v>0</v>
      </c>
      <c r="G274" s="114">
        <v>0</v>
      </c>
      <c r="H274" s="114">
        <v>0</v>
      </c>
      <c r="I274" s="114">
        <v>0</v>
      </c>
      <c r="J274" s="114">
        <v>0</v>
      </c>
      <c r="K274" s="114">
        <v>0</v>
      </c>
      <c r="L274" s="114">
        <v>0</v>
      </c>
      <c r="M274" s="114">
        <v>0</v>
      </c>
      <c r="N274" s="119">
        <v>0</v>
      </c>
    </row>
    <row r="275" spans="1:14" ht="33" customHeight="1" thickBot="1" x14ac:dyDescent="0.25">
      <c r="A275" s="127" t="s">
        <v>304</v>
      </c>
      <c r="B275" s="117">
        <v>110986235.62800001</v>
      </c>
      <c r="C275" s="117">
        <v>109277336.955</v>
      </c>
      <c r="D275" s="117">
        <v>120413306.37800001</v>
      </c>
      <c r="E275" s="117">
        <v>127239124.12</v>
      </c>
      <c r="F275" s="117">
        <v>135646537.85700002</v>
      </c>
      <c r="G275" s="117">
        <v>122300339.83900002</v>
      </c>
      <c r="H275" s="117">
        <v>133248449.384</v>
      </c>
      <c r="I275" s="117">
        <v>128774711.39400001</v>
      </c>
      <c r="J275" s="117">
        <v>124837168.00899999</v>
      </c>
      <c r="K275" s="117">
        <v>135991561.01499999</v>
      </c>
      <c r="L275" s="117">
        <v>118099194.009</v>
      </c>
      <c r="M275" s="117">
        <v>107069248.149</v>
      </c>
      <c r="N275" s="117">
        <v>1473883212.737</v>
      </c>
    </row>
    <row r="276" spans="1:14" ht="33" customHeight="1" x14ac:dyDescent="0.2">
      <c r="A276" s="126" t="s">
        <v>305</v>
      </c>
      <c r="B276" s="114">
        <v>9161704.3000000007</v>
      </c>
      <c r="C276" s="114">
        <v>7430138.0499999998</v>
      </c>
      <c r="D276" s="114">
        <v>9723686.4299999997</v>
      </c>
      <c r="E276" s="114">
        <v>12896201.189999999</v>
      </c>
      <c r="F276" s="114">
        <v>11428016.780000001</v>
      </c>
      <c r="G276" s="114">
        <v>10949811.449999999</v>
      </c>
      <c r="H276" s="114">
        <v>15283638.710000003</v>
      </c>
      <c r="I276" s="114">
        <v>12697122.439999999</v>
      </c>
      <c r="J276" s="114">
        <v>12591549.359999998</v>
      </c>
      <c r="K276" s="114">
        <v>13447992.228999998</v>
      </c>
      <c r="L276" s="114">
        <v>10659120.219999997</v>
      </c>
      <c r="M276" s="114">
        <v>15017028.880000003</v>
      </c>
      <c r="N276" s="119">
        <v>141286010.039</v>
      </c>
    </row>
    <row r="277" spans="1:14" ht="33" customHeight="1" x14ac:dyDescent="0.2">
      <c r="A277" s="126" t="s">
        <v>306</v>
      </c>
      <c r="B277" s="114">
        <v>1590872.8</v>
      </c>
      <c r="C277" s="114">
        <v>836046.2</v>
      </c>
      <c r="D277" s="114">
        <v>1276425.2</v>
      </c>
      <c r="E277" s="114">
        <v>1256325.3999999999</v>
      </c>
      <c r="F277" s="114">
        <v>1989880.2</v>
      </c>
      <c r="G277" s="114">
        <v>1473297.76</v>
      </c>
      <c r="H277" s="114">
        <v>872143.8</v>
      </c>
      <c r="I277" s="114">
        <v>772523.8</v>
      </c>
      <c r="J277" s="114">
        <v>812196</v>
      </c>
      <c r="K277" s="114">
        <v>1107422.8</v>
      </c>
      <c r="L277" s="114">
        <v>1122893.2</v>
      </c>
      <c r="M277" s="114">
        <v>818642</v>
      </c>
      <c r="N277" s="119">
        <v>13928669.160000002</v>
      </c>
    </row>
    <row r="278" spans="1:14" ht="33" customHeight="1" x14ac:dyDescent="0.2">
      <c r="A278" s="126" t="s">
        <v>307</v>
      </c>
      <c r="B278" s="114">
        <v>1428568</v>
      </c>
      <c r="C278" s="114">
        <v>1021616</v>
      </c>
      <c r="D278" s="114">
        <v>2114424</v>
      </c>
      <c r="E278" s="114">
        <v>1709648</v>
      </c>
      <c r="F278" s="114">
        <v>2786616</v>
      </c>
      <c r="G278" s="114">
        <v>1660524</v>
      </c>
      <c r="H278" s="114">
        <v>1590472</v>
      </c>
      <c r="I278" s="114">
        <v>1146920</v>
      </c>
      <c r="J278" s="114">
        <v>1053696</v>
      </c>
      <c r="K278" s="114">
        <v>1451640</v>
      </c>
      <c r="L278" s="114">
        <v>1098600</v>
      </c>
      <c r="M278" s="114">
        <v>970048</v>
      </c>
      <c r="N278" s="119">
        <v>18032772</v>
      </c>
    </row>
    <row r="279" spans="1:14" ht="33" customHeight="1" x14ac:dyDescent="0.2">
      <c r="A279" s="126" t="s">
        <v>308</v>
      </c>
      <c r="B279" s="114">
        <v>45143423.588</v>
      </c>
      <c r="C279" s="114">
        <v>41435971.280000001</v>
      </c>
      <c r="D279" s="114">
        <v>43889703.089999996</v>
      </c>
      <c r="E279" s="114">
        <v>46899731.555</v>
      </c>
      <c r="F279" s="114">
        <v>54438129.239</v>
      </c>
      <c r="G279" s="114">
        <v>49428666.819000006</v>
      </c>
      <c r="H279" s="114">
        <v>48964357.770000003</v>
      </c>
      <c r="I279" s="114">
        <v>45826034.469999999</v>
      </c>
      <c r="J279" s="114">
        <v>50314304.594999999</v>
      </c>
      <c r="K279" s="114">
        <v>52592373.468000002</v>
      </c>
      <c r="L279" s="114">
        <v>45627624.352000006</v>
      </c>
      <c r="M279" s="114">
        <v>46911492.479000002</v>
      </c>
      <c r="N279" s="119">
        <v>571471812.70500004</v>
      </c>
    </row>
    <row r="280" spans="1:14" ht="33" customHeight="1" x14ac:dyDescent="0.2">
      <c r="A280" s="126" t="s">
        <v>309</v>
      </c>
      <c r="B280" s="114">
        <v>523354.92</v>
      </c>
      <c r="C280" s="114">
        <v>0</v>
      </c>
      <c r="D280" s="114">
        <v>0</v>
      </c>
      <c r="E280" s="114">
        <v>668588.88</v>
      </c>
      <c r="F280" s="114">
        <v>958681.68</v>
      </c>
      <c r="G280" s="114">
        <v>777396.60400000005</v>
      </c>
      <c r="H280" s="114">
        <v>0</v>
      </c>
      <c r="I280" s="114">
        <v>0</v>
      </c>
      <c r="J280" s="114">
        <v>0</v>
      </c>
      <c r="K280" s="114">
        <v>0</v>
      </c>
      <c r="L280" s="114">
        <v>0</v>
      </c>
      <c r="M280" s="114">
        <v>0</v>
      </c>
      <c r="N280" s="119">
        <v>2928022.0839999998</v>
      </c>
    </row>
    <row r="281" spans="1:14" ht="33" customHeight="1" x14ac:dyDescent="0.2">
      <c r="A281" s="126" t="s">
        <v>310</v>
      </c>
      <c r="B281" s="114">
        <v>5886565.1100000003</v>
      </c>
      <c r="C281" s="114">
        <v>6524118.5199999996</v>
      </c>
      <c r="D281" s="114">
        <v>6628548.9900000002</v>
      </c>
      <c r="E281" s="114">
        <v>7251938.5700000003</v>
      </c>
      <c r="F281" s="114">
        <v>9028087.7899999991</v>
      </c>
      <c r="G281" s="114">
        <v>3042005.52</v>
      </c>
      <c r="H281" s="114">
        <v>6670579.6699999999</v>
      </c>
      <c r="I281" s="114">
        <v>6837566.2999999998</v>
      </c>
      <c r="J281" s="114">
        <v>7417690.7699999996</v>
      </c>
      <c r="K281" s="114">
        <v>6733275.7400000002</v>
      </c>
      <c r="L281" s="114">
        <v>7407108.9199999999</v>
      </c>
      <c r="M281" s="114">
        <v>4107115.66</v>
      </c>
      <c r="N281" s="119">
        <v>77534601.559999987</v>
      </c>
    </row>
    <row r="282" spans="1:14" ht="33" customHeight="1" x14ac:dyDescent="0.2">
      <c r="A282" s="126" t="s">
        <v>311</v>
      </c>
      <c r="B282" s="114">
        <v>38854721.170000002</v>
      </c>
      <c r="C282" s="114">
        <v>35494046.159999996</v>
      </c>
      <c r="D282" s="114">
        <v>42109454.020000003</v>
      </c>
      <c r="E282" s="114">
        <v>40859499.970000006</v>
      </c>
      <c r="F282" s="114">
        <v>40100451.270000003</v>
      </c>
      <c r="G282" s="114">
        <v>41944718.329999998</v>
      </c>
      <c r="H282" s="114">
        <v>44630047.030000001</v>
      </c>
      <c r="I282" s="114">
        <v>41299986.439999998</v>
      </c>
      <c r="J282" s="114">
        <v>45152266.989999995</v>
      </c>
      <c r="K282" s="114">
        <v>41720422.699999996</v>
      </c>
      <c r="L282" s="114">
        <v>35312053.849999987</v>
      </c>
      <c r="M282" s="114">
        <v>28237867.220000003</v>
      </c>
      <c r="N282" s="119">
        <v>475715535.15000004</v>
      </c>
    </row>
    <row r="283" spans="1:14" ht="33" customHeight="1" x14ac:dyDescent="0.2">
      <c r="A283" s="126" t="s">
        <v>312</v>
      </c>
      <c r="B283" s="114">
        <v>0</v>
      </c>
      <c r="C283" s="114">
        <v>0</v>
      </c>
      <c r="D283" s="114">
        <v>0</v>
      </c>
      <c r="E283" s="114">
        <v>0</v>
      </c>
      <c r="F283" s="114">
        <v>0</v>
      </c>
      <c r="G283" s="114">
        <v>0</v>
      </c>
      <c r="H283" s="114">
        <v>0</v>
      </c>
      <c r="I283" s="114">
        <v>0</v>
      </c>
      <c r="J283" s="114">
        <v>0</v>
      </c>
      <c r="K283" s="114">
        <v>0</v>
      </c>
      <c r="L283" s="114">
        <v>0</v>
      </c>
      <c r="M283" s="114">
        <v>0</v>
      </c>
      <c r="N283" s="119">
        <v>0</v>
      </c>
    </row>
    <row r="284" spans="1:14" ht="33" customHeight="1" x14ac:dyDescent="0.2">
      <c r="A284" s="126" t="s">
        <v>313</v>
      </c>
      <c r="B284" s="114">
        <v>0</v>
      </c>
      <c r="C284" s="114">
        <v>0</v>
      </c>
      <c r="D284" s="114">
        <v>0</v>
      </c>
      <c r="E284" s="114">
        <v>0</v>
      </c>
      <c r="F284" s="114">
        <v>0</v>
      </c>
      <c r="G284" s="114">
        <v>0</v>
      </c>
      <c r="H284" s="114">
        <v>0</v>
      </c>
      <c r="I284" s="114">
        <v>0</v>
      </c>
      <c r="J284" s="114">
        <v>0</v>
      </c>
      <c r="K284" s="114">
        <v>0</v>
      </c>
      <c r="L284" s="114">
        <v>0</v>
      </c>
      <c r="M284" s="114">
        <v>0</v>
      </c>
      <c r="N284" s="119">
        <v>0</v>
      </c>
    </row>
    <row r="285" spans="1:14" ht="33" customHeight="1" x14ac:dyDescent="0.2">
      <c r="A285" s="126" t="s">
        <v>314</v>
      </c>
      <c r="B285" s="114">
        <v>0</v>
      </c>
      <c r="C285" s="114">
        <v>0</v>
      </c>
      <c r="D285" s="114">
        <v>0</v>
      </c>
      <c r="E285" s="114">
        <v>0</v>
      </c>
      <c r="F285" s="114">
        <v>0</v>
      </c>
      <c r="G285" s="114">
        <v>0</v>
      </c>
      <c r="H285" s="114">
        <v>0</v>
      </c>
      <c r="I285" s="114">
        <v>0</v>
      </c>
      <c r="J285" s="114">
        <v>0</v>
      </c>
      <c r="K285" s="114">
        <v>0</v>
      </c>
      <c r="L285" s="114">
        <v>0</v>
      </c>
      <c r="M285" s="114">
        <v>0</v>
      </c>
      <c r="N285" s="119">
        <v>0</v>
      </c>
    </row>
    <row r="286" spans="1:14" ht="33" customHeight="1" x14ac:dyDescent="0.2">
      <c r="A286" s="126" t="s">
        <v>315</v>
      </c>
      <c r="B286" s="114">
        <v>0</v>
      </c>
      <c r="C286" s="114">
        <v>0</v>
      </c>
      <c r="D286" s="114">
        <v>0</v>
      </c>
      <c r="E286" s="114">
        <v>0</v>
      </c>
      <c r="F286" s="114">
        <v>0</v>
      </c>
      <c r="G286" s="114">
        <v>0</v>
      </c>
      <c r="H286" s="114">
        <v>0</v>
      </c>
      <c r="I286" s="114">
        <v>0</v>
      </c>
      <c r="J286" s="114">
        <v>0</v>
      </c>
      <c r="K286" s="114">
        <v>0</v>
      </c>
      <c r="L286" s="114">
        <v>0</v>
      </c>
      <c r="M286" s="114">
        <v>0</v>
      </c>
      <c r="N286" s="119">
        <v>0</v>
      </c>
    </row>
    <row r="287" spans="1:14" ht="33" customHeight="1" x14ac:dyDescent="0.2">
      <c r="A287" s="126" t="s">
        <v>316</v>
      </c>
      <c r="B287" s="114">
        <v>4707430.74</v>
      </c>
      <c r="C287" s="114">
        <v>12726714.744999999</v>
      </c>
      <c r="D287" s="114">
        <v>9546812.648</v>
      </c>
      <c r="E287" s="114">
        <v>12306992.555</v>
      </c>
      <c r="F287" s="114">
        <v>9962711.898</v>
      </c>
      <c r="G287" s="114">
        <v>9637060.3560000006</v>
      </c>
      <c r="H287" s="114">
        <v>9765702.4039999992</v>
      </c>
      <c r="I287" s="114">
        <v>15408657.944</v>
      </c>
      <c r="J287" s="114">
        <v>3395172.2939999998</v>
      </c>
      <c r="K287" s="114">
        <v>12990562.078</v>
      </c>
      <c r="L287" s="114">
        <v>13984671.467</v>
      </c>
      <c r="M287" s="114">
        <v>7556753.9100000001</v>
      </c>
      <c r="N287" s="119">
        <v>121989243.039</v>
      </c>
    </row>
    <row r="288" spans="1:14" ht="33" customHeight="1" x14ac:dyDescent="0.2">
      <c r="A288" s="126" t="s">
        <v>317</v>
      </c>
      <c r="B288" s="114">
        <v>0</v>
      </c>
      <c r="C288" s="114">
        <v>0</v>
      </c>
      <c r="D288" s="114">
        <v>0</v>
      </c>
      <c r="E288" s="114">
        <v>0</v>
      </c>
      <c r="F288" s="114">
        <v>0</v>
      </c>
      <c r="G288" s="114">
        <v>0</v>
      </c>
      <c r="H288" s="114">
        <v>0</v>
      </c>
      <c r="I288" s="114">
        <v>0</v>
      </c>
      <c r="J288" s="114">
        <v>0</v>
      </c>
      <c r="K288" s="114">
        <v>0</v>
      </c>
      <c r="L288" s="114">
        <v>0</v>
      </c>
      <c r="M288" s="114">
        <v>0</v>
      </c>
      <c r="N288" s="119">
        <v>0</v>
      </c>
    </row>
    <row r="289" spans="1:14" ht="33" customHeight="1" x14ac:dyDescent="0.2">
      <c r="A289" s="126" t="s">
        <v>318</v>
      </c>
      <c r="B289" s="114">
        <v>0</v>
      </c>
      <c r="C289" s="114">
        <v>0</v>
      </c>
      <c r="D289" s="114">
        <v>0</v>
      </c>
      <c r="E289" s="114">
        <v>0</v>
      </c>
      <c r="F289" s="114">
        <v>0</v>
      </c>
      <c r="G289" s="114">
        <v>0</v>
      </c>
      <c r="H289" s="114">
        <v>0</v>
      </c>
      <c r="I289" s="114">
        <v>0</v>
      </c>
      <c r="J289" s="114">
        <v>0</v>
      </c>
      <c r="K289" s="114">
        <v>0</v>
      </c>
      <c r="L289" s="114">
        <v>0</v>
      </c>
      <c r="M289" s="114">
        <v>0</v>
      </c>
      <c r="N289" s="119">
        <v>0</v>
      </c>
    </row>
    <row r="290" spans="1:14" ht="33" customHeight="1" thickBot="1" x14ac:dyDescent="0.25">
      <c r="A290" s="126" t="s">
        <v>319</v>
      </c>
      <c r="B290" s="114">
        <v>3689595</v>
      </c>
      <c r="C290" s="114">
        <v>3808686</v>
      </c>
      <c r="D290" s="114">
        <v>5124252</v>
      </c>
      <c r="E290" s="114">
        <v>3390198</v>
      </c>
      <c r="F290" s="114">
        <v>4953963</v>
      </c>
      <c r="G290" s="114">
        <v>3386859</v>
      </c>
      <c r="H290" s="114">
        <v>5471508</v>
      </c>
      <c r="I290" s="114">
        <v>4785900</v>
      </c>
      <c r="J290" s="114">
        <v>4100292</v>
      </c>
      <c r="K290" s="114">
        <v>5947872</v>
      </c>
      <c r="L290" s="114">
        <v>2887122</v>
      </c>
      <c r="M290" s="114">
        <v>3450300</v>
      </c>
      <c r="N290" s="119">
        <v>50996547</v>
      </c>
    </row>
    <row r="291" spans="1:14" ht="33" customHeight="1" thickBot="1" x14ac:dyDescent="0.25">
      <c r="A291" s="127" t="s">
        <v>320</v>
      </c>
      <c r="B291" s="117">
        <v>2170050</v>
      </c>
      <c r="C291" s="117">
        <v>1905870</v>
      </c>
      <c r="D291" s="117">
        <v>1679430</v>
      </c>
      <c r="E291" s="117">
        <v>1207680</v>
      </c>
      <c r="F291" s="117">
        <v>1452990</v>
      </c>
      <c r="G291" s="117">
        <v>1113330</v>
      </c>
      <c r="H291" s="117">
        <v>1226550</v>
      </c>
      <c r="I291" s="117">
        <v>1226550</v>
      </c>
      <c r="J291" s="117">
        <v>1151070</v>
      </c>
      <c r="K291" s="117">
        <v>1264290</v>
      </c>
      <c r="L291" s="117">
        <v>2037960</v>
      </c>
      <c r="M291" s="117">
        <v>1830390</v>
      </c>
      <c r="N291" s="117">
        <v>18266160</v>
      </c>
    </row>
    <row r="292" spans="1:14" ht="33" customHeight="1" x14ac:dyDescent="0.2">
      <c r="A292" s="126" t="s">
        <v>321</v>
      </c>
      <c r="B292" s="114">
        <v>0</v>
      </c>
      <c r="C292" s="114">
        <v>0</v>
      </c>
      <c r="D292" s="114">
        <v>0</v>
      </c>
      <c r="E292" s="114">
        <v>0</v>
      </c>
      <c r="F292" s="114">
        <v>0</v>
      </c>
      <c r="G292" s="114">
        <v>0</v>
      </c>
      <c r="H292" s="114">
        <v>0</v>
      </c>
      <c r="I292" s="114">
        <v>0</v>
      </c>
      <c r="J292" s="114">
        <v>0</v>
      </c>
      <c r="K292" s="114">
        <v>0</v>
      </c>
      <c r="L292" s="114">
        <v>0</v>
      </c>
      <c r="M292" s="114">
        <v>0</v>
      </c>
      <c r="N292" s="119">
        <v>0</v>
      </c>
    </row>
    <row r="293" spans="1:14" ht="33" customHeight="1" x14ac:dyDescent="0.2">
      <c r="A293" s="126" t="s">
        <v>322</v>
      </c>
      <c r="B293" s="114">
        <v>2170050</v>
      </c>
      <c r="C293" s="114">
        <v>1905870</v>
      </c>
      <c r="D293" s="114">
        <v>1679430</v>
      </c>
      <c r="E293" s="114">
        <v>1207680</v>
      </c>
      <c r="F293" s="114">
        <v>1452990</v>
      </c>
      <c r="G293" s="114">
        <v>1113330</v>
      </c>
      <c r="H293" s="114">
        <v>1226550</v>
      </c>
      <c r="I293" s="114">
        <v>1226550</v>
      </c>
      <c r="J293" s="114">
        <v>1151070</v>
      </c>
      <c r="K293" s="114">
        <v>1264290</v>
      </c>
      <c r="L293" s="114">
        <v>2037960</v>
      </c>
      <c r="M293" s="114">
        <v>1830390</v>
      </c>
      <c r="N293" s="119">
        <v>18266160</v>
      </c>
    </row>
    <row r="294" spans="1:14" ht="33" customHeight="1" x14ac:dyDescent="0.2">
      <c r="A294" s="126" t="s">
        <v>323</v>
      </c>
      <c r="B294" s="114">
        <v>0</v>
      </c>
      <c r="C294" s="114">
        <v>0</v>
      </c>
      <c r="D294" s="114">
        <v>0</v>
      </c>
      <c r="E294" s="114">
        <v>0</v>
      </c>
      <c r="F294" s="114">
        <v>0</v>
      </c>
      <c r="G294" s="114">
        <v>0</v>
      </c>
      <c r="H294" s="114">
        <v>0</v>
      </c>
      <c r="I294" s="114">
        <v>0</v>
      </c>
      <c r="J294" s="114">
        <v>0</v>
      </c>
      <c r="K294" s="114">
        <v>0</v>
      </c>
      <c r="L294" s="114">
        <v>0</v>
      </c>
      <c r="M294" s="114">
        <v>0</v>
      </c>
      <c r="N294" s="119">
        <v>0</v>
      </c>
    </row>
    <row r="295" spans="1:14" ht="33" customHeight="1" x14ac:dyDescent="0.2">
      <c r="A295" s="126" t="s">
        <v>324</v>
      </c>
      <c r="B295" s="114">
        <v>0</v>
      </c>
      <c r="C295" s="114">
        <v>0</v>
      </c>
      <c r="D295" s="114">
        <v>0</v>
      </c>
      <c r="E295" s="114">
        <v>0</v>
      </c>
      <c r="F295" s="114">
        <v>0</v>
      </c>
      <c r="G295" s="114">
        <v>0</v>
      </c>
      <c r="H295" s="114">
        <v>0</v>
      </c>
      <c r="I295" s="114">
        <v>0</v>
      </c>
      <c r="J295" s="114">
        <v>0</v>
      </c>
      <c r="K295" s="114">
        <v>0</v>
      </c>
      <c r="L295" s="114">
        <v>0</v>
      </c>
      <c r="M295" s="114">
        <v>0</v>
      </c>
      <c r="N295" s="119">
        <v>0</v>
      </c>
    </row>
    <row r="296" spans="1:14" ht="33" customHeight="1" x14ac:dyDescent="0.2">
      <c r="A296" s="126" t="s">
        <v>325</v>
      </c>
      <c r="B296" s="114">
        <v>0</v>
      </c>
      <c r="C296" s="114">
        <v>0</v>
      </c>
      <c r="D296" s="114">
        <v>0</v>
      </c>
      <c r="E296" s="114">
        <v>0</v>
      </c>
      <c r="F296" s="114">
        <v>0</v>
      </c>
      <c r="G296" s="114">
        <v>0</v>
      </c>
      <c r="H296" s="114">
        <v>0</v>
      </c>
      <c r="I296" s="114">
        <v>0</v>
      </c>
      <c r="J296" s="114">
        <v>0</v>
      </c>
      <c r="K296" s="114">
        <v>0</v>
      </c>
      <c r="L296" s="114">
        <v>0</v>
      </c>
      <c r="M296" s="114">
        <v>0</v>
      </c>
      <c r="N296" s="119">
        <v>0</v>
      </c>
    </row>
    <row r="297" spans="1:14" ht="33" customHeight="1" thickBot="1" x14ac:dyDescent="0.25">
      <c r="A297" s="126" t="s">
        <v>256</v>
      </c>
      <c r="B297" s="114">
        <v>0</v>
      </c>
      <c r="C297" s="114">
        <v>0</v>
      </c>
      <c r="D297" s="114">
        <v>0</v>
      </c>
      <c r="E297" s="114">
        <v>0</v>
      </c>
      <c r="F297" s="114">
        <v>0</v>
      </c>
      <c r="G297" s="114">
        <v>0</v>
      </c>
      <c r="H297" s="114">
        <v>0</v>
      </c>
      <c r="I297" s="114">
        <v>0</v>
      </c>
      <c r="J297" s="114">
        <v>0</v>
      </c>
      <c r="K297" s="114">
        <v>0</v>
      </c>
      <c r="L297" s="114">
        <v>0</v>
      </c>
      <c r="M297" s="114">
        <v>0</v>
      </c>
      <c r="N297" s="119">
        <v>0</v>
      </c>
    </row>
    <row r="298" spans="1:14" ht="33" customHeight="1" thickBot="1" x14ac:dyDescent="0.25">
      <c r="A298" s="127" t="s">
        <v>326</v>
      </c>
      <c r="B298" s="117">
        <v>0</v>
      </c>
      <c r="C298" s="117">
        <v>0</v>
      </c>
      <c r="D298" s="117">
        <v>409200</v>
      </c>
      <c r="E298" s="117">
        <v>171600</v>
      </c>
      <c r="F298" s="117">
        <v>158400</v>
      </c>
      <c r="G298" s="117">
        <v>26400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765600</v>
      </c>
    </row>
    <row r="299" spans="1:14" ht="33" customHeight="1" x14ac:dyDescent="0.2">
      <c r="A299" s="126" t="s">
        <v>327</v>
      </c>
      <c r="B299" s="114">
        <v>0</v>
      </c>
      <c r="C299" s="114">
        <v>0</v>
      </c>
      <c r="D299" s="114">
        <v>0</v>
      </c>
      <c r="E299" s="114">
        <v>0</v>
      </c>
      <c r="F299" s="114">
        <v>0</v>
      </c>
      <c r="G299" s="114">
        <v>0</v>
      </c>
      <c r="H299" s="114">
        <v>0</v>
      </c>
      <c r="I299" s="114">
        <v>0</v>
      </c>
      <c r="J299" s="114">
        <v>0</v>
      </c>
      <c r="K299" s="114">
        <v>0</v>
      </c>
      <c r="L299" s="114">
        <v>0</v>
      </c>
      <c r="M299" s="114">
        <v>0</v>
      </c>
      <c r="N299" s="114">
        <v>0</v>
      </c>
    </row>
    <row r="300" spans="1:14" ht="33" customHeight="1" x14ac:dyDescent="0.2">
      <c r="A300" s="126" t="s">
        <v>328</v>
      </c>
      <c r="B300" s="114">
        <v>0</v>
      </c>
      <c r="C300" s="114">
        <v>0</v>
      </c>
      <c r="D300" s="114">
        <v>409200</v>
      </c>
      <c r="E300" s="114">
        <v>171600</v>
      </c>
      <c r="F300" s="114">
        <v>158400</v>
      </c>
      <c r="G300" s="114">
        <v>26400</v>
      </c>
      <c r="H300" s="114">
        <v>0</v>
      </c>
      <c r="I300" s="114">
        <v>0</v>
      </c>
      <c r="J300" s="114">
        <v>0</v>
      </c>
      <c r="K300" s="114">
        <v>0</v>
      </c>
      <c r="L300" s="114">
        <v>0</v>
      </c>
      <c r="M300" s="114">
        <v>0</v>
      </c>
      <c r="N300" s="114">
        <v>765600</v>
      </c>
    </row>
    <row r="301" spans="1:14" ht="33" customHeight="1" x14ac:dyDescent="0.2">
      <c r="A301" s="126" t="s">
        <v>329</v>
      </c>
      <c r="B301" s="114">
        <v>0</v>
      </c>
      <c r="C301" s="114">
        <v>0</v>
      </c>
      <c r="D301" s="114">
        <v>0</v>
      </c>
      <c r="E301" s="114">
        <v>0</v>
      </c>
      <c r="F301" s="114">
        <v>0</v>
      </c>
      <c r="G301" s="114">
        <v>0</v>
      </c>
      <c r="H301" s="114">
        <v>0</v>
      </c>
      <c r="I301" s="114">
        <v>0</v>
      </c>
      <c r="J301" s="114">
        <v>0</v>
      </c>
      <c r="K301" s="114">
        <v>0</v>
      </c>
      <c r="L301" s="114">
        <v>0</v>
      </c>
      <c r="M301" s="114">
        <v>0</v>
      </c>
      <c r="N301" s="114">
        <v>0</v>
      </c>
    </row>
    <row r="302" spans="1:14" ht="33" customHeight="1" thickBot="1" x14ac:dyDescent="0.25">
      <c r="A302" s="126" t="s">
        <v>256</v>
      </c>
      <c r="B302" s="114">
        <v>0</v>
      </c>
      <c r="C302" s="114">
        <v>0</v>
      </c>
      <c r="D302" s="114">
        <v>0</v>
      </c>
      <c r="E302" s="114">
        <v>0</v>
      </c>
      <c r="F302" s="114">
        <v>0</v>
      </c>
      <c r="G302" s="114">
        <v>0</v>
      </c>
      <c r="H302" s="114">
        <v>0</v>
      </c>
      <c r="I302" s="114">
        <v>0</v>
      </c>
      <c r="J302" s="114">
        <v>0</v>
      </c>
      <c r="K302" s="114">
        <v>0</v>
      </c>
      <c r="L302" s="114">
        <v>0</v>
      </c>
      <c r="M302" s="114">
        <v>0</v>
      </c>
      <c r="N302" s="114">
        <v>0</v>
      </c>
    </row>
    <row r="303" spans="1:14" ht="33" customHeight="1" thickBot="1" x14ac:dyDescent="0.25">
      <c r="A303" s="127" t="s">
        <v>330</v>
      </c>
      <c r="B303" s="117">
        <v>0</v>
      </c>
      <c r="C303" s="117">
        <v>0</v>
      </c>
      <c r="D303" s="117">
        <v>0</v>
      </c>
      <c r="E303" s="117">
        <v>0</v>
      </c>
      <c r="F303" s="117">
        <v>0</v>
      </c>
      <c r="G303" s="117">
        <v>0</v>
      </c>
      <c r="H303" s="117">
        <v>0</v>
      </c>
      <c r="I303" s="117">
        <v>0</v>
      </c>
      <c r="J303" s="117">
        <v>0</v>
      </c>
      <c r="K303" s="117">
        <v>0</v>
      </c>
      <c r="L303" s="117">
        <v>0</v>
      </c>
      <c r="M303" s="117">
        <v>0</v>
      </c>
      <c r="N303" s="117">
        <v>0</v>
      </c>
    </row>
    <row r="304" spans="1:14" ht="33" customHeight="1" x14ac:dyDescent="0.2">
      <c r="A304" s="126" t="s">
        <v>331</v>
      </c>
      <c r="B304" s="114">
        <v>0</v>
      </c>
      <c r="C304" s="114">
        <v>0</v>
      </c>
      <c r="D304" s="114">
        <v>0</v>
      </c>
      <c r="E304" s="114">
        <v>0</v>
      </c>
      <c r="F304" s="114">
        <v>0</v>
      </c>
      <c r="G304" s="114">
        <v>0</v>
      </c>
      <c r="H304" s="114">
        <v>0</v>
      </c>
      <c r="I304" s="114">
        <v>0</v>
      </c>
      <c r="J304" s="114">
        <v>0</v>
      </c>
      <c r="K304" s="114">
        <v>0</v>
      </c>
      <c r="L304" s="114">
        <v>0</v>
      </c>
      <c r="M304" s="114">
        <v>0</v>
      </c>
      <c r="N304" s="119">
        <v>0</v>
      </c>
    </row>
    <row r="305" spans="1:14" ht="33" customHeight="1" x14ac:dyDescent="0.2">
      <c r="A305" s="126" t="s">
        <v>332</v>
      </c>
      <c r="B305" s="114">
        <v>0</v>
      </c>
      <c r="C305" s="114">
        <v>0</v>
      </c>
      <c r="D305" s="114">
        <v>0</v>
      </c>
      <c r="E305" s="114">
        <v>0</v>
      </c>
      <c r="F305" s="114">
        <v>0</v>
      </c>
      <c r="G305" s="114">
        <v>0</v>
      </c>
      <c r="H305" s="114">
        <v>0</v>
      </c>
      <c r="I305" s="114">
        <v>0</v>
      </c>
      <c r="J305" s="114">
        <v>0</v>
      </c>
      <c r="K305" s="114">
        <v>0</v>
      </c>
      <c r="L305" s="114">
        <v>0</v>
      </c>
      <c r="M305" s="114">
        <v>0</v>
      </c>
      <c r="N305" s="119">
        <v>0</v>
      </c>
    </row>
    <row r="306" spans="1:14" ht="33" customHeight="1" x14ac:dyDescent="0.2">
      <c r="A306" s="126" t="s">
        <v>333</v>
      </c>
      <c r="B306" s="114">
        <v>0</v>
      </c>
      <c r="C306" s="114">
        <v>0</v>
      </c>
      <c r="D306" s="114">
        <v>0</v>
      </c>
      <c r="E306" s="114">
        <v>0</v>
      </c>
      <c r="F306" s="114">
        <v>0</v>
      </c>
      <c r="G306" s="114">
        <v>0</v>
      </c>
      <c r="H306" s="114">
        <v>0</v>
      </c>
      <c r="I306" s="114">
        <v>0</v>
      </c>
      <c r="J306" s="114">
        <v>0</v>
      </c>
      <c r="K306" s="114">
        <v>0</v>
      </c>
      <c r="L306" s="114">
        <v>0</v>
      </c>
      <c r="M306" s="114">
        <v>0</v>
      </c>
      <c r="N306" s="119">
        <v>0</v>
      </c>
    </row>
    <row r="307" spans="1:14" ht="33" customHeight="1" x14ac:dyDescent="0.2">
      <c r="A307" s="126" t="s">
        <v>334</v>
      </c>
      <c r="B307" s="114">
        <v>0</v>
      </c>
      <c r="C307" s="114">
        <v>0</v>
      </c>
      <c r="D307" s="114">
        <v>0</v>
      </c>
      <c r="E307" s="114">
        <v>0</v>
      </c>
      <c r="F307" s="114">
        <v>0</v>
      </c>
      <c r="G307" s="114">
        <v>0</v>
      </c>
      <c r="H307" s="114">
        <v>0</v>
      </c>
      <c r="I307" s="114">
        <v>0</v>
      </c>
      <c r="J307" s="114">
        <v>0</v>
      </c>
      <c r="K307" s="114">
        <v>0</v>
      </c>
      <c r="L307" s="114">
        <v>0</v>
      </c>
      <c r="M307" s="114">
        <v>0</v>
      </c>
      <c r="N307" s="119">
        <v>0</v>
      </c>
    </row>
    <row r="308" spans="1:14" ht="33" customHeight="1" x14ac:dyDescent="0.2">
      <c r="A308" s="126" t="s">
        <v>335</v>
      </c>
      <c r="B308" s="114">
        <v>0</v>
      </c>
      <c r="C308" s="114">
        <v>0</v>
      </c>
      <c r="D308" s="114">
        <v>0</v>
      </c>
      <c r="E308" s="114">
        <v>0</v>
      </c>
      <c r="F308" s="114">
        <v>0</v>
      </c>
      <c r="G308" s="114">
        <v>0</v>
      </c>
      <c r="H308" s="114">
        <v>0</v>
      </c>
      <c r="I308" s="114">
        <v>0</v>
      </c>
      <c r="J308" s="114">
        <v>0</v>
      </c>
      <c r="K308" s="114">
        <v>0</v>
      </c>
      <c r="L308" s="114">
        <v>0</v>
      </c>
      <c r="M308" s="114">
        <v>0</v>
      </c>
      <c r="N308" s="119">
        <v>0</v>
      </c>
    </row>
    <row r="309" spans="1:14" ht="33" customHeight="1" x14ac:dyDescent="0.2">
      <c r="A309" s="126" t="s">
        <v>336</v>
      </c>
      <c r="B309" s="114">
        <v>0</v>
      </c>
      <c r="C309" s="114">
        <v>0</v>
      </c>
      <c r="D309" s="114">
        <v>0</v>
      </c>
      <c r="E309" s="114">
        <v>0</v>
      </c>
      <c r="F309" s="114">
        <v>0</v>
      </c>
      <c r="G309" s="114">
        <v>0</v>
      </c>
      <c r="H309" s="114">
        <v>0</v>
      </c>
      <c r="I309" s="114">
        <v>0</v>
      </c>
      <c r="J309" s="114">
        <v>0</v>
      </c>
      <c r="K309" s="114">
        <v>0</v>
      </c>
      <c r="L309" s="114">
        <v>0</v>
      </c>
      <c r="M309" s="114">
        <v>0</v>
      </c>
      <c r="N309" s="119">
        <v>0</v>
      </c>
    </row>
    <row r="310" spans="1:14" ht="33" customHeight="1" x14ac:dyDescent="0.2">
      <c r="A310" s="126" t="s">
        <v>335</v>
      </c>
      <c r="B310" s="114">
        <v>0</v>
      </c>
      <c r="C310" s="114">
        <v>0</v>
      </c>
      <c r="D310" s="114">
        <v>0</v>
      </c>
      <c r="E310" s="114">
        <v>0</v>
      </c>
      <c r="F310" s="114">
        <v>0</v>
      </c>
      <c r="G310" s="114">
        <v>0</v>
      </c>
      <c r="H310" s="114">
        <v>0</v>
      </c>
      <c r="I310" s="114">
        <v>0</v>
      </c>
      <c r="J310" s="114">
        <v>0</v>
      </c>
      <c r="K310" s="114">
        <v>0</v>
      </c>
      <c r="L310" s="114">
        <v>0</v>
      </c>
      <c r="M310" s="114">
        <v>0</v>
      </c>
      <c r="N310" s="119">
        <v>0</v>
      </c>
    </row>
    <row r="311" spans="1:14" ht="33" customHeight="1" thickBot="1" x14ac:dyDescent="0.25">
      <c r="A311" s="126" t="s">
        <v>256</v>
      </c>
      <c r="B311" s="114">
        <v>0</v>
      </c>
      <c r="C311" s="114">
        <v>0</v>
      </c>
      <c r="D311" s="114">
        <v>0</v>
      </c>
      <c r="E311" s="114">
        <v>0</v>
      </c>
      <c r="F311" s="114">
        <v>0</v>
      </c>
      <c r="G311" s="114">
        <v>0</v>
      </c>
      <c r="H311" s="114">
        <v>0</v>
      </c>
      <c r="I311" s="114">
        <v>0</v>
      </c>
      <c r="J311" s="114">
        <v>0</v>
      </c>
      <c r="K311" s="114">
        <v>0</v>
      </c>
      <c r="L311" s="114">
        <v>0</v>
      </c>
      <c r="M311" s="114">
        <v>0</v>
      </c>
      <c r="N311" s="119">
        <v>0</v>
      </c>
    </row>
    <row r="312" spans="1:14" ht="33" customHeight="1" thickBot="1" x14ac:dyDescent="0.25">
      <c r="A312" s="127" t="s">
        <v>337</v>
      </c>
      <c r="B312" s="117">
        <v>21951628.759999998</v>
      </c>
      <c r="C312" s="117">
        <v>18930791.039999999</v>
      </c>
      <c r="D312" s="117">
        <v>21759827.359999999</v>
      </c>
      <c r="E312" s="117">
        <v>22016778.879999999</v>
      </c>
      <c r="F312" s="117">
        <v>22239734.84</v>
      </c>
      <c r="G312" s="117">
        <v>22329576.640000001</v>
      </c>
      <c r="H312" s="117">
        <v>18657628.799999997</v>
      </c>
      <c r="I312" s="117">
        <v>19934723.68</v>
      </c>
      <c r="J312" s="117">
        <v>18991259.52</v>
      </c>
      <c r="K312" s="117">
        <v>25322958.960000001</v>
      </c>
      <c r="L312" s="117">
        <v>21808848.460000001</v>
      </c>
      <c r="M312" s="117">
        <v>18216258.756000001</v>
      </c>
      <c r="N312" s="117">
        <v>252160015.69599998</v>
      </c>
    </row>
    <row r="313" spans="1:14" ht="33" customHeight="1" x14ac:dyDescent="0.2">
      <c r="A313" s="126" t="s">
        <v>338</v>
      </c>
      <c r="B313" s="114">
        <v>14613045</v>
      </c>
      <c r="C313" s="114">
        <v>12218645</v>
      </c>
      <c r="D313" s="114">
        <v>14012030</v>
      </c>
      <c r="E313" s="114">
        <v>14133320</v>
      </c>
      <c r="F313" s="114">
        <v>13647775</v>
      </c>
      <c r="G313" s="114">
        <v>14820048.16</v>
      </c>
      <c r="H313" s="114">
        <v>10343863.879999999</v>
      </c>
      <c r="I313" s="114">
        <v>12303694.640000001</v>
      </c>
      <c r="J313" s="114">
        <v>15068029.92</v>
      </c>
      <c r="K313" s="114">
        <v>16795784.32</v>
      </c>
      <c r="L313" s="114">
        <v>14046285.199999999</v>
      </c>
      <c r="M313" s="114">
        <v>10923924</v>
      </c>
      <c r="N313" s="119">
        <v>162926445.11999997</v>
      </c>
    </row>
    <row r="314" spans="1:14" ht="33" customHeight="1" x14ac:dyDescent="0.2">
      <c r="A314" s="126" t="s">
        <v>339</v>
      </c>
      <c r="B314" s="114">
        <v>7338583.7599999998</v>
      </c>
      <c r="C314" s="114">
        <v>6712146.04</v>
      </c>
      <c r="D314" s="114">
        <v>7747797.3600000003</v>
      </c>
      <c r="E314" s="114">
        <v>7883458.8799999999</v>
      </c>
      <c r="F314" s="114">
        <v>8591959.8399999999</v>
      </c>
      <c r="G314" s="114">
        <v>7509528.4800000004</v>
      </c>
      <c r="H314" s="114">
        <v>8313764.9199999999</v>
      </c>
      <c r="I314" s="114">
        <v>7631029.04</v>
      </c>
      <c r="J314" s="114">
        <v>3923229.6</v>
      </c>
      <c r="K314" s="114">
        <v>8527174.6400000006</v>
      </c>
      <c r="L314" s="114">
        <v>7762563.2599999998</v>
      </c>
      <c r="M314" s="114">
        <v>7292334.7560000001</v>
      </c>
      <c r="N314" s="119">
        <v>89233570.576000005</v>
      </c>
    </row>
    <row r="315" spans="1:14" ht="33" customHeight="1" thickBot="1" x14ac:dyDescent="0.25">
      <c r="A315" s="126" t="s">
        <v>256</v>
      </c>
      <c r="B315" s="114">
        <v>0</v>
      </c>
      <c r="C315" s="114">
        <v>0</v>
      </c>
      <c r="D315" s="114">
        <v>0</v>
      </c>
      <c r="E315" s="114">
        <v>0</v>
      </c>
      <c r="F315" s="114">
        <v>0</v>
      </c>
      <c r="G315" s="114">
        <v>0</v>
      </c>
      <c r="H315" s="114">
        <v>0</v>
      </c>
      <c r="I315" s="114">
        <v>0</v>
      </c>
      <c r="J315" s="114">
        <v>0</v>
      </c>
      <c r="K315" s="114">
        <v>0</v>
      </c>
      <c r="L315" s="114">
        <v>0</v>
      </c>
      <c r="M315" s="114">
        <v>0</v>
      </c>
      <c r="N315" s="119">
        <v>0</v>
      </c>
    </row>
    <row r="316" spans="1:14" ht="33" customHeight="1" thickBot="1" x14ac:dyDescent="0.25">
      <c r="A316" s="127" t="s">
        <v>340</v>
      </c>
      <c r="B316" s="117">
        <v>2638425</v>
      </c>
      <c r="C316" s="117">
        <v>2175529</v>
      </c>
      <c r="D316" s="117">
        <v>2106625</v>
      </c>
      <c r="E316" s="117">
        <v>2389875</v>
      </c>
      <c r="F316" s="117">
        <v>2284975</v>
      </c>
      <c r="G316" s="117">
        <v>2092625</v>
      </c>
      <c r="H316" s="117">
        <v>1783300</v>
      </c>
      <c r="I316" s="117">
        <v>2169525</v>
      </c>
      <c r="J316" s="117">
        <v>2730850</v>
      </c>
      <c r="K316" s="117">
        <v>2213250</v>
      </c>
      <c r="L316" s="117">
        <v>2124075</v>
      </c>
      <c r="M316" s="117">
        <v>1496400</v>
      </c>
      <c r="N316" s="117">
        <v>26205454</v>
      </c>
    </row>
    <row r="317" spans="1:14" ht="33" customHeight="1" thickBot="1" x14ac:dyDescent="0.25">
      <c r="A317" s="129" t="s">
        <v>340</v>
      </c>
      <c r="B317" s="121">
        <v>2638425</v>
      </c>
      <c r="C317" s="121">
        <v>2175529</v>
      </c>
      <c r="D317" s="121">
        <v>2106625</v>
      </c>
      <c r="E317" s="121">
        <v>2389875</v>
      </c>
      <c r="F317" s="121">
        <v>2284975</v>
      </c>
      <c r="G317" s="121">
        <v>2092625</v>
      </c>
      <c r="H317" s="121">
        <v>1783300</v>
      </c>
      <c r="I317" s="121">
        <v>2169525</v>
      </c>
      <c r="J317" s="121">
        <v>2730850</v>
      </c>
      <c r="K317" s="121">
        <v>2213250</v>
      </c>
      <c r="L317" s="121">
        <v>2124075</v>
      </c>
      <c r="M317" s="121">
        <v>1496400</v>
      </c>
      <c r="N317" s="122">
        <v>26205454</v>
      </c>
    </row>
    <row r="318" spans="1:14" ht="33" customHeight="1" thickBot="1" x14ac:dyDescent="0.25">
      <c r="A318" s="134" t="s">
        <v>251</v>
      </c>
      <c r="B318" s="135">
        <v>146856575.178</v>
      </c>
      <c r="C318" s="135">
        <v>139021926.19499999</v>
      </c>
      <c r="D318" s="135">
        <v>154822479.36900002</v>
      </c>
      <c r="E318" s="135">
        <v>162195715.11000001</v>
      </c>
      <c r="F318" s="135">
        <v>171368756.15700004</v>
      </c>
      <c r="G318" s="135">
        <v>156716139.72900003</v>
      </c>
      <c r="H318" s="135">
        <v>164648653.16399997</v>
      </c>
      <c r="I318" s="135">
        <v>160252085.93400002</v>
      </c>
      <c r="J318" s="135">
        <v>155299710.67899999</v>
      </c>
      <c r="K318" s="135">
        <v>172829274.69499999</v>
      </c>
      <c r="L318" s="135">
        <v>153287374.39900002</v>
      </c>
      <c r="M318" s="135">
        <v>133957694.785</v>
      </c>
      <c r="N318" s="135">
        <v>1871256385.3940001</v>
      </c>
    </row>
    <row r="319" spans="1:14" ht="33" customHeight="1" x14ac:dyDescent="0.2"/>
    <row r="320" spans="1:14" ht="33" customHeight="1" x14ac:dyDescent="0.2">
      <c r="A320" s="89"/>
    </row>
    <row r="321" spans="1:14" ht="33" customHeight="1" x14ac:dyDescent="0.2">
      <c r="A321" s="279" t="s">
        <v>343</v>
      </c>
      <c r="B321" s="279"/>
      <c r="C321" s="279"/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</row>
    <row r="322" spans="1:14" ht="33" customHeight="1" thickBot="1" x14ac:dyDescent="0.25">
      <c r="A322" s="280"/>
      <c r="B322" s="280"/>
      <c r="C322" s="280"/>
      <c r="D322" s="280"/>
      <c r="E322" s="280"/>
      <c r="F322" s="280"/>
      <c r="G322" s="280"/>
      <c r="H322" s="280"/>
      <c r="I322" s="280"/>
      <c r="J322" s="280"/>
      <c r="K322" s="280"/>
      <c r="L322" s="280"/>
      <c r="M322" s="280"/>
      <c r="N322" s="280"/>
    </row>
    <row r="323" spans="1:14" ht="33" customHeight="1" thickBot="1" x14ac:dyDescent="0.25">
      <c r="A323" s="147" t="s">
        <v>238</v>
      </c>
      <c r="B323" s="148" t="s">
        <v>239</v>
      </c>
      <c r="C323" s="148" t="s">
        <v>240</v>
      </c>
      <c r="D323" s="148" t="s">
        <v>241</v>
      </c>
      <c r="E323" s="148" t="s">
        <v>242</v>
      </c>
      <c r="F323" s="148" t="s">
        <v>243</v>
      </c>
      <c r="G323" s="148" t="s">
        <v>244</v>
      </c>
      <c r="H323" s="148" t="s">
        <v>245</v>
      </c>
      <c r="I323" s="148" t="s">
        <v>246</v>
      </c>
      <c r="J323" s="148" t="s">
        <v>247</v>
      </c>
      <c r="K323" s="148" t="s">
        <v>248</v>
      </c>
      <c r="L323" s="148" t="s">
        <v>249</v>
      </c>
      <c r="M323" s="148" t="s">
        <v>250</v>
      </c>
      <c r="N323" s="149" t="s">
        <v>251</v>
      </c>
    </row>
    <row r="324" spans="1:14" ht="33" customHeight="1" thickBot="1" x14ac:dyDescent="0.25">
      <c r="A324" s="140" t="s">
        <v>252</v>
      </c>
      <c r="B324" s="141">
        <v>0</v>
      </c>
      <c r="C324" s="136">
        <v>0</v>
      </c>
      <c r="D324" s="136">
        <v>0</v>
      </c>
      <c r="E324" s="136">
        <v>0</v>
      </c>
      <c r="F324" s="136">
        <v>0</v>
      </c>
      <c r="G324" s="136">
        <v>0</v>
      </c>
      <c r="H324" s="136">
        <v>0</v>
      </c>
      <c r="I324" s="136">
        <v>0</v>
      </c>
      <c r="J324" s="136">
        <v>0</v>
      </c>
      <c r="K324" s="136">
        <v>0</v>
      </c>
      <c r="L324" s="136">
        <v>0</v>
      </c>
      <c r="M324" s="136">
        <v>0</v>
      </c>
      <c r="N324" s="136">
        <v>0</v>
      </c>
    </row>
    <row r="325" spans="1:14" ht="33" customHeight="1" x14ac:dyDescent="0.2">
      <c r="A325" s="138" t="s">
        <v>253</v>
      </c>
      <c r="B325" s="137">
        <v>0</v>
      </c>
      <c r="C325" s="137">
        <v>0</v>
      </c>
      <c r="D325" s="137">
        <v>0</v>
      </c>
      <c r="E325" s="137">
        <v>0</v>
      </c>
      <c r="F325" s="137">
        <v>0</v>
      </c>
      <c r="G325" s="137">
        <v>0</v>
      </c>
      <c r="H325" s="137">
        <v>0</v>
      </c>
      <c r="I325" s="137">
        <v>0</v>
      </c>
      <c r="J325" s="137">
        <v>0</v>
      </c>
      <c r="K325" s="137">
        <v>0</v>
      </c>
      <c r="L325" s="137">
        <v>0</v>
      </c>
      <c r="M325" s="137">
        <v>0</v>
      </c>
      <c r="N325" s="137">
        <v>0</v>
      </c>
    </row>
    <row r="326" spans="1:14" ht="33" customHeight="1" x14ac:dyDescent="0.2">
      <c r="A326" s="138" t="s">
        <v>221</v>
      </c>
      <c r="B326" s="137">
        <v>0</v>
      </c>
      <c r="C326" s="137">
        <v>0</v>
      </c>
      <c r="D326" s="137">
        <v>0</v>
      </c>
      <c r="E326" s="137">
        <v>0</v>
      </c>
      <c r="F326" s="137">
        <v>0</v>
      </c>
      <c r="G326" s="137">
        <v>0</v>
      </c>
      <c r="H326" s="137">
        <v>0</v>
      </c>
      <c r="I326" s="137">
        <v>0</v>
      </c>
      <c r="J326" s="137">
        <v>0</v>
      </c>
      <c r="K326" s="137">
        <v>0</v>
      </c>
      <c r="L326" s="137">
        <v>0</v>
      </c>
      <c r="M326" s="137">
        <v>0</v>
      </c>
      <c r="N326" s="137">
        <v>0</v>
      </c>
    </row>
    <row r="327" spans="1:14" ht="33" customHeight="1" x14ac:dyDescent="0.2">
      <c r="A327" s="138" t="s">
        <v>254</v>
      </c>
      <c r="B327" s="137">
        <v>0</v>
      </c>
      <c r="C327" s="137">
        <v>0</v>
      </c>
      <c r="D327" s="137">
        <v>0</v>
      </c>
      <c r="E327" s="137">
        <v>0</v>
      </c>
      <c r="F327" s="137">
        <v>0</v>
      </c>
      <c r="G327" s="137">
        <v>0</v>
      </c>
      <c r="H327" s="137">
        <v>0</v>
      </c>
      <c r="I327" s="137">
        <v>0</v>
      </c>
      <c r="J327" s="137">
        <v>0</v>
      </c>
      <c r="K327" s="137">
        <v>0</v>
      </c>
      <c r="L327" s="137">
        <v>0</v>
      </c>
      <c r="M327" s="137">
        <v>0</v>
      </c>
      <c r="N327" s="137">
        <v>0</v>
      </c>
    </row>
    <row r="328" spans="1:14" ht="33" customHeight="1" x14ac:dyDescent="0.2">
      <c r="A328" s="139" t="s">
        <v>255</v>
      </c>
      <c r="B328" s="137">
        <v>0</v>
      </c>
      <c r="C328" s="137">
        <v>0</v>
      </c>
      <c r="D328" s="137">
        <v>0</v>
      </c>
      <c r="E328" s="137">
        <v>0</v>
      </c>
      <c r="F328" s="137">
        <v>0</v>
      </c>
      <c r="G328" s="137">
        <v>0</v>
      </c>
      <c r="H328" s="137">
        <v>0</v>
      </c>
      <c r="I328" s="137">
        <v>0</v>
      </c>
      <c r="J328" s="137">
        <v>0</v>
      </c>
      <c r="K328" s="137">
        <v>0</v>
      </c>
      <c r="L328" s="137">
        <v>0</v>
      </c>
      <c r="M328" s="137">
        <v>0</v>
      </c>
      <c r="N328" s="137">
        <v>0</v>
      </c>
    </row>
    <row r="329" spans="1:14" ht="33" customHeight="1" thickBot="1" x14ac:dyDescent="0.25">
      <c r="A329" s="146" t="s">
        <v>256</v>
      </c>
      <c r="B329" s="137">
        <v>0</v>
      </c>
      <c r="C329" s="137">
        <v>0</v>
      </c>
      <c r="D329" s="137">
        <v>0</v>
      </c>
      <c r="E329" s="137">
        <v>0</v>
      </c>
      <c r="F329" s="137">
        <v>0</v>
      </c>
      <c r="G329" s="137">
        <v>0</v>
      </c>
      <c r="H329" s="137">
        <v>0</v>
      </c>
      <c r="I329" s="137">
        <v>0</v>
      </c>
      <c r="J329" s="137">
        <v>0</v>
      </c>
      <c r="K329" s="137">
        <v>0</v>
      </c>
      <c r="L329" s="137">
        <v>0</v>
      </c>
      <c r="M329" s="137">
        <v>0</v>
      </c>
      <c r="N329" s="137">
        <v>0</v>
      </c>
    </row>
    <row r="330" spans="1:14" ht="33" customHeight="1" thickBot="1" x14ac:dyDescent="0.25">
      <c r="A330" s="143" t="s">
        <v>257</v>
      </c>
      <c r="B330" s="141">
        <v>646816</v>
      </c>
      <c r="C330" s="136">
        <v>0</v>
      </c>
      <c r="D330" s="136">
        <v>248348</v>
      </c>
      <c r="E330" s="136">
        <v>209206</v>
      </c>
      <c r="F330" s="136">
        <v>1114486</v>
      </c>
      <c r="G330" s="136">
        <v>117829</v>
      </c>
      <c r="H330" s="136">
        <v>479726</v>
      </c>
      <c r="I330" s="136">
        <v>425744</v>
      </c>
      <c r="J330" s="136">
        <v>0</v>
      </c>
      <c r="K330" s="136">
        <v>0</v>
      </c>
      <c r="L330" s="136">
        <v>158107</v>
      </c>
      <c r="M330" s="136">
        <v>0</v>
      </c>
      <c r="N330" s="136">
        <v>3400262</v>
      </c>
    </row>
    <row r="331" spans="1:14" ht="33" customHeight="1" x14ac:dyDescent="0.2">
      <c r="A331" s="142" t="s">
        <v>258</v>
      </c>
      <c r="B331" s="137">
        <v>0</v>
      </c>
      <c r="C331" s="137">
        <v>0</v>
      </c>
      <c r="D331" s="137">
        <v>0</v>
      </c>
      <c r="E331" s="137">
        <v>0</v>
      </c>
      <c r="F331" s="137">
        <v>0</v>
      </c>
      <c r="G331" s="137">
        <v>0</v>
      </c>
      <c r="H331" s="137">
        <v>0</v>
      </c>
      <c r="I331" s="137">
        <v>0</v>
      </c>
      <c r="J331" s="137">
        <v>0</v>
      </c>
      <c r="K331" s="137">
        <v>0</v>
      </c>
      <c r="L331" s="137">
        <v>0</v>
      </c>
      <c r="M331" s="137">
        <v>0</v>
      </c>
      <c r="N331" s="137">
        <v>0</v>
      </c>
    </row>
    <row r="332" spans="1:14" ht="33" customHeight="1" x14ac:dyDescent="0.2">
      <c r="A332" s="142" t="s">
        <v>259</v>
      </c>
      <c r="B332" s="137">
        <v>0</v>
      </c>
      <c r="C332" s="137">
        <v>0</v>
      </c>
      <c r="D332" s="137">
        <v>0</v>
      </c>
      <c r="E332" s="137">
        <v>0</v>
      </c>
      <c r="F332" s="137">
        <v>0</v>
      </c>
      <c r="G332" s="137">
        <v>0</v>
      </c>
      <c r="H332" s="137">
        <v>0</v>
      </c>
      <c r="I332" s="137">
        <v>0</v>
      </c>
      <c r="J332" s="137">
        <v>0</v>
      </c>
      <c r="K332" s="137">
        <v>0</v>
      </c>
      <c r="L332" s="137">
        <v>0</v>
      </c>
      <c r="M332" s="137">
        <v>0</v>
      </c>
      <c r="N332" s="137">
        <v>0</v>
      </c>
    </row>
    <row r="333" spans="1:14" ht="33" customHeight="1" x14ac:dyDescent="0.2">
      <c r="A333" s="142" t="s">
        <v>260</v>
      </c>
      <c r="B333" s="137">
        <v>0</v>
      </c>
      <c r="C333" s="137">
        <v>0</v>
      </c>
      <c r="D333" s="137">
        <v>0</v>
      </c>
      <c r="E333" s="137">
        <v>0</v>
      </c>
      <c r="F333" s="137">
        <v>0</v>
      </c>
      <c r="G333" s="137">
        <v>0</v>
      </c>
      <c r="H333" s="137">
        <v>0</v>
      </c>
      <c r="I333" s="137">
        <v>0</v>
      </c>
      <c r="J333" s="137">
        <v>0</v>
      </c>
      <c r="K333" s="137">
        <v>0</v>
      </c>
      <c r="L333" s="137">
        <v>0</v>
      </c>
      <c r="M333" s="137">
        <v>0</v>
      </c>
      <c r="N333" s="137">
        <v>0</v>
      </c>
    </row>
    <row r="334" spans="1:14" ht="33" customHeight="1" x14ac:dyDescent="0.2">
      <c r="A334" s="142" t="s">
        <v>261</v>
      </c>
      <c r="B334" s="137">
        <v>0</v>
      </c>
      <c r="C334" s="137">
        <v>0</v>
      </c>
      <c r="D334" s="137">
        <v>0</v>
      </c>
      <c r="E334" s="137">
        <v>0</v>
      </c>
      <c r="F334" s="137">
        <v>0</v>
      </c>
      <c r="G334" s="137">
        <v>0</v>
      </c>
      <c r="H334" s="137">
        <v>0</v>
      </c>
      <c r="I334" s="137">
        <v>0</v>
      </c>
      <c r="J334" s="137">
        <v>0</v>
      </c>
      <c r="K334" s="137">
        <v>0</v>
      </c>
      <c r="L334" s="137">
        <v>0</v>
      </c>
      <c r="M334" s="137">
        <v>0</v>
      </c>
      <c r="N334" s="137">
        <v>0</v>
      </c>
    </row>
    <row r="335" spans="1:14" ht="33" customHeight="1" x14ac:dyDescent="0.2">
      <c r="A335" s="142" t="s">
        <v>262</v>
      </c>
      <c r="B335" s="137">
        <v>0</v>
      </c>
      <c r="C335" s="137">
        <v>0</v>
      </c>
      <c r="D335" s="137">
        <v>0</v>
      </c>
      <c r="E335" s="137">
        <v>0</v>
      </c>
      <c r="F335" s="137">
        <v>0</v>
      </c>
      <c r="G335" s="137">
        <v>0</v>
      </c>
      <c r="H335" s="137">
        <v>0</v>
      </c>
      <c r="I335" s="137">
        <v>0</v>
      </c>
      <c r="J335" s="137">
        <v>0</v>
      </c>
      <c r="K335" s="137">
        <v>0</v>
      </c>
      <c r="L335" s="137">
        <v>0</v>
      </c>
      <c r="M335" s="137">
        <v>0</v>
      </c>
      <c r="N335" s="137">
        <v>0</v>
      </c>
    </row>
    <row r="336" spans="1:14" ht="33" customHeight="1" thickBot="1" x14ac:dyDescent="0.25">
      <c r="A336" s="142" t="s">
        <v>263</v>
      </c>
      <c r="B336" s="137">
        <v>646816</v>
      </c>
      <c r="C336" s="137">
        <v>0</v>
      </c>
      <c r="D336" s="137">
        <v>248348</v>
      </c>
      <c r="E336" s="137">
        <v>209206</v>
      </c>
      <c r="F336" s="137">
        <v>1114486</v>
      </c>
      <c r="G336" s="137">
        <v>117829</v>
      </c>
      <c r="H336" s="137">
        <v>479726</v>
      </c>
      <c r="I336" s="137">
        <v>425744</v>
      </c>
      <c r="J336" s="137">
        <v>0</v>
      </c>
      <c r="K336" s="137">
        <v>0</v>
      </c>
      <c r="L336" s="137">
        <v>158107</v>
      </c>
      <c r="M336" s="137">
        <v>0</v>
      </c>
      <c r="N336" s="137">
        <v>3400262</v>
      </c>
    </row>
    <row r="337" spans="1:14" ht="33" customHeight="1" thickBot="1" x14ac:dyDescent="0.25">
      <c r="A337" s="143" t="s">
        <v>264</v>
      </c>
      <c r="B337" s="141">
        <v>17596805</v>
      </c>
      <c r="C337" s="136">
        <v>11448393</v>
      </c>
      <c r="D337" s="136">
        <v>13963505</v>
      </c>
      <c r="E337" s="136">
        <v>13387892</v>
      </c>
      <c r="F337" s="136">
        <v>18494544</v>
      </c>
      <c r="G337" s="136">
        <v>19347797</v>
      </c>
      <c r="H337" s="136">
        <v>17643499</v>
      </c>
      <c r="I337" s="136">
        <v>15016803</v>
      </c>
      <c r="J337" s="136">
        <v>16362110</v>
      </c>
      <c r="K337" s="136">
        <v>12904439</v>
      </c>
      <c r="L337" s="136">
        <v>9441981</v>
      </c>
      <c r="M337" s="136">
        <v>11730321</v>
      </c>
      <c r="N337" s="136">
        <v>177338089</v>
      </c>
    </row>
    <row r="338" spans="1:14" ht="33" customHeight="1" x14ac:dyDescent="0.2">
      <c r="A338" s="142" t="s">
        <v>265</v>
      </c>
      <c r="B338" s="137">
        <v>17596805</v>
      </c>
      <c r="C338" s="137">
        <v>11448393</v>
      </c>
      <c r="D338" s="137">
        <v>13963505</v>
      </c>
      <c r="E338" s="137">
        <v>13387892</v>
      </c>
      <c r="F338" s="137">
        <v>18494544</v>
      </c>
      <c r="G338" s="137">
        <v>19347797</v>
      </c>
      <c r="H338" s="137">
        <v>17643499</v>
      </c>
      <c r="I338" s="137">
        <v>15016803</v>
      </c>
      <c r="J338" s="137">
        <v>16362110</v>
      </c>
      <c r="K338" s="137">
        <v>12904439</v>
      </c>
      <c r="L338" s="137">
        <v>9441981</v>
      </c>
      <c r="M338" s="137">
        <v>11730321</v>
      </c>
      <c r="N338" s="137">
        <v>177338089</v>
      </c>
    </row>
    <row r="339" spans="1:14" ht="33" customHeight="1" x14ac:dyDescent="0.2">
      <c r="A339" s="142" t="s">
        <v>266</v>
      </c>
      <c r="B339" s="137">
        <v>0</v>
      </c>
      <c r="C339" s="137">
        <v>0</v>
      </c>
      <c r="D339" s="137">
        <v>0</v>
      </c>
      <c r="E339" s="137">
        <v>0</v>
      </c>
      <c r="F339" s="137">
        <v>0</v>
      </c>
      <c r="G339" s="137">
        <v>0</v>
      </c>
      <c r="H339" s="137">
        <v>0</v>
      </c>
      <c r="I339" s="137">
        <v>0</v>
      </c>
      <c r="J339" s="137">
        <v>0</v>
      </c>
      <c r="K339" s="137">
        <v>0</v>
      </c>
      <c r="L339" s="137">
        <v>0</v>
      </c>
      <c r="M339" s="137">
        <v>0</v>
      </c>
      <c r="N339" s="137">
        <v>0</v>
      </c>
    </row>
    <row r="340" spans="1:14" ht="33" customHeight="1" x14ac:dyDescent="0.2">
      <c r="A340" s="142" t="s">
        <v>267</v>
      </c>
      <c r="B340" s="137">
        <v>0</v>
      </c>
      <c r="C340" s="137">
        <v>0</v>
      </c>
      <c r="D340" s="137">
        <v>0</v>
      </c>
      <c r="E340" s="137">
        <v>0</v>
      </c>
      <c r="F340" s="137">
        <v>0</v>
      </c>
      <c r="G340" s="137">
        <v>0</v>
      </c>
      <c r="H340" s="137">
        <v>0</v>
      </c>
      <c r="I340" s="137">
        <v>0</v>
      </c>
      <c r="J340" s="137">
        <v>0</v>
      </c>
      <c r="K340" s="137">
        <v>0</v>
      </c>
      <c r="L340" s="137">
        <v>0</v>
      </c>
      <c r="M340" s="137">
        <v>0</v>
      </c>
      <c r="N340" s="137">
        <v>0</v>
      </c>
    </row>
    <row r="341" spans="1:14" ht="33" customHeight="1" thickBot="1" x14ac:dyDescent="0.25">
      <c r="A341" s="142" t="s">
        <v>268</v>
      </c>
      <c r="B341" s="137">
        <v>0</v>
      </c>
      <c r="C341" s="137">
        <v>0</v>
      </c>
      <c r="D341" s="137">
        <v>0</v>
      </c>
      <c r="E341" s="137">
        <v>0</v>
      </c>
      <c r="F341" s="137">
        <v>0</v>
      </c>
      <c r="G341" s="137">
        <v>0</v>
      </c>
      <c r="H341" s="137">
        <v>0</v>
      </c>
      <c r="I341" s="137">
        <v>0</v>
      </c>
      <c r="J341" s="137">
        <v>0</v>
      </c>
      <c r="K341" s="137">
        <v>0</v>
      </c>
      <c r="L341" s="137">
        <v>0</v>
      </c>
      <c r="M341" s="137">
        <v>0</v>
      </c>
      <c r="N341" s="137">
        <v>0</v>
      </c>
    </row>
    <row r="342" spans="1:14" ht="33" customHeight="1" thickBot="1" x14ac:dyDescent="0.25">
      <c r="A342" s="143" t="s">
        <v>269</v>
      </c>
      <c r="B342" s="141">
        <v>1292124</v>
      </c>
      <c r="C342" s="136">
        <v>2199077</v>
      </c>
      <c r="D342" s="136">
        <v>1088587</v>
      </c>
      <c r="E342" s="136">
        <v>3017544</v>
      </c>
      <c r="F342" s="136">
        <v>1426946</v>
      </c>
      <c r="G342" s="136">
        <v>2252321</v>
      </c>
      <c r="H342" s="136">
        <v>2861078</v>
      </c>
      <c r="I342" s="136">
        <v>1071354</v>
      </c>
      <c r="J342" s="136">
        <v>1897351</v>
      </c>
      <c r="K342" s="136">
        <v>1743207</v>
      </c>
      <c r="L342" s="136">
        <v>808772</v>
      </c>
      <c r="M342" s="136">
        <v>992050</v>
      </c>
      <c r="N342" s="136">
        <v>20650411</v>
      </c>
    </row>
    <row r="343" spans="1:14" ht="33" customHeight="1" x14ac:dyDescent="0.2">
      <c r="A343" s="142" t="s">
        <v>270</v>
      </c>
      <c r="B343" s="137">
        <v>0</v>
      </c>
      <c r="C343" s="137">
        <v>0</v>
      </c>
      <c r="D343" s="137">
        <v>0</v>
      </c>
      <c r="E343" s="137">
        <v>0</v>
      </c>
      <c r="F343" s="137">
        <v>0</v>
      </c>
      <c r="G343" s="137">
        <v>0</v>
      </c>
      <c r="H343" s="137">
        <v>0</v>
      </c>
      <c r="I343" s="137">
        <v>0</v>
      </c>
      <c r="J343" s="137">
        <v>0</v>
      </c>
      <c r="K343" s="137">
        <v>1743207</v>
      </c>
      <c r="L343" s="137">
        <v>0</v>
      </c>
      <c r="M343" s="137">
        <v>0</v>
      </c>
      <c r="N343" s="137">
        <v>1743207</v>
      </c>
    </row>
    <row r="344" spans="1:14" ht="33" customHeight="1" thickBot="1" x14ac:dyDescent="0.25">
      <c r="A344" s="142" t="s">
        <v>271</v>
      </c>
      <c r="B344" s="137">
        <v>1292124</v>
      </c>
      <c r="C344" s="137">
        <v>2199077</v>
      </c>
      <c r="D344" s="137">
        <v>1088587</v>
      </c>
      <c r="E344" s="137">
        <v>3017544</v>
      </c>
      <c r="F344" s="137">
        <v>1426946</v>
      </c>
      <c r="G344" s="137">
        <v>2252321</v>
      </c>
      <c r="H344" s="137">
        <v>2861078</v>
      </c>
      <c r="I344" s="137">
        <v>1071354</v>
      </c>
      <c r="J344" s="137">
        <v>1897351</v>
      </c>
      <c r="K344" s="137">
        <v>0</v>
      </c>
      <c r="L344" s="137">
        <v>808772</v>
      </c>
      <c r="M344" s="137">
        <v>992050</v>
      </c>
      <c r="N344" s="137">
        <v>18907204</v>
      </c>
    </row>
    <row r="345" spans="1:14" ht="33" customHeight="1" thickBot="1" x14ac:dyDescent="0.25">
      <c r="A345" s="143" t="s">
        <v>272</v>
      </c>
      <c r="B345" s="141">
        <v>19491624</v>
      </c>
      <c r="C345" s="136">
        <v>8279691</v>
      </c>
      <c r="D345" s="136">
        <v>11839215</v>
      </c>
      <c r="E345" s="136">
        <v>8856113</v>
      </c>
      <c r="F345" s="136">
        <v>16553599</v>
      </c>
      <c r="G345" s="136">
        <v>17359936</v>
      </c>
      <c r="H345" s="136">
        <v>17921784</v>
      </c>
      <c r="I345" s="136">
        <v>14078858</v>
      </c>
      <c r="J345" s="136">
        <v>17293347</v>
      </c>
      <c r="K345" s="136">
        <v>14391588</v>
      </c>
      <c r="L345" s="136">
        <v>9895523</v>
      </c>
      <c r="M345" s="136">
        <v>10954097</v>
      </c>
      <c r="N345" s="136">
        <v>166915375</v>
      </c>
    </row>
    <row r="346" spans="1:14" ht="33" customHeight="1" x14ac:dyDescent="0.2">
      <c r="A346" s="142" t="s">
        <v>273</v>
      </c>
      <c r="B346" s="137">
        <v>0</v>
      </c>
      <c r="C346" s="137">
        <v>0</v>
      </c>
      <c r="D346" s="137">
        <v>0</v>
      </c>
      <c r="E346" s="137">
        <v>0</v>
      </c>
      <c r="F346" s="137">
        <v>0</v>
      </c>
      <c r="G346" s="137">
        <v>0</v>
      </c>
      <c r="H346" s="137">
        <v>0</v>
      </c>
      <c r="I346" s="137">
        <v>0</v>
      </c>
      <c r="J346" s="137">
        <v>0</v>
      </c>
      <c r="K346" s="137">
        <v>0</v>
      </c>
      <c r="L346" s="137">
        <v>0</v>
      </c>
      <c r="M346" s="137">
        <v>0</v>
      </c>
      <c r="N346" s="137">
        <v>0</v>
      </c>
    </row>
    <row r="347" spans="1:14" ht="33" customHeight="1" x14ac:dyDescent="0.2">
      <c r="A347" s="142" t="s">
        <v>274</v>
      </c>
      <c r="B347" s="137">
        <v>0</v>
      </c>
      <c r="C347" s="137">
        <v>0</v>
      </c>
      <c r="D347" s="137">
        <v>0</v>
      </c>
      <c r="E347" s="137">
        <v>0</v>
      </c>
      <c r="F347" s="137">
        <v>0</v>
      </c>
      <c r="G347" s="137">
        <v>0</v>
      </c>
      <c r="H347" s="137">
        <v>0</v>
      </c>
      <c r="I347" s="137">
        <v>0</v>
      </c>
      <c r="J347" s="137">
        <v>0</v>
      </c>
      <c r="K347" s="137">
        <v>0</v>
      </c>
      <c r="L347" s="137">
        <v>0</v>
      </c>
      <c r="M347" s="137">
        <v>0</v>
      </c>
      <c r="N347" s="137">
        <v>0</v>
      </c>
    </row>
    <row r="348" spans="1:14" ht="33" customHeight="1" x14ac:dyDescent="0.2">
      <c r="A348" s="142" t="s">
        <v>275</v>
      </c>
      <c r="B348" s="137">
        <v>0</v>
      </c>
      <c r="C348" s="137">
        <v>0</v>
      </c>
      <c r="D348" s="137">
        <v>0</v>
      </c>
      <c r="E348" s="137">
        <v>0</v>
      </c>
      <c r="F348" s="137">
        <v>0</v>
      </c>
      <c r="G348" s="137">
        <v>0</v>
      </c>
      <c r="H348" s="137">
        <v>0</v>
      </c>
      <c r="I348" s="137">
        <v>0</v>
      </c>
      <c r="J348" s="137">
        <v>0</v>
      </c>
      <c r="K348" s="137">
        <v>0</v>
      </c>
      <c r="L348" s="137">
        <v>0</v>
      </c>
      <c r="M348" s="137">
        <v>0</v>
      </c>
      <c r="N348" s="137">
        <v>0</v>
      </c>
    </row>
    <row r="349" spans="1:14" ht="33" customHeight="1" x14ac:dyDescent="0.2">
      <c r="A349" s="142" t="s">
        <v>276</v>
      </c>
      <c r="B349" s="137">
        <v>6296357</v>
      </c>
      <c r="C349" s="137">
        <v>3178399</v>
      </c>
      <c r="D349" s="137">
        <v>11165874</v>
      </c>
      <c r="E349" s="137">
        <v>3314092</v>
      </c>
      <c r="F349" s="137">
        <v>4242571</v>
      </c>
      <c r="G349" s="137">
        <v>4122280</v>
      </c>
      <c r="H349" s="137">
        <v>8169483</v>
      </c>
      <c r="I349" s="137">
        <v>6239830</v>
      </c>
      <c r="J349" s="137">
        <v>4150260</v>
      </c>
      <c r="K349" s="137">
        <v>3246016</v>
      </c>
      <c r="L349" s="137">
        <v>1936769</v>
      </c>
      <c r="M349" s="137">
        <v>869562</v>
      </c>
      <c r="N349" s="137">
        <v>56931493</v>
      </c>
    </row>
    <row r="350" spans="1:14" ht="33" customHeight="1" x14ac:dyDescent="0.2">
      <c r="A350" s="142" t="s">
        <v>277</v>
      </c>
      <c r="B350" s="137">
        <v>0</v>
      </c>
      <c r="C350" s="137">
        <v>0</v>
      </c>
      <c r="D350" s="137">
        <v>0</v>
      </c>
      <c r="E350" s="137">
        <v>0</v>
      </c>
      <c r="F350" s="137">
        <v>0</v>
      </c>
      <c r="G350" s="137">
        <v>0</v>
      </c>
      <c r="H350" s="137">
        <v>0</v>
      </c>
      <c r="I350" s="137">
        <v>0</v>
      </c>
      <c r="J350" s="137">
        <v>0</v>
      </c>
      <c r="K350" s="137">
        <v>0</v>
      </c>
      <c r="L350" s="137">
        <v>0</v>
      </c>
      <c r="M350" s="137">
        <v>0</v>
      </c>
      <c r="N350" s="137">
        <v>0</v>
      </c>
    </row>
    <row r="351" spans="1:14" ht="33" customHeight="1" x14ac:dyDescent="0.2">
      <c r="A351" s="142" t="s">
        <v>278</v>
      </c>
      <c r="B351" s="137">
        <v>0</v>
      </c>
      <c r="C351" s="137">
        <v>0</v>
      </c>
      <c r="D351" s="137">
        <v>0</v>
      </c>
      <c r="E351" s="137">
        <v>0</v>
      </c>
      <c r="F351" s="137">
        <v>0</v>
      </c>
      <c r="G351" s="137">
        <v>0</v>
      </c>
      <c r="H351" s="137">
        <v>0</v>
      </c>
      <c r="I351" s="137">
        <v>0</v>
      </c>
      <c r="J351" s="137">
        <v>0</v>
      </c>
      <c r="K351" s="137">
        <v>0</v>
      </c>
      <c r="L351" s="137">
        <v>0</v>
      </c>
      <c r="M351" s="137">
        <v>65026</v>
      </c>
      <c r="N351" s="137">
        <v>65026</v>
      </c>
    </row>
    <row r="352" spans="1:14" ht="33" customHeight="1" x14ac:dyDescent="0.2">
      <c r="A352" s="142" t="s">
        <v>279</v>
      </c>
      <c r="B352" s="137">
        <v>0</v>
      </c>
      <c r="C352" s="137">
        <v>0</v>
      </c>
      <c r="D352" s="137">
        <v>0</v>
      </c>
      <c r="E352" s="137">
        <v>0</v>
      </c>
      <c r="F352" s="137">
        <v>0</v>
      </c>
      <c r="G352" s="137">
        <v>0</v>
      </c>
      <c r="H352" s="137">
        <v>0</v>
      </c>
      <c r="I352" s="137">
        <v>0</v>
      </c>
      <c r="J352" s="137">
        <v>0</v>
      </c>
      <c r="K352" s="137">
        <v>0</v>
      </c>
      <c r="L352" s="137">
        <v>0</v>
      </c>
      <c r="M352" s="137">
        <v>0</v>
      </c>
      <c r="N352" s="137">
        <v>0</v>
      </c>
    </row>
    <row r="353" spans="1:14" ht="33" customHeight="1" x14ac:dyDescent="0.2">
      <c r="A353" s="142" t="s">
        <v>280</v>
      </c>
      <c r="B353" s="137">
        <v>0</v>
      </c>
      <c r="C353" s="137">
        <v>0</v>
      </c>
      <c r="D353" s="137">
        <v>0</v>
      </c>
      <c r="E353" s="137">
        <v>0</v>
      </c>
      <c r="F353" s="137">
        <v>0</v>
      </c>
      <c r="G353" s="137">
        <v>0</v>
      </c>
      <c r="H353" s="137">
        <v>0</v>
      </c>
      <c r="I353" s="137">
        <v>0</v>
      </c>
      <c r="J353" s="137">
        <v>0</v>
      </c>
      <c r="K353" s="137">
        <v>0</v>
      </c>
      <c r="L353" s="137">
        <v>0</v>
      </c>
      <c r="M353" s="137">
        <v>0</v>
      </c>
      <c r="N353" s="137">
        <v>0</v>
      </c>
    </row>
    <row r="354" spans="1:14" ht="33" customHeight="1" x14ac:dyDescent="0.2">
      <c r="A354" s="142" t="s">
        <v>281</v>
      </c>
      <c r="B354" s="137">
        <v>13195267</v>
      </c>
      <c r="C354" s="137">
        <v>5101292</v>
      </c>
      <c r="D354" s="137">
        <v>673341</v>
      </c>
      <c r="E354" s="137">
        <v>5542021</v>
      </c>
      <c r="F354" s="137">
        <v>12311028</v>
      </c>
      <c r="G354" s="137">
        <v>13237656</v>
      </c>
      <c r="H354" s="137">
        <v>9752301</v>
      </c>
      <c r="I354" s="137">
        <v>7839028</v>
      </c>
      <c r="J354" s="137">
        <v>13143087</v>
      </c>
      <c r="K354" s="137">
        <v>11145572</v>
      </c>
      <c r="L354" s="137">
        <v>7958754</v>
      </c>
      <c r="M354" s="137">
        <v>10019509</v>
      </c>
      <c r="N354" s="137">
        <v>109918856</v>
      </c>
    </row>
    <row r="355" spans="1:14" ht="33" customHeight="1" x14ac:dyDescent="0.2">
      <c r="A355" s="142" t="s">
        <v>282</v>
      </c>
      <c r="B355" s="137">
        <v>0</v>
      </c>
      <c r="C355" s="137">
        <v>0</v>
      </c>
      <c r="D355" s="137">
        <v>0</v>
      </c>
      <c r="E355" s="137">
        <v>0</v>
      </c>
      <c r="F355" s="137">
        <v>0</v>
      </c>
      <c r="G355" s="137">
        <v>0</v>
      </c>
      <c r="H355" s="137">
        <v>0</v>
      </c>
      <c r="I355" s="137">
        <v>0</v>
      </c>
      <c r="J355" s="137">
        <v>0</v>
      </c>
      <c r="K355" s="137">
        <v>0</v>
      </c>
      <c r="L355" s="137">
        <v>0</v>
      </c>
      <c r="M355" s="137">
        <v>0</v>
      </c>
      <c r="N355" s="137">
        <v>0</v>
      </c>
    </row>
    <row r="356" spans="1:14" ht="33" customHeight="1" thickBot="1" x14ac:dyDescent="0.25">
      <c r="A356" s="142" t="s">
        <v>283</v>
      </c>
      <c r="B356" s="137">
        <v>0</v>
      </c>
      <c r="C356" s="137">
        <v>0</v>
      </c>
      <c r="D356" s="137">
        <v>0</v>
      </c>
      <c r="E356" s="137">
        <v>0</v>
      </c>
      <c r="F356" s="137">
        <v>0</v>
      </c>
      <c r="G356" s="137">
        <v>0</v>
      </c>
      <c r="H356" s="137">
        <v>0</v>
      </c>
      <c r="I356" s="137">
        <v>0</v>
      </c>
      <c r="J356" s="137">
        <v>0</v>
      </c>
      <c r="K356" s="137">
        <v>0</v>
      </c>
      <c r="L356" s="137">
        <v>0</v>
      </c>
      <c r="M356" s="137">
        <v>0</v>
      </c>
      <c r="N356" s="137">
        <v>0</v>
      </c>
    </row>
    <row r="357" spans="1:14" ht="33" customHeight="1" thickBot="1" x14ac:dyDescent="0.25">
      <c r="A357" s="143" t="s">
        <v>284</v>
      </c>
      <c r="B357" s="141">
        <v>0</v>
      </c>
      <c r="C357" s="136">
        <v>0</v>
      </c>
      <c r="D357" s="136">
        <v>0</v>
      </c>
      <c r="E357" s="136">
        <v>0</v>
      </c>
      <c r="F357" s="136">
        <v>0</v>
      </c>
      <c r="G357" s="136">
        <v>0</v>
      </c>
      <c r="H357" s="136">
        <v>0</v>
      </c>
      <c r="I357" s="136">
        <v>0</v>
      </c>
      <c r="J357" s="136">
        <v>0</v>
      </c>
      <c r="K357" s="136">
        <v>0</v>
      </c>
      <c r="L357" s="136">
        <v>0</v>
      </c>
      <c r="M357" s="136">
        <v>0</v>
      </c>
      <c r="N357" s="136">
        <v>0</v>
      </c>
    </row>
    <row r="358" spans="1:14" ht="33" customHeight="1" thickBot="1" x14ac:dyDescent="0.25">
      <c r="A358" s="144" t="s">
        <v>284</v>
      </c>
      <c r="B358" s="137">
        <v>0</v>
      </c>
      <c r="C358" s="137">
        <v>0</v>
      </c>
      <c r="D358" s="137">
        <v>0</v>
      </c>
      <c r="E358" s="137">
        <v>0</v>
      </c>
      <c r="F358" s="137">
        <v>0</v>
      </c>
      <c r="G358" s="137">
        <v>0</v>
      </c>
      <c r="H358" s="137">
        <v>0</v>
      </c>
      <c r="I358" s="137">
        <v>0</v>
      </c>
      <c r="J358" s="137">
        <v>0</v>
      </c>
      <c r="K358" s="137">
        <v>0</v>
      </c>
      <c r="L358" s="137">
        <v>0</v>
      </c>
      <c r="M358" s="137">
        <v>0</v>
      </c>
      <c r="N358" s="137">
        <v>0</v>
      </c>
    </row>
    <row r="359" spans="1:14" ht="33" customHeight="1" thickBot="1" x14ac:dyDescent="0.25">
      <c r="A359" s="143" t="s">
        <v>285</v>
      </c>
      <c r="B359" s="141">
        <v>36041252</v>
      </c>
      <c r="C359" s="136">
        <v>34084691</v>
      </c>
      <c r="D359" s="136">
        <v>34067334</v>
      </c>
      <c r="E359" s="136">
        <v>33954843</v>
      </c>
      <c r="F359" s="136">
        <v>37129029</v>
      </c>
      <c r="G359" s="136">
        <v>33958645</v>
      </c>
      <c r="H359" s="136">
        <v>35052362</v>
      </c>
      <c r="I359" s="136">
        <v>24520763</v>
      </c>
      <c r="J359" s="136">
        <v>23755728</v>
      </c>
      <c r="K359" s="136">
        <v>18004122</v>
      </c>
      <c r="L359" s="136">
        <v>16755003</v>
      </c>
      <c r="M359" s="136">
        <v>29016492</v>
      </c>
      <c r="N359" s="136">
        <v>356340264</v>
      </c>
    </row>
    <row r="360" spans="1:14" ht="33" customHeight="1" x14ac:dyDescent="0.2">
      <c r="A360" s="142" t="s">
        <v>286</v>
      </c>
      <c r="B360" s="137">
        <v>0</v>
      </c>
      <c r="C360" s="137">
        <v>0</v>
      </c>
      <c r="D360" s="137">
        <v>0</v>
      </c>
      <c r="E360" s="137">
        <v>0</v>
      </c>
      <c r="F360" s="137">
        <v>0</v>
      </c>
      <c r="G360" s="137">
        <v>0</v>
      </c>
      <c r="H360" s="137">
        <v>0</v>
      </c>
      <c r="I360" s="137">
        <v>0</v>
      </c>
      <c r="J360" s="137">
        <v>0</v>
      </c>
      <c r="K360" s="137">
        <v>0</v>
      </c>
      <c r="L360" s="137">
        <v>0</v>
      </c>
      <c r="M360" s="137">
        <v>0</v>
      </c>
      <c r="N360" s="137">
        <v>0</v>
      </c>
    </row>
    <row r="361" spans="1:14" ht="33" customHeight="1" x14ac:dyDescent="0.2">
      <c r="A361" s="142" t="s">
        <v>287</v>
      </c>
      <c r="B361" s="137">
        <v>0</v>
      </c>
      <c r="C361" s="137">
        <v>0</v>
      </c>
      <c r="D361" s="137">
        <v>0</v>
      </c>
      <c r="E361" s="137">
        <v>0</v>
      </c>
      <c r="F361" s="137">
        <v>0</v>
      </c>
      <c r="G361" s="137">
        <v>0</v>
      </c>
      <c r="H361" s="137">
        <v>0</v>
      </c>
      <c r="I361" s="137">
        <v>0</v>
      </c>
      <c r="J361" s="137">
        <v>0</v>
      </c>
      <c r="K361" s="137">
        <v>0</v>
      </c>
      <c r="L361" s="137">
        <v>0</v>
      </c>
      <c r="M361" s="137">
        <v>0</v>
      </c>
      <c r="N361" s="137">
        <v>0</v>
      </c>
    </row>
    <row r="362" spans="1:14" ht="33" customHeight="1" x14ac:dyDescent="0.2">
      <c r="A362" s="142" t="s">
        <v>288</v>
      </c>
      <c r="B362" s="137">
        <v>0</v>
      </c>
      <c r="C362" s="137">
        <v>0</v>
      </c>
      <c r="D362" s="137">
        <v>0</v>
      </c>
      <c r="E362" s="137">
        <v>0</v>
      </c>
      <c r="F362" s="137">
        <v>0</v>
      </c>
      <c r="G362" s="137">
        <v>0</v>
      </c>
      <c r="H362" s="137">
        <v>0</v>
      </c>
      <c r="I362" s="137">
        <v>0</v>
      </c>
      <c r="J362" s="137">
        <v>0</v>
      </c>
      <c r="K362" s="137">
        <v>0</v>
      </c>
      <c r="L362" s="137">
        <v>0</v>
      </c>
      <c r="M362" s="137">
        <v>0</v>
      </c>
      <c r="N362" s="137">
        <v>0</v>
      </c>
    </row>
    <row r="363" spans="1:14" ht="33" customHeight="1" x14ac:dyDescent="0.2">
      <c r="A363" s="142" t="s">
        <v>289</v>
      </c>
      <c r="B363" s="137">
        <v>0</v>
      </c>
      <c r="C363" s="137">
        <v>0</v>
      </c>
      <c r="D363" s="137">
        <v>0</v>
      </c>
      <c r="E363" s="137">
        <v>0</v>
      </c>
      <c r="F363" s="137">
        <v>0</v>
      </c>
      <c r="G363" s="137">
        <v>0</v>
      </c>
      <c r="H363" s="137">
        <v>0</v>
      </c>
      <c r="I363" s="137">
        <v>0</v>
      </c>
      <c r="J363" s="137">
        <v>0</v>
      </c>
      <c r="K363" s="137">
        <v>0</v>
      </c>
      <c r="L363" s="137">
        <v>0</v>
      </c>
      <c r="M363" s="137">
        <v>0</v>
      </c>
      <c r="N363" s="137">
        <v>0</v>
      </c>
    </row>
    <row r="364" spans="1:14" ht="33" customHeight="1" x14ac:dyDescent="0.2">
      <c r="A364" s="142" t="s">
        <v>290</v>
      </c>
      <c r="B364" s="137">
        <v>0</v>
      </c>
      <c r="C364" s="137">
        <v>0</v>
      </c>
      <c r="D364" s="137">
        <v>0</v>
      </c>
      <c r="E364" s="137">
        <v>0</v>
      </c>
      <c r="F364" s="137">
        <v>0</v>
      </c>
      <c r="G364" s="137">
        <v>0</v>
      </c>
      <c r="H364" s="137">
        <v>0</v>
      </c>
      <c r="I364" s="137">
        <v>0</v>
      </c>
      <c r="J364" s="137">
        <v>0</v>
      </c>
      <c r="K364" s="137">
        <v>0</v>
      </c>
      <c r="L364" s="137">
        <v>0</v>
      </c>
      <c r="M364" s="137">
        <v>0</v>
      </c>
      <c r="N364" s="137">
        <v>0</v>
      </c>
    </row>
    <row r="365" spans="1:14" ht="33" customHeight="1" x14ac:dyDescent="0.2">
      <c r="A365" s="142" t="s">
        <v>291</v>
      </c>
      <c r="B365" s="137">
        <v>36041252</v>
      </c>
      <c r="C365" s="137">
        <v>34084691</v>
      </c>
      <c r="D365" s="137">
        <v>34067334</v>
      </c>
      <c r="E365" s="137">
        <v>33954843</v>
      </c>
      <c r="F365" s="137">
        <v>37129029</v>
      </c>
      <c r="G365" s="137">
        <v>33958645</v>
      </c>
      <c r="H365" s="137">
        <v>35052362</v>
      </c>
      <c r="I365" s="137">
        <v>24520763</v>
      </c>
      <c r="J365" s="137">
        <v>23425107</v>
      </c>
      <c r="K365" s="137">
        <v>17837175</v>
      </c>
      <c r="L365" s="137">
        <v>15974046</v>
      </c>
      <c r="M365" s="137">
        <v>28955784</v>
      </c>
      <c r="N365" s="137">
        <v>355001031</v>
      </c>
    </row>
    <row r="366" spans="1:14" ht="33" customHeight="1" x14ac:dyDescent="0.2">
      <c r="A366" s="142" t="s">
        <v>292</v>
      </c>
      <c r="B366" s="137">
        <v>0</v>
      </c>
      <c r="C366" s="137">
        <v>0</v>
      </c>
      <c r="D366" s="137">
        <v>0</v>
      </c>
      <c r="E366" s="137">
        <v>0</v>
      </c>
      <c r="F366" s="137">
        <v>0</v>
      </c>
      <c r="G366" s="137">
        <v>0</v>
      </c>
      <c r="H366" s="137">
        <v>0</v>
      </c>
      <c r="I366" s="137">
        <v>0</v>
      </c>
      <c r="J366" s="137">
        <v>330621</v>
      </c>
      <c r="K366" s="137">
        <v>0</v>
      </c>
      <c r="L366" s="137">
        <v>614010</v>
      </c>
      <c r="M366" s="137">
        <v>0</v>
      </c>
      <c r="N366" s="137">
        <v>944631</v>
      </c>
    </row>
    <row r="367" spans="1:14" ht="33" customHeight="1" x14ac:dyDescent="0.2">
      <c r="A367" s="142" t="s">
        <v>293</v>
      </c>
      <c r="B367" s="137">
        <v>0</v>
      </c>
      <c r="C367" s="137">
        <v>0</v>
      </c>
      <c r="D367" s="137">
        <v>0</v>
      </c>
      <c r="E367" s="137">
        <v>0</v>
      </c>
      <c r="F367" s="137">
        <v>0</v>
      </c>
      <c r="G367" s="137">
        <v>0</v>
      </c>
      <c r="H367" s="137">
        <v>0</v>
      </c>
      <c r="I367" s="137">
        <v>0</v>
      </c>
      <c r="J367" s="137">
        <v>0</v>
      </c>
      <c r="K367" s="137">
        <v>166947</v>
      </c>
      <c r="L367" s="137">
        <v>166947</v>
      </c>
      <c r="M367" s="137">
        <v>60708</v>
      </c>
      <c r="N367" s="137">
        <v>394602</v>
      </c>
    </row>
    <row r="368" spans="1:14" ht="33" customHeight="1" x14ac:dyDescent="0.2">
      <c r="A368" s="142" t="s">
        <v>294</v>
      </c>
      <c r="B368" s="137">
        <v>0</v>
      </c>
      <c r="C368" s="137">
        <v>0</v>
      </c>
      <c r="D368" s="137">
        <v>0</v>
      </c>
      <c r="E368" s="137">
        <v>0</v>
      </c>
      <c r="F368" s="137">
        <v>0</v>
      </c>
      <c r="G368" s="137">
        <v>0</v>
      </c>
      <c r="H368" s="137">
        <v>0</v>
      </c>
      <c r="I368" s="137">
        <v>0</v>
      </c>
      <c r="J368" s="137">
        <v>0</v>
      </c>
      <c r="K368" s="137">
        <v>0</v>
      </c>
      <c r="L368" s="137">
        <v>0</v>
      </c>
      <c r="M368" s="137">
        <v>0</v>
      </c>
      <c r="N368" s="137">
        <v>0</v>
      </c>
    </row>
    <row r="369" spans="1:14" ht="33" customHeight="1" thickBot="1" x14ac:dyDescent="0.25">
      <c r="A369" s="142" t="s">
        <v>295</v>
      </c>
      <c r="B369" s="137">
        <v>0</v>
      </c>
      <c r="C369" s="137">
        <v>0</v>
      </c>
      <c r="D369" s="137">
        <v>0</v>
      </c>
      <c r="E369" s="137">
        <v>0</v>
      </c>
      <c r="F369" s="137">
        <v>0</v>
      </c>
      <c r="G369" s="137">
        <v>0</v>
      </c>
      <c r="H369" s="137">
        <v>0</v>
      </c>
      <c r="I369" s="137">
        <v>0</v>
      </c>
      <c r="J369" s="137">
        <v>0</v>
      </c>
      <c r="K369" s="137">
        <v>0</v>
      </c>
      <c r="L369" s="137">
        <v>0</v>
      </c>
      <c r="M369" s="137">
        <v>0</v>
      </c>
      <c r="N369" s="137">
        <v>0</v>
      </c>
    </row>
    <row r="370" spans="1:14" ht="33" customHeight="1" thickBot="1" x14ac:dyDescent="0.25">
      <c r="A370" s="143" t="s">
        <v>296</v>
      </c>
      <c r="B370" s="141">
        <v>0</v>
      </c>
      <c r="C370" s="136">
        <v>0</v>
      </c>
      <c r="D370" s="136">
        <v>0</v>
      </c>
      <c r="E370" s="136">
        <v>0</v>
      </c>
      <c r="F370" s="136">
        <v>0</v>
      </c>
      <c r="G370" s="136">
        <v>0</v>
      </c>
      <c r="H370" s="136">
        <v>0</v>
      </c>
      <c r="I370" s="136">
        <v>0</v>
      </c>
      <c r="J370" s="136">
        <v>0</v>
      </c>
      <c r="K370" s="136">
        <v>0</v>
      </c>
      <c r="L370" s="136">
        <v>0</v>
      </c>
      <c r="M370" s="136">
        <v>0</v>
      </c>
      <c r="N370" s="136">
        <v>0</v>
      </c>
    </row>
    <row r="371" spans="1:14" ht="33" customHeight="1" x14ac:dyDescent="0.2">
      <c r="A371" s="142" t="s">
        <v>297</v>
      </c>
      <c r="B371" s="137">
        <v>0</v>
      </c>
      <c r="C371" s="137">
        <v>0</v>
      </c>
      <c r="D371" s="137">
        <v>0</v>
      </c>
      <c r="E371" s="137">
        <v>0</v>
      </c>
      <c r="F371" s="137">
        <v>0</v>
      </c>
      <c r="G371" s="137">
        <v>0</v>
      </c>
      <c r="H371" s="137">
        <v>0</v>
      </c>
      <c r="I371" s="137">
        <v>0</v>
      </c>
      <c r="J371" s="137">
        <v>0</v>
      </c>
      <c r="K371" s="137">
        <v>0</v>
      </c>
      <c r="L371" s="137">
        <v>0</v>
      </c>
      <c r="M371" s="137">
        <v>0</v>
      </c>
      <c r="N371" s="137">
        <v>0</v>
      </c>
    </row>
    <row r="372" spans="1:14" ht="33" customHeight="1" x14ac:dyDescent="0.2">
      <c r="A372" s="142" t="s">
        <v>298</v>
      </c>
      <c r="B372" s="137">
        <v>0</v>
      </c>
      <c r="C372" s="137">
        <v>0</v>
      </c>
      <c r="D372" s="137">
        <v>0</v>
      </c>
      <c r="E372" s="137">
        <v>0</v>
      </c>
      <c r="F372" s="137">
        <v>0</v>
      </c>
      <c r="G372" s="137">
        <v>0</v>
      </c>
      <c r="H372" s="137">
        <v>0</v>
      </c>
      <c r="I372" s="137">
        <v>0</v>
      </c>
      <c r="J372" s="137">
        <v>0</v>
      </c>
      <c r="K372" s="137">
        <v>0</v>
      </c>
      <c r="L372" s="137">
        <v>0</v>
      </c>
      <c r="M372" s="137">
        <v>0</v>
      </c>
      <c r="N372" s="137">
        <v>0</v>
      </c>
    </row>
    <row r="373" spans="1:14" ht="33" customHeight="1" x14ac:dyDescent="0.2">
      <c r="A373" s="142" t="s">
        <v>299</v>
      </c>
      <c r="B373" s="137">
        <v>0</v>
      </c>
      <c r="C373" s="137">
        <v>0</v>
      </c>
      <c r="D373" s="137">
        <v>0</v>
      </c>
      <c r="E373" s="137">
        <v>0</v>
      </c>
      <c r="F373" s="137">
        <v>0</v>
      </c>
      <c r="G373" s="137">
        <v>0</v>
      </c>
      <c r="H373" s="137">
        <v>0</v>
      </c>
      <c r="I373" s="137">
        <v>0</v>
      </c>
      <c r="J373" s="137">
        <v>0</v>
      </c>
      <c r="K373" s="137">
        <v>0</v>
      </c>
      <c r="L373" s="137">
        <v>0</v>
      </c>
      <c r="M373" s="137">
        <v>0</v>
      </c>
      <c r="N373" s="137">
        <v>0</v>
      </c>
    </row>
    <row r="374" spans="1:14" ht="33" customHeight="1" x14ac:dyDescent="0.2">
      <c r="A374" s="142" t="s">
        <v>300</v>
      </c>
      <c r="B374" s="137">
        <v>0</v>
      </c>
      <c r="C374" s="137">
        <v>0</v>
      </c>
      <c r="D374" s="137">
        <v>0</v>
      </c>
      <c r="E374" s="137">
        <v>0</v>
      </c>
      <c r="F374" s="137">
        <v>0</v>
      </c>
      <c r="G374" s="137">
        <v>0</v>
      </c>
      <c r="H374" s="137">
        <v>0</v>
      </c>
      <c r="I374" s="137">
        <v>0</v>
      </c>
      <c r="J374" s="137">
        <v>0</v>
      </c>
      <c r="K374" s="137">
        <v>0</v>
      </c>
      <c r="L374" s="137">
        <v>0</v>
      </c>
      <c r="M374" s="137">
        <v>0</v>
      </c>
      <c r="N374" s="137">
        <v>0</v>
      </c>
    </row>
    <row r="375" spans="1:14" ht="33" customHeight="1" x14ac:dyDescent="0.2">
      <c r="A375" s="142" t="s">
        <v>301</v>
      </c>
      <c r="B375" s="137">
        <v>0</v>
      </c>
      <c r="C375" s="137">
        <v>0</v>
      </c>
      <c r="D375" s="137">
        <v>0</v>
      </c>
      <c r="E375" s="137">
        <v>0</v>
      </c>
      <c r="F375" s="137">
        <v>0</v>
      </c>
      <c r="G375" s="137">
        <v>0</v>
      </c>
      <c r="H375" s="137">
        <v>0</v>
      </c>
      <c r="I375" s="137">
        <v>0</v>
      </c>
      <c r="J375" s="137">
        <v>0</v>
      </c>
      <c r="K375" s="137">
        <v>0</v>
      </c>
      <c r="L375" s="137">
        <v>0</v>
      </c>
      <c r="M375" s="137">
        <v>0</v>
      </c>
      <c r="N375" s="137">
        <v>0</v>
      </c>
    </row>
    <row r="376" spans="1:14" ht="33" customHeight="1" x14ac:dyDescent="0.2">
      <c r="A376" s="142" t="s">
        <v>302</v>
      </c>
      <c r="B376" s="137">
        <v>0</v>
      </c>
      <c r="C376" s="137">
        <v>0</v>
      </c>
      <c r="D376" s="137">
        <v>0</v>
      </c>
      <c r="E376" s="137">
        <v>0</v>
      </c>
      <c r="F376" s="137">
        <v>0</v>
      </c>
      <c r="G376" s="137">
        <v>0</v>
      </c>
      <c r="H376" s="137">
        <v>0</v>
      </c>
      <c r="I376" s="137">
        <v>0</v>
      </c>
      <c r="J376" s="137">
        <v>0</v>
      </c>
      <c r="K376" s="137">
        <v>0</v>
      </c>
      <c r="L376" s="137">
        <v>0</v>
      </c>
      <c r="M376" s="137">
        <v>0</v>
      </c>
      <c r="N376" s="137">
        <v>0</v>
      </c>
    </row>
    <row r="377" spans="1:14" ht="33" customHeight="1" thickBot="1" x14ac:dyDescent="0.25">
      <c r="A377" s="142" t="s">
        <v>303</v>
      </c>
      <c r="B377" s="137">
        <v>0</v>
      </c>
      <c r="C377" s="137">
        <v>0</v>
      </c>
      <c r="D377" s="137">
        <v>0</v>
      </c>
      <c r="E377" s="137">
        <v>0</v>
      </c>
      <c r="F377" s="137">
        <v>0</v>
      </c>
      <c r="G377" s="137">
        <v>0</v>
      </c>
      <c r="H377" s="137">
        <v>0</v>
      </c>
      <c r="I377" s="137">
        <v>0</v>
      </c>
      <c r="J377" s="137">
        <v>0</v>
      </c>
      <c r="K377" s="137">
        <v>0</v>
      </c>
      <c r="L377" s="137">
        <v>0</v>
      </c>
      <c r="M377" s="137">
        <v>0</v>
      </c>
      <c r="N377" s="137">
        <v>0</v>
      </c>
    </row>
    <row r="378" spans="1:14" ht="33" customHeight="1" thickBot="1" x14ac:dyDescent="0.25">
      <c r="A378" s="143" t="s">
        <v>304</v>
      </c>
      <c r="B378" s="141">
        <v>13060839</v>
      </c>
      <c r="C378" s="136">
        <v>10752953</v>
      </c>
      <c r="D378" s="136">
        <v>16157700</v>
      </c>
      <c r="E378" s="136">
        <v>8952136</v>
      </c>
      <c r="F378" s="136">
        <v>8879268</v>
      </c>
      <c r="G378" s="136">
        <v>12218897</v>
      </c>
      <c r="H378" s="136">
        <v>11594627</v>
      </c>
      <c r="I378" s="136">
        <v>15253912</v>
      </c>
      <c r="J378" s="136">
        <v>21279807</v>
      </c>
      <c r="K378" s="136">
        <v>11083407</v>
      </c>
      <c r="L378" s="136">
        <v>11338122</v>
      </c>
      <c r="M378" s="136">
        <v>13053632</v>
      </c>
      <c r="N378" s="136">
        <v>153625300</v>
      </c>
    </row>
    <row r="379" spans="1:14" ht="33" customHeight="1" x14ac:dyDescent="0.2">
      <c r="A379" s="142" t="s">
        <v>305</v>
      </c>
      <c r="B379" s="137">
        <v>1161200</v>
      </c>
      <c r="C379" s="137">
        <v>1915980</v>
      </c>
      <c r="D379" s="137">
        <v>1683740</v>
      </c>
      <c r="E379" s="137">
        <v>1799860</v>
      </c>
      <c r="F379" s="137">
        <v>2032100</v>
      </c>
      <c r="G379" s="137">
        <v>2032100</v>
      </c>
      <c r="H379" s="137">
        <v>406420</v>
      </c>
      <c r="I379" s="137">
        <v>2148220</v>
      </c>
      <c r="J379" s="137">
        <v>3177926</v>
      </c>
      <c r="K379" s="137">
        <v>754780</v>
      </c>
      <c r="L379" s="137">
        <v>1045080</v>
      </c>
      <c r="M379" s="137">
        <v>2786880</v>
      </c>
      <c r="N379" s="137">
        <v>20944286</v>
      </c>
    </row>
    <row r="380" spans="1:14" ht="33" customHeight="1" x14ac:dyDescent="0.2">
      <c r="A380" s="142" t="s">
        <v>306</v>
      </c>
      <c r="B380" s="137">
        <v>430124</v>
      </c>
      <c r="C380" s="137">
        <v>161296</v>
      </c>
      <c r="D380" s="137">
        <v>645186</v>
      </c>
      <c r="E380" s="137">
        <v>806482</v>
      </c>
      <c r="F380" s="137">
        <v>161296</v>
      </c>
      <c r="G380" s="137">
        <v>0</v>
      </c>
      <c r="H380" s="137">
        <v>967779</v>
      </c>
      <c r="I380" s="137">
        <v>645186</v>
      </c>
      <c r="J380" s="137">
        <v>967779</v>
      </c>
      <c r="K380" s="137">
        <v>322593</v>
      </c>
      <c r="L380" s="137">
        <v>806482</v>
      </c>
      <c r="M380" s="137">
        <v>645186</v>
      </c>
      <c r="N380" s="137">
        <v>6559389</v>
      </c>
    </row>
    <row r="381" spans="1:14" ht="33" customHeight="1" x14ac:dyDescent="0.2">
      <c r="A381" s="142" t="s">
        <v>307</v>
      </c>
      <c r="B381" s="137">
        <v>5515489</v>
      </c>
      <c r="C381" s="137">
        <v>3170593</v>
      </c>
      <c r="D381" s="137">
        <v>7631373</v>
      </c>
      <c r="E381" s="137">
        <v>3208710</v>
      </c>
      <c r="F381" s="137">
        <v>2232120</v>
      </c>
      <c r="G381" s="137">
        <v>3499828</v>
      </c>
      <c r="H381" s="137">
        <v>1666157</v>
      </c>
      <c r="I381" s="137">
        <v>4114357</v>
      </c>
      <c r="J381" s="137">
        <v>4320092</v>
      </c>
      <c r="K381" s="137">
        <v>1051627</v>
      </c>
      <c r="L381" s="137">
        <v>1245893</v>
      </c>
      <c r="M381" s="137">
        <v>679930</v>
      </c>
      <c r="N381" s="137">
        <v>38336169</v>
      </c>
    </row>
    <row r="382" spans="1:14" ht="33" customHeight="1" x14ac:dyDescent="0.2">
      <c r="A382" s="142" t="s">
        <v>308</v>
      </c>
      <c r="B382" s="137">
        <v>0</v>
      </c>
      <c r="C382" s="137">
        <v>0</v>
      </c>
      <c r="D382" s="137">
        <v>0</v>
      </c>
      <c r="E382" s="137">
        <v>0</v>
      </c>
      <c r="F382" s="137">
        <v>0</v>
      </c>
      <c r="G382" s="137">
        <v>0</v>
      </c>
      <c r="H382" s="137">
        <v>0</v>
      </c>
      <c r="I382" s="137">
        <v>0</v>
      </c>
      <c r="J382" s="137">
        <v>0</v>
      </c>
      <c r="K382" s="137">
        <v>0</v>
      </c>
      <c r="L382" s="137">
        <v>0</v>
      </c>
      <c r="M382" s="137">
        <v>0</v>
      </c>
      <c r="N382" s="137">
        <v>0</v>
      </c>
    </row>
    <row r="383" spans="1:14" ht="33" customHeight="1" x14ac:dyDescent="0.2">
      <c r="A383" s="142" t="s">
        <v>309</v>
      </c>
      <c r="B383" s="137">
        <v>0</v>
      </c>
      <c r="C383" s="137">
        <v>0</v>
      </c>
      <c r="D383" s="137">
        <v>0</v>
      </c>
      <c r="E383" s="137">
        <v>0</v>
      </c>
      <c r="F383" s="137">
        <v>0</v>
      </c>
      <c r="G383" s="137">
        <v>0</v>
      </c>
      <c r="H383" s="137">
        <v>0</v>
      </c>
      <c r="I383" s="137">
        <v>0</v>
      </c>
      <c r="J383" s="137">
        <v>0</v>
      </c>
      <c r="K383" s="137">
        <v>0</v>
      </c>
      <c r="L383" s="137">
        <v>0</v>
      </c>
      <c r="M383" s="137">
        <v>0</v>
      </c>
      <c r="N383" s="137">
        <v>0</v>
      </c>
    </row>
    <row r="384" spans="1:14" ht="33" customHeight="1" x14ac:dyDescent="0.2">
      <c r="A384" s="142" t="s">
        <v>310</v>
      </c>
      <c r="B384" s="137">
        <v>0</v>
      </c>
      <c r="C384" s="137">
        <v>0</v>
      </c>
      <c r="D384" s="137">
        <v>0</v>
      </c>
      <c r="E384" s="137">
        <v>0</v>
      </c>
      <c r="F384" s="137">
        <v>0</v>
      </c>
      <c r="G384" s="137">
        <v>0</v>
      </c>
      <c r="H384" s="137">
        <v>0</v>
      </c>
      <c r="I384" s="137">
        <v>0</v>
      </c>
      <c r="J384" s="137">
        <v>0</v>
      </c>
      <c r="K384" s="137">
        <v>0</v>
      </c>
      <c r="L384" s="137">
        <v>0</v>
      </c>
      <c r="M384" s="137">
        <v>0</v>
      </c>
      <c r="N384" s="137">
        <v>0</v>
      </c>
    </row>
    <row r="385" spans="1:14" ht="33" customHeight="1" x14ac:dyDescent="0.2">
      <c r="A385" s="142" t="s">
        <v>311</v>
      </c>
      <c r="B385" s="137">
        <v>0</v>
      </c>
      <c r="C385" s="137">
        <v>0</v>
      </c>
      <c r="D385" s="137">
        <v>0</v>
      </c>
      <c r="E385" s="137">
        <v>0</v>
      </c>
      <c r="F385" s="137">
        <v>0</v>
      </c>
      <c r="G385" s="137">
        <v>0</v>
      </c>
      <c r="H385" s="137">
        <v>0</v>
      </c>
      <c r="I385" s="137">
        <v>0</v>
      </c>
      <c r="J385" s="137">
        <v>0</v>
      </c>
      <c r="K385" s="137">
        <v>0</v>
      </c>
      <c r="L385" s="137">
        <v>0</v>
      </c>
      <c r="M385" s="137">
        <v>0</v>
      </c>
      <c r="N385" s="137">
        <v>0</v>
      </c>
    </row>
    <row r="386" spans="1:14" ht="33" customHeight="1" x14ac:dyDescent="0.2">
      <c r="A386" s="142" t="s">
        <v>312</v>
      </c>
      <c r="B386" s="137">
        <v>0</v>
      </c>
      <c r="C386" s="137">
        <v>0</v>
      </c>
      <c r="D386" s="137">
        <v>0</v>
      </c>
      <c r="E386" s="137">
        <v>0</v>
      </c>
      <c r="F386" s="137">
        <v>0</v>
      </c>
      <c r="G386" s="137">
        <v>0</v>
      </c>
      <c r="H386" s="137">
        <v>0</v>
      </c>
      <c r="I386" s="137">
        <v>0</v>
      </c>
      <c r="J386" s="137">
        <v>0</v>
      </c>
      <c r="K386" s="137">
        <v>0</v>
      </c>
      <c r="L386" s="137">
        <v>0</v>
      </c>
      <c r="M386" s="137">
        <v>0</v>
      </c>
      <c r="N386" s="137">
        <v>0</v>
      </c>
    </row>
    <row r="387" spans="1:14" ht="33" customHeight="1" x14ac:dyDescent="0.2">
      <c r="A387" s="142" t="s">
        <v>313</v>
      </c>
      <c r="B387" s="137">
        <v>5954026</v>
      </c>
      <c r="C387" s="137">
        <v>5505084</v>
      </c>
      <c r="D387" s="137">
        <v>6197401</v>
      </c>
      <c r="E387" s="137">
        <v>3137084</v>
      </c>
      <c r="F387" s="137">
        <v>4453752</v>
      </c>
      <c r="G387" s="137">
        <v>6686969</v>
      </c>
      <c r="H387" s="137">
        <v>8554271</v>
      </c>
      <c r="I387" s="137">
        <v>8346149</v>
      </c>
      <c r="J387" s="137">
        <v>12814010</v>
      </c>
      <c r="K387" s="137">
        <v>8954407</v>
      </c>
      <c r="L387" s="137">
        <v>8240667</v>
      </c>
      <c r="M387" s="137">
        <v>8941636</v>
      </c>
      <c r="N387" s="137">
        <v>87785456</v>
      </c>
    </row>
    <row r="388" spans="1:14" ht="33" customHeight="1" x14ac:dyDescent="0.2">
      <c r="A388" s="142" t="s">
        <v>314</v>
      </c>
      <c r="B388" s="137">
        <v>0</v>
      </c>
      <c r="C388" s="137">
        <v>0</v>
      </c>
      <c r="D388" s="137">
        <v>0</v>
      </c>
      <c r="E388" s="137">
        <v>0</v>
      </c>
      <c r="F388" s="137">
        <v>0</v>
      </c>
      <c r="G388" s="137">
        <v>0</v>
      </c>
      <c r="H388" s="137">
        <v>0</v>
      </c>
      <c r="I388" s="137">
        <v>0</v>
      </c>
      <c r="J388" s="137">
        <v>0</v>
      </c>
      <c r="K388" s="137">
        <v>0</v>
      </c>
      <c r="L388" s="137">
        <v>0</v>
      </c>
      <c r="M388" s="137">
        <v>0</v>
      </c>
      <c r="N388" s="137">
        <v>0</v>
      </c>
    </row>
    <row r="389" spans="1:14" ht="33" customHeight="1" x14ac:dyDescent="0.2">
      <c r="A389" s="142" t="s">
        <v>315</v>
      </c>
      <c r="B389" s="137">
        <v>0</v>
      </c>
      <c r="C389" s="137">
        <v>0</v>
      </c>
      <c r="D389" s="137">
        <v>0</v>
      </c>
      <c r="E389" s="137">
        <v>0</v>
      </c>
      <c r="F389" s="137">
        <v>0</v>
      </c>
      <c r="G389" s="137">
        <v>0</v>
      </c>
      <c r="H389" s="137">
        <v>0</v>
      </c>
      <c r="I389" s="137">
        <v>0</v>
      </c>
      <c r="J389" s="137">
        <v>0</v>
      </c>
      <c r="K389" s="137">
        <v>0</v>
      </c>
      <c r="L389" s="137">
        <v>0</v>
      </c>
      <c r="M389" s="137">
        <v>0</v>
      </c>
      <c r="N389" s="137">
        <v>0</v>
      </c>
    </row>
    <row r="390" spans="1:14" ht="33" customHeight="1" x14ac:dyDescent="0.2">
      <c r="A390" s="142" t="s">
        <v>316</v>
      </c>
      <c r="B390" s="137">
        <v>0</v>
      </c>
      <c r="C390" s="137">
        <v>0</v>
      </c>
      <c r="D390" s="137">
        <v>0</v>
      </c>
      <c r="E390" s="137">
        <v>0</v>
      </c>
      <c r="F390" s="137">
        <v>0</v>
      </c>
      <c r="G390" s="137">
        <v>0</v>
      </c>
      <c r="H390" s="137">
        <v>0</v>
      </c>
      <c r="I390" s="137">
        <v>0</v>
      </c>
      <c r="J390" s="137">
        <v>0</v>
      </c>
      <c r="K390" s="137">
        <v>0</v>
      </c>
      <c r="L390" s="137">
        <v>0</v>
      </c>
      <c r="M390" s="137">
        <v>0</v>
      </c>
      <c r="N390" s="137">
        <v>0</v>
      </c>
    </row>
    <row r="391" spans="1:14" ht="33" customHeight="1" x14ac:dyDescent="0.2">
      <c r="A391" s="142" t="s">
        <v>317</v>
      </c>
      <c r="B391" s="137">
        <v>0</v>
      </c>
      <c r="C391" s="137">
        <v>0</v>
      </c>
      <c r="D391" s="137">
        <v>0</v>
      </c>
      <c r="E391" s="137">
        <v>0</v>
      </c>
      <c r="F391" s="137">
        <v>0</v>
      </c>
      <c r="G391" s="137">
        <v>0</v>
      </c>
      <c r="H391" s="137">
        <v>0</v>
      </c>
      <c r="I391" s="137">
        <v>0</v>
      </c>
      <c r="J391" s="137">
        <v>0</v>
      </c>
      <c r="K391" s="137">
        <v>0</v>
      </c>
      <c r="L391" s="137">
        <v>0</v>
      </c>
      <c r="M391" s="137">
        <v>0</v>
      </c>
      <c r="N391" s="137">
        <v>0</v>
      </c>
    </row>
    <row r="392" spans="1:14" ht="33" customHeight="1" x14ac:dyDescent="0.2">
      <c r="A392" s="142" t="s">
        <v>318</v>
      </c>
      <c r="B392" s="137">
        <v>0</v>
      </c>
      <c r="C392" s="137">
        <v>0</v>
      </c>
      <c r="D392" s="137">
        <v>0</v>
      </c>
      <c r="E392" s="137">
        <v>0</v>
      </c>
      <c r="F392" s="137">
        <v>0</v>
      </c>
      <c r="G392" s="137">
        <v>0</v>
      </c>
      <c r="H392" s="137">
        <v>0</v>
      </c>
      <c r="I392" s="137">
        <v>0</v>
      </c>
      <c r="J392" s="137">
        <v>0</v>
      </c>
      <c r="K392" s="137">
        <v>0</v>
      </c>
      <c r="L392" s="137">
        <v>0</v>
      </c>
      <c r="M392" s="137">
        <v>0</v>
      </c>
      <c r="N392" s="137">
        <v>0</v>
      </c>
    </row>
    <row r="393" spans="1:14" ht="33" customHeight="1" thickBot="1" x14ac:dyDescent="0.25">
      <c r="A393" s="142" t="s">
        <v>319</v>
      </c>
      <c r="B393" s="137">
        <v>0</v>
      </c>
      <c r="C393" s="137">
        <v>0</v>
      </c>
      <c r="D393" s="137">
        <v>0</v>
      </c>
      <c r="E393" s="137">
        <v>0</v>
      </c>
      <c r="F393" s="137">
        <v>0</v>
      </c>
      <c r="G393" s="137">
        <v>0</v>
      </c>
      <c r="H393" s="137">
        <v>0</v>
      </c>
      <c r="I393" s="137">
        <v>0</v>
      </c>
      <c r="J393" s="137">
        <v>0</v>
      </c>
      <c r="K393" s="137">
        <v>0</v>
      </c>
      <c r="L393" s="137">
        <v>0</v>
      </c>
      <c r="M393" s="137">
        <v>0</v>
      </c>
      <c r="N393" s="137">
        <v>0</v>
      </c>
    </row>
    <row r="394" spans="1:14" ht="33" customHeight="1" thickBot="1" x14ac:dyDescent="0.25">
      <c r="A394" s="143" t="s">
        <v>320</v>
      </c>
      <c r="B394" s="141">
        <v>350083</v>
      </c>
      <c r="C394" s="136">
        <v>698142</v>
      </c>
      <c r="D394" s="136">
        <v>728496</v>
      </c>
      <c r="E394" s="136">
        <v>546372</v>
      </c>
      <c r="F394" s="136">
        <v>273186</v>
      </c>
      <c r="G394" s="136">
        <v>303540</v>
      </c>
      <c r="H394" s="136">
        <v>576726</v>
      </c>
      <c r="I394" s="136">
        <v>151770</v>
      </c>
      <c r="J394" s="136">
        <v>7670334</v>
      </c>
      <c r="K394" s="136">
        <v>5371151</v>
      </c>
      <c r="L394" s="136">
        <v>5546415</v>
      </c>
      <c r="M394" s="136">
        <v>6618012</v>
      </c>
      <c r="N394" s="136">
        <v>28834227</v>
      </c>
    </row>
    <row r="395" spans="1:14" ht="33" customHeight="1" x14ac:dyDescent="0.2">
      <c r="A395" s="142" t="s">
        <v>321</v>
      </c>
      <c r="B395" s="137">
        <v>0</v>
      </c>
      <c r="C395" s="137">
        <v>0</v>
      </c>
      <c r="D395" s="137">
        <v>0</v>
      </c>
      <c r="E395" s="137">
        <v>0</v>
      </c>
      <c r="F395" s="137">
        <v>0</v>
      </c>
      <c r="G395" s="137">
        <v>0</v>
      </c>
      <c r="H395" s="137">
        <v>0</v>
      </c>
      <c r="I395" s="137">
        <v>0</v>
      </c>
      <c r="J395" s="137">
        <v>0</v>
      </c>
      <c r="K395" s="137">
        <v>0</v>
      </c>
      <c r="L395" s="137">
        <v>0</v>
      </c>
      <c r="M395" s="137">
        <v>0</v>
      </c>
      <c r="N395" s="137">
        <v>0</v>
      </c>
    </row>
    <row r="396" spans="1:14" ht="33" customHeight="1" x14ac:dyDescent="0.2">
      <c r="A396" s="142" t="s">
        <v>322</v>
      </c>
      <c r="B396" s="137">
        <v>350083</v>
      </c>
      <c r="C396" s="137">
        <v>698142</v>
      </c>
      <c r="D396" s="137">
        <v>728496</v>
      </c>
      <c r="E396" s="137">
        <v>546372</v>
      </c>
      <c r="F396" s="137">
        <v>273186</v>
      </c>
      <c r="G396" s="137">
        <v>303540</v>
      </c>
      <c r="H396" s="137">
        <v>576726</v>
      </c>
      <c r="I396" s="137">
        <v>151770</v>
      </c>
      <c r="J396" s="137">
        <v>7670334</v>
      </c>
      <c r="K396" s="137">
        <v>5371151</v>
      </c>
      <c r="L396" s="137">
        <v>5546415</v>
      </c>
      <c r="M396" s="137">
        <v>6618012</v>
      </c>
      <c r="N396" s="137">
        <v>28834227</v>
      </c>
    </row>
    <row r="397" spans="1:14" ht="33" customHeight="1" x14ac:dyDescent="0.2">
      <c r="A397" s="142" t="s">
        <v>323</v>
      </c>
      <c r="B397" s="137">
        <v>0</v>
      </c>
      <c r="C397" s="137">
        <v>0</v>
      </c>
      <c r="D397" s="137">
        <v>0</v>
      </c>
      <c r="E397" s="137">
        <v>0</v>
      </c>
      <c r="F397" s="137">
        <v>0</v>
      </c>
      <c r="G397" s="137">
        <v>0</v>
      </c>
      <c r="H397" s="137">
        <v>0</v>
      </c>
      <c r="I397" s="137">
        <v>0</v>
      </c>
      <c r="J397" s="137">
        <v>0</v>
      </c>
      <c r="K397" s="137">
        <v>0</v>
      </c>
      <c r="L397" s="137">
        <v>0</v>
      </c>
      <c r="M397" s="137">
        <v>0</v>
      </c>
      <c r="N397" s="137">
        <v>0</v>
      </c>
    </row>
    <row r="398" spans="1:14" ht="33" customHeight="1" x14ac:dyDescent="0.2">
      <c r="A398" s="142" t="s">
        <v>324</v>
      </c>
      <c r="B398" s="137">
        <v>0</v>
      </c>
      <c r="C398" s="137">
        <v>0</v>
      </c>
      <c r="D398" s="137">
        <v>0</v>
      </c>
      <c r="E398" s="137">
        <v>0</v>
      </c>
      <c r="F398" s="137">
        <v>0</v>
      </c>
      <c r="G398" s="137">
        <v>0</v>
      </c>
      <c r="H398" s="137">
        <v>0</v>
      </c>
      <c r="I398" s="137">
        <v>0</v>
      </c>
      <c r="J398" s="137">
        <v>0</v>
      </c>
      <c r="K398" s="137">
        <v>0</v>
      </c>
      <c r="L398" s="137">
        <v>0</v>
      </c>
      <c r="M398" s="137">
        <v>0</v>
      </c>
      <c r="N398" s="137">
        <v>0</v>
      </c>
    </row>
    <row r="399" spans="1:14" ht="33" customHeight="1" x14ac:dyDescent="0.2">
      <c r="A399" s="142" t="s">
        <v>325</v>
      </c>
      <c r="B399" s="137">
        <v>0</v>
      </c>
      <c r="C399" s="137">
        <v>0</v>
      </c>
      <c r="D399" s="137">
        <v>0</v>
      </c>
      <c r="E399" s="137">
        <v>0</v>
      </c>
      <c r="F399" s="137">
        <v>0</v>
      </c>
      <c r="G399" s="137">
        <v>0</v>
      </c>
      <c r="H399" s="137">
        <v>0</v>
      </c>
      <c r="I399" s="137">
        <v>0</v>
      </c>
      <c r="J399" s="137">
        <v>0</v>
      </c>
      <c r="K399" s="137">
        <v>0</v>
      </c>
      <c r="L399" s="137">
        <v>0</v>
      </c>
      <c r="M399" s="137">
        <v>0</v>
      </c>
      <c r="N399" s="137">
        <v>0</v>
      </c>
    </row>
    <row r="400" spans="1:14" ht="33" customHeight="1" thickBot="1" x14ac:dyDescent="0.25">
      <c r="A400" s="142" t="s">
        <v>256</v>
      </c>
      <c r="B400" s="137">
        <v>0</v>
      </c>
      <c r="C400" s="137">
        <v>0</v>
      </c>
      <c r="D400" s="137">
        <v>0</v>
      </c>
      <c r="E400" s="137">
        <v>0</v>
      </c>
      <c r="F400" s="137">
        <v>0</v>
      </c>
      <c r="G400" s="137">
        <v>0</v>
      </c>
      <c r="H400" s="137">
        <v>0</v>
      </c>
      <c r="I400" s="137">
        <v>0</v>
      </c>
      <c r="J400" s="137">
        <v>0</v>
      </c>
      <c r="K400" s="137">
        <v>0</v>
      </c>
      <c r="L400" s="137">
        <v>0</v>
      </c>
      <c r="M400" s="137">
        <v>0</v>
      </c>
      <c r="N400" s="137">
        <v>0</v>
      </c>
    </row>
    <row r="401" spans="1:14" ht="33" customHeight="1" thickBot="1" x14ac:dyDescent="0.25">
      <c r="A401" s="143" t="s">
        <v>326</v>
      </c>
      <c r="B401" s="141">
        <v>0</v>
      </c>
      <c r="C401" s="136">
        <v>0</v>
      </c>
      <c r="D401" s="136">
        <v>0</v>
      </c>
      <c r="E401" s="136">
        <v>0</v>
      </c>
      <c r="F401" s="136">
        <v>0</v>
      </c>
      <c r="G401" s="136">
        <v>0</v>
      </c>
      <c r="H401" s="136">
        <v>0</v>
      </c>
      <c r="I401" s="136">
        <v>0</v>
      </c>
      <c r="J401" s="136">
        <v>0</v>
      </c>
      <c r="K401" s="136">
        <v>0</v>
      </c>
      <c r="L401" s="136">
        <v>0</v>
      </c>
      <c r="M401" s="136">
        <v>0</v>
      </c>
      <c r="N401" s="136">
        <v>0</v>
      </c>
    </row>
    <row r="402" spans="1:14" ht="33" customHeight="1" x14ac:dyDescent="0.2">
      <c r="A402" s="142" t="s">
        <v>327</v>
      </c>
      <c r="B402" s="137">
        <v>0</v>
      </c>
      <c r="C402" s="137">
        <v>0</v>
      </c>
      <c r="D402" s="137">
        <v>0</v>
      </c>
      <c r="E402" s="137">
        <v>0</v>
      </c>
      <c r="F402" s="137">
        <v>0</v>
      </c>
      <c r="G402" s="137">
        <v>0</v>
      </c>
      <c r="H402" s="137">
        <v>0</v>
      </c>
      <c r="I402" s="137">
        <v>0</v>
      </c>
      <c r="J402" s="137">
        <v>0</v>
      </c>
      <c r="K402" s="137">
        <v>0</v>
      </c>
      <c r="L402" s="137">
        <v>0</v>
      </c>
      <c r="M402" s="137">
        <v>0</v>
      </c>
      <c r="N402" s="137">
        <v>0</v>
      </c>
    </row>
    <row r="403" spans="1:14" ht="33" customHeight="1" x14ac:dyDescent="0.2">
      <c r="A403" s="142" t="s">
        <v>328</v>
      </c>
      <c r="B403" s="137">
        <v>0</v>
      </c>
      <c r="C403" s="137">
        <v>0</v>
      </c>
      <c r="D403" s="137">
        <v>0</v>
      </c>
      <c r="E403" s="137">
        <v>0</v>
      </c>
      <c r="F403" s="137">
        <v>0</v>
      </c>
      <c r="G403" s="137">
        <v>0</v>
      </c>
      <c r="H403" s="137">
        <v>0</v>
      </c>
      <c r="I403" s="137">
        <v>0</v>
      </c>
      <c r="J403" s="137">
        <v>0</v>
      </c>
      <c r="K403" s="137">
        <v>0</v>
      </c>
      <c r="L403" s="137">
        <v>0</v>
      </c>
      <c r="M403" s="137">
        <v>0</v>
      </c>
      <c r="N403" s="137">
        <v>0</v>
      </c>
    </row>
    <row r="404" spans="1:14" ht="33" customHeight="1" x14ac:dyDescent="0.2">
      <c r="A404" s="142" t="s">
        <v>329</v>
      </c>
      <c r="B404" s="137">
        <v>0</v>
      </c>
      <c r="C404" s="137">
        <v>0</v>
      </c>
      <c r="D404" s="137">
        <v>0</v>
      </c>
      <c r="E404" s="137">
        <v>0</v>
      </c>
      <c r="F404" s="137">
        <v>0</v>
      </c>
      <c r="G404" s="137">
        <v>0</v>
      </c>
      <c r="H404" s="137">
        <v>0</v>
      </c>
      <c r="I404" s="137">
        <v>0</v>
      </c>
      <c r="J404" s="137">
        <v>0</v>
      </c>
      <c r="K404" s="137">
        <v>0</v>
      </c>
      <c r="L404" s="137">
        <v>0</v>
      </c>
      <c r="M404" s="137">
        <v>0</v>
      </c>
      <c r="N404" s="137">
        <v>0</v>
      </c>
    </row>
    <row r="405" spans="1:14" ht="33" customHeight="1" thickBot="1" x14ac:dyDescent="0.25">
      <c r="A405" s="142" t="s">
        <v>256</v>
      </c>
      <c r="B405" s="137">
        <v>0</v>
      </c>
      <c r="C405" s="137">
        <v>0</v>
      </c>
      <c r="D405" s="137">
        <v>0</v>
      </c>
      <c r="E405" s="137">
        <v>0</v>
      </c>
      <c r="F405" s="137">
        <v>0</v>
      </c>
      <c r="G405" s="137">
        <v>0</v>
      </c>
      <c r="H405" s="137">
        <v>0</v>
      </c>
      <c r="I405" s="137">
        <v>0</v>
      </c>
      <c r="J405" s="137">
        <v>0</v>
      </c>
      <c r="K405" s="137">
        <v>0</v>
      </c>
      <c r="L405" s="137">
        <v>0</v>
      </c>
      <c r="M405" s="137">
        <v>0</v>
      </c>
      <c r="N405" s="137">
        <v>0</v>
      </c>
    </row>
    <row r="406" spans="1:14" ht="33" customHeight="1" thickBot="1" x14ac:dyDescent="0.25">
      <c r="A406" s="143" t="s">
        <v>330</v>
      </c>
      <c r="B406" s="141">
        <v>7963196</v>
      </c>
      <c r="C406" s="136">
        <v>2546897</v>
      </c>
      <c r="D406" s="136">
        <v>7072412</v>
      </c>
      <c r="E406" s="136">
        <v>7194319</v>
      </c>
      <c r="F406" s="136">
        <v>5868366</v>
      </c>
      <c r="G406" s="136">
        <v>6607081</v>
      </c>
      <c r="H406" s="136">
        <v>6690850</v>
      </c>
      <c r="I406" s="136">
        <v>5504823</v>
      </c>
      <c r="J406" s="136">
        <v>260966</v>
      </c>
      <c r="K406" s="136">
        <v>78192</v>
      </c>
      <c r="L406" s="136">
        <v>3100254</v>
      </c>
      <c r="M406" s="136">
        <v>0</v>
      </c>
      <c r="N406" s="136">
        <v>52887356</v>
      </c>
    </row>
    <row r="407" spans="1:14" ht="33" customHeight="1" x14ac:dyDescent="0.2">
      <c r="A407" s="142" t="s">
        <v>331</v>
      </c>
      <c r="B407" s="137">
        <v>0</v>
      </c>
      <c r="C407" s="137">
        <v>0</v>
      </c>
      <c r="D407" s="137">
        <v>0</v>
      </c>
      <c r="E407" s="137">
        <v>0</v>
      </c>
      <c r="F407" s="137">
        <v>0</v>
      </c>
      <c r="G407" s="137">
        <v>0</v>
      </c>
      <c r="H407" s="137">
        <v>0</v>
      </c>
      <c r="I407" s="137">
        <v>0</v>
      </c>
      <c r="J407" s="137">
        <v>0</v>
      </c>
      <c r="K407" s="137">
        <v>0</v>
      </c>
      <c r="L407" s="137">
        <v>0</v>
      </c>
      <c r="M407" s="137">
        <v>0</v>
      </c>
      <c r="N407" s="137">
        <v>0</v>
      </c>
    </row>
    <row r="408" spans="1:14" ht="33" customHeight="1" x14ac:dyDescent="0.2">
      <c r="A408" s="142" t="s">
        <v>332</v>
      </c>
      <c r="B408" s="137">
        <v>0</v>
      </c>
      <c r="C408" s="137">
        <v>2497966</v>
      </c>
      <c r="D408" s="137">
        <v>2516894</v>
      </c>
      <c r="E408" s="137">
        <v>4983315</v>
      </c>
      <c r="F408" s="137">
        <v>875045</v>
      </c>
      <c r="G408" s="137">
        <v>2235943</v>
      </c>
      <c r="H408" s="137">
        <v>0</v>
      </c>
      <c r="I408" s="137">
        <v>0</v>
      </c>
      <c r="J408" s="137">
        <v>0</v>
      </c>
      <c r="K408" s="137">
        <v>0</v>
      </c>
      <c r="L408" s="137">
        <v>0</v>
      </c>
      <c r="M408" s="137">
        <v>0</v>
      </c>
      <c r="N408" s="137">
        <v>13109163</v>
      </c>
    </row>
    <row r="409" spans="1:14" ht="33" customHeight="1" x14ac:dyDescent="0.2">
      <c r="A409" s="142" t="s">
        <v>333</v>
      </c>
      <c r="B409" s="137">
        <v>0</v>
      </c>
      <c r="C409" s="137">
        <v>0</v>
      </c>
      <c r="D409" s="137">
        <v>0</v>
      </c>
      <c r="E409" s="137">
        <v>0</v>
      </c>
      <c r="F409" s="137">
        <v>0</v>
      </c>
      <c r="G409" s="137">
        <v>0</v>
      </c>
      <c r="H409" s="137">
        <v>0</v>
      </c>
      <c r="I409" s="137">
        <v>0</v>
      </c>
      <c r="J409" s="137">
        <v>0</v>
      </c>
      <c r="K409" s="137">
        <v>0</v>
      </c>
      <c r="L409" s="137">
        <v>0</v>
      </c>
      <c r="M409" s="137">
        <v>0</v>
      </c>
      <c r="N409" s="137">
        <v>0</v>
      </c>
    </row>
    <row r="410" spans="1:14" ht="33" customHeight="1" x14ac:dyDescent="0.2">
      <c r="A410" s="142" t="s">
        <v>334</v>
      </c>
      <c r="B410" s="137">
        <v>0</v>
      </c>
      <c r="C410" s="137">
        <v>0</v>
      </c>
      <c r="D410" s="137">
        <v>0</v>
      </c>
      <c r="E410" s="137">
        <v>0</v>
      </c>
      <c r="F410" s="137">
        <v>0</v>
      </c>
      <c r="G410" s="137">
        <v>0</v>
      </c>
      <c r="H410" s="137">
        <v>0</v>
      </c>
      <c r="I410" s="137">
        <v>0</v>
      </c>
      <c r="J410" s="137">
        <v>0</v>
      </c>
      <c r="K410" s="137">
        <v>0</v>
      </c>
      <c r="L410" s="137">
        <v>0</v>
      </c>
      <c r="M410" s="137">
        <v>0</v>
      </c>
      <c r="N410" s="137">
        <v>0</v>
      </c>
    </row>
    <row r="411" spans="1:14" ht="33" customHeight="1" x14ac:dyDescent="0.2">
      <c r="A411" s="142" t="s">
        <v>335</v>
      </c>
      <c r="B411" s="137">
        <v>0</v>
      </c>
      <c r="C411" s="137">
        <v>0</v>
      </c>
      <c r="D411" s="137">
        <v>0</v>
      </c>
      <c r="E411" s="137">
        <v>0</v>
      </c>
      <c r="F411" s="137">
        <v>0</v>
      </c>
      <c r="G411" s="137">
        <v>0</v>
      </c>
      <c r="H411" s="137">
        <v>0</v>
      </c>
      <c r="I411" s="137">
        <v>0</v>
      </c>
      <c r="J411" s="137">
        <v>0</v>
      </c>
      <c r="K411" s="137">
        <v>0</v>
      </c>
      <c r="L411" s="137">
        <v>0</v>
      </c>
      <c r="M411" s="137">
        <v>0</v>
      </c>
      <c r="N411" s="137">
        <v>0</v>
      </c>
    </row>
    <row r="412" spans="1:14" ht="33" customHeight="1" x14ac:dyDescent="0.2">
      <c r="A412" s="142" t="s">
        <v>336</v>
      </c>
      <c r="B412" s="137">
        <v>7858809</v>
      </c>
      <c r="C412" s="137">
        <v>0</v>
      </c>
      <c r="D412" s="137">
        <v>4359793</v>
      </c>
      <c r="E412" s="137">
        <v>2096831</v>
      </c>
      <c r="F412" s="137">
        <v>4928079</v>
      </c>
      <c r="G412" s="137">
        <v>4305896</v>
      </c>
      <c r="H412" s="137">
        <v>6446194</v>
      </c>
      <c r="I412" s="137">
        <v>5406961</v>
      </c>
      <c r="J412" s="137">
        <v>0</v>
      </c>
      <c r="K412" s="137">
        <v>0</v>
      </c>
      <c r="L412" s="137">
        <v>3100254</v>
      </c>
      <c r="M412" s="137">
        <v>0</v>
      </c>
      <c r="N412" s="137">
        <v>38502817</v>
      </c>
    </row>
    <row r="413" spans="1:14" ht="33" customHeight="1" x14ac:dyDescent="0.2">
      <c r="A413" s="142" t="s">
        <v>335</v>
      </c>
      <c r="B413" s="137">
        <v>104387</v>
      </c>
      <c r="C413" s="137">
        <v>48931</v>
      </c>
      <c r="D413" s="137">
        <v>195725</v>
      </c>
      <c r="E413" s="137">
        <v>114173</v>
      </c>
      <c r="F413" s="137">
        <v>65242</v>
      </c>
      <c r="G413" s="137">
        <v>65242</v>
      </c>
      <c r="H413" s="137">
        <v>244656</v>
      </c>
      <c r="I413" s="137">
        <v>97862</v>
      </c>
      <c r="J413" s="137">
        <v>260966</v>
      </c>
      <c r="K413" s="137">
        <v>78192</v>
      </c>
      <c r="L413" s="137">
        <v>0</v>
      </c>
      <c r="M413" s="137">
        <v>0</v>
      </c>
      <c r="N413" s="137">
        <v>1275376</v>
      </c>
    </row>
    <row r="414" spans="1:14" ht="33" customHeight="1" thickBot="1" x14ac:dyDescent="0.25">
      <c r="A414" s="142" t="s">
        <v>256</v>
      </c>
      <c r="B414" s="137">
        <v>0</v>
      </c>
      <c r="C414" s="137">
        <v>0</v>
      </c>
      <c r="D414" s="137">
        <v>0</v>
      </c>
      <c r="E414" s="137">
        <v>0</v>
      </c>
      <c r="F414" s="137">
        <v>0</v>
      </c>
      <c r="G414" s="137">
        <v>0</v>
      </c>
      <c r="H414" s="137">
        <v>0</v>
      </c>
      <c r="I414" s="137">
        <v>0</v>
      </c>
      <c r="J414" s="137">
        <v>0</v>
      </c>
      <c r="K414" s="137">
        <v>0</v>
      </c>
      <c r="L414" s="137">
        <v>0</v>
      </c>
      <c r="M414" s="137">
        <v>0</v>
      </c>
      <c r="N414" s="137">
        <v>0</v>
      </c>
    </row>
    <row r="415" spans="1:14" ht="33" customHeight="1" thickBot="1" x14ac:dyDescent="0.25">
      <c r="A415" s="143" t="s">
        <v>337</v>
      </c>
      <c r="B415" s="141">
        <v>0</v>
      </c>
      <c r="C415" s="136">
        <v>0</v>
      </c>
      <c r="D415" s="136">
        <v>0</v>
      </c>
      <c r="E415" s="136">
        <v>0</v>
      </c>
      <c r="F415" s="136">
        <v>0</v>
      </c>
      <c r="G415" s="136">
        <v>0</v>
      </c>
      <c r="H415" s="136">
        <v>0</v>
      </c>
      <c r="I415" s="136">
        <v>0</v>
      </c>
      <c r="J415" s="136">
        <v>0</v>
      </c>
      <c r="K415" s="136">
        <v>0</v>
      </c>
      <c r="L415" s="136">
        <v>91062</v>
      </c>
      <c r="M415" s="136">
        <v>5059</v>
      </c>
      <c r="N415" s="136">
        <v>96121</v>
      </c>
    </row>
    <row r="416" spans="1:14" ht="33" customHeight="1" x14ac:dyDescent="0.2">
      <c r="A416" s="142" t="s">
        <v>338</v>
      </c>
      <c r="B416" s="137">
        <v>0</v>
      </c>
      <c r="C416" s="137">
        <v>0</v>
      </c>
      <c r="D416" s="137">
        <v>0</v>
      </c>
      <c r="E416" s="137">
        <v>0</v>
      </c>
      <c r="F416" s="137">
        <v>0</v>
      </c>
      <c r="G416" s="137">
        <v>0</v>
      </c>
      <c r="H416" s="137">
        <v>0</v>
      </c>
      <c r="I416" s="137">
        <v>0</v>
      </c>
      <c r="J416" s="137">
        <v>0</v>
      </c>
      <c r="K416" s="137">
        <v>0</v>
      </c>
      <c r="L416" s="137">
        <v>0</v>
      </c>
      <c r="M416" s="137">
        <v>0</v>
      </c>
      <c r="N416" s="137">
        <v>0</v>
      </c>
    </row>
    <row r="417" spans="1:14" ht="33" customHeight="1" x14ac:dyDescent="0.2">
      <c r="A417" s="142" t="s">
        <v>339</v>
      </c>
      <c r="B417" s="137">
        <v>0</v>
      </c>
      <c r="C417" s="137">
        <v>0</v>
      </c>
      <c r="D417" s="137">
        <v>0</v>
      </c>
      <c r="E417" s="137">
        <v>0</v>
      </c>
      <c r="F417" s="137">
        <v>0</v>
      </c>
      <c r="G417" s="137">
        <v>0</v>
      </c>
      <c r="H417" s="137">
        <v>0</v>
      </c>
      <c r="I417" s="137">
        <v>0</v>
      </c>
      <c r="J417" s="137">
        <v>0</v>
      </c>
      <c r="K417" s="137">
        <v>0</v>
      </c>
      <c r="L417" s="137">
        <v>0</v>
      </c>
      <c r="M417" s="137">
        <v>0</v>
      </c>
      <c r="N417" s="137">
        <v>0</v>
      </c>
    </row>
    <row r="418" spans="1:14" ht="33" customHeight="1" thickBot="1" x14ac:dyDescent="0.25">
      <c r="A418" s="142" t="s">
        <v>256</v>
      </c>
      <c r="B418" s="137">
        <v>0</v>
      </c>
      <c r="C418" s="137">
        <v>0</v>
      </c>
      <c r="D418" s="137">
        <v>0</v>
      </c>
      <c r="E418" s="137">
        <v>0</v>
      </c>
      <c r="F418" s="137">
        <v>0</v>
      </c>
      <c r="G418" s="137">
        <v>0</v>
      </c>
      <c r="H418" s="137">
        <v>0</v>
      </c>
      <c r="I418" s="137">
        <v>0</v>
      </c>
      <c r="J418" s="137">
        <v>0</v>
      </c>
      <c r="K418" s="137">
        <v>0</v>
      </c>
      <c r="L418" s="137">
        <v>91062</v>
      </c>
      <c r="M418" s="137">
        <v>5059</v>
      </c>
      <c r="N418" s="137">
        <v>96121</v>
      </c>
    </row>
    <row r="419" spans="1:14" ht="33" customHeight="1" thickBot="1" x14ac:dyDescent="0.25">
      <c r="A419" s="143" t="s">
        <v>340</v>
      </c>
      <c r="B419" s="141">
        <v>8278365</v>
      </c>
      <c r="C419" s="136">
        <v>8318979</v>
      </c>
      <c r="D419" s="136">
        <v>7058520</v>
      </c>
      <c r="E419" s="136">
        <v>8057795</v>
      </c>
      <c r="F419" s="136">
        <v>7302909</v>
      </c>
      <c r="G419" s="136">
        <v>8694554</v>
      </c>
      <c r="H419" s="136">
        <v>10525897</v>
      </c>
      <c r="I419" s="136">
        <v>9986385</v>
      </c>
      <c r="J419" s="136">
        <v>1244514</v>
      </c>
      <c r="K419" s="136">
        <v>96121</v>
      </c>
      <c r="L419" s="136">
        <v>0</v>
      </c>
      <c r="M419" s="136">
        <v>0</v>
      </c>
      <c r="N419" s="136">
        <v>69564039</v>
      </c>
    </row>
    <row r="420" spans="1:14" ht="33" customHeight="1" thickBot="1" x14ac:dyDescent="0.25">
      <c r="A420" s="145" t="s">
        <v>340</v>
      </c>
      <c r="B420" s="137">
        <v>8278365</v>
      </c>
      <c r="C420" s="137">
        <v>8318979</v>
      </c>
      <c r="D420" s="137">
        <v>7058520</v>
      </c>
      <c r="E420" s="137">
        <v>8057795</v>
      </c>
      <c r="F420" s="137">
        <v>7302909</v>
      </c>
      <c r="G420" s="137">
        <v>8694554</v>
      </c>
      <c r="H420" s="137">
        <v>10525897</v>
      </c>
      <c r="I420" s="137">
        <v>9986385</v>
      </c>
      <c r="J420" s="137">
        <v>1244514</v>
      </c>
      <c r="K420" s="137">
        <v>96121</v>
      </c>
      <c r="L420" s="137">
        <v>0</v>
      </c>
      <c r="M420" s="137">
        <v>0</v>
      </c>
      <c r="N420" s="137">
        <v>69564039</v>
      </c>
    </row>
    <row r="421" spans="1:14" ht="33" customHeight="1" thickBot="1" x14ac:dyDescent="0.25">
      <c r="A421" s="150" t="s">
        <v>251</v>
      </c>
      <c r="B421" s="151">
        <v>104721104</v>
      </c>
      <c r="C421" s="151">
        <v>78328823</v>
      </c>
      <c r="D421" s="151">
        <v>92224117</v>
      </c>
      <c r="E421" s="151">
        <v>84176220</v>
      </c>
      <c r="F421" s="151">
        <v>97042333</v>
      </c>
      <c r="G421" s="151">
        <v>100860600</v>
      </c>
      <c r="H421" s="151">
        <v>103346549</v>
      </c>
      <c r="I421" s="151">
        <v>86010412</v>
      </c>
      <c r="J421" s="151">
        <v>89764157</v>
      </c>
      <c r="K421" s="151">
        <v>63672227</v>
      </c>
      <c r="L421" s="151">
        <v>57135239</v>
      </c>
      <c r="M421" s="151">
        <v>72369663</v>
      </c>
      <c r="N421" s="151">
        <v>1029651444</v>
      </c>
    </row>
    <row r="422" spans="1:14" ht="33" customHeight="1" x14ac:dyDescent="0.2"/>
    <row r="423" spans="1:14" ht="33" customHeight="1" x14ac:dyDescent="0.2">
      <c r="A423" s="89"/>
    </row>
    <row r="424" spans="1:14" ht="33" customHeight="1" x14ac:dyDescent="0.2">
      <c r="A424" s="269" t="s">
        <v>344</v>
      </c>
      <c r="B424" s="269"/>
      <c r="C424" s="269"/>
      <c r="D424" s="269"/>
      <c r="E424" s="269"/>
      <c r="F424" s="269"/>
      <c r="G424" s="269"/>
      <c r="H424" s="269"/>
      <c r="I424" s="269"/>
      <c r="J424" s="269"/>
      <c r="K424" s="269"/>
      <c r="L424" s="269"/>
      <c r="M424" s="269"/>
      <c r="N424" s="269"/>
    </row>
    <row r="425" spans="1:14" ht="33" customHeight="1" thickBot="1" x14ac:dyDescent="0.25">
      <c r="A425" s="270"/>
      <c r="B425" s="270"/>
      <c r="C425" s="270"/>
      <c r="D425" s="270"/>
      <c r="E425" s="270"/>
      <c r="F425" s="270"/>
      <c r="G425" s="270"/>
      <c r="H425" s="270"/>
      <c r="I425" s="270"/>
      <c r="J425" s="270"/>
      <c r="K425" s="270"/>
      <c r="L425" s="270"/>
      <c r="M425" s="270"/>
      <c r="N425" s="270"/>
    </row>
    <row r="426" spans="1:14" ht="33" customHeight="1" thickBot="1" x14ac:dyDescent="0.25">
      <c r="A426" s="170" t="s">
        <v>238</v>
      </c>
      <c r="B426" s="171" t="s">
        <v>239</v>
      </c>
      <c r="C426" s="171" t="s">
        <v>240</v>
      </c>
      <c r="D426" s="171" t="s">
        <v>241</v>
      </c>
      <c r="E426" s="171" t="s">
        <v>242</v>
      </c>
      <c r="F426" s="171" t="s">
        <v>243</v>
      </c>
      <c r="G426" s="171" t="s">
        <v>244</v>
      </c>
      <c r="H426" s="171" t="s">
        <v>245</v>
      </c>
      <c r="I426" s="171" t="s">
        <v>246</v>
      </c>
      <c r="J426" s="171" t="s">
        <v>247</v>
      </c>
      <c r="K426" s="171" t="s">
        <v>248</v>
      </c>
      <c r="L426" s="171" t="s">
        <v>249</v>
      </c>
      <c r="M426" s="171" t="s">
        <v>250</v>
      </c>
      <c r="N426" s="172" t="s">
        <v>251</v>
      </c>
    </row>
    <row r="427" spans="1:14" ht="33" customHeight="1" thickBot="1" x14ac:dyDescent="0.25">
      <c r="A427" s="164" t="s">
        <v>252</v>
      </c>
      <c r="B427" s="152">
        <v>0</v>
      </c>
      <c r="C427" s="152">
        <v>0</v>
      </c>
      <c r="D427" s="152">
        <v>0</v>
      </c>
      <c r="E427" s="152">
        <v>0</v>
      </c>
      <c r="F427" s="152">
        <v>0</v>
      </c>
      <c r="G427" s="152">
        <v>0</v>
      </c>
      <c r="H427" s="152">
        <v>0</v>
      </c>
      <c r="I427" s="152">
        <v>0</v>
      </c>
      <c r="J427" s="152">
        <v>0</v>
      </c>
      <c r="K427" s="152">
        <v>0</v>
      </c>
      <c r="L427" s="152">
        <v>0</v>
      </c>
      <c r="M427" s="152">
        <v>0</v>
      </c>
      <c r="N427" s="152">
        <v>0</v>
      </c>
    </row>
    <row r="428" spans="1:14" ht="33" customHeight="1" x14ac:dyDescent="0.2">
      <c r="A428" s="162" t="s">
        <v>253</v>
      </c>
      <c r="B428" s="155">
        <v>0</v>
      </c>
      <c r="C428" s="153">
        <v>0</v>
      </c>
      <c r="D428" s="153">
        <v>0</v>
      </c>
      <c r="E428" s="153">
        <v>0</v>
      </c>
      <c r="F428" s="153">
        <v>0</v>
      </c>
      <c r="G428" s="153">
        <v>0</v>
      </c>
      <c r="H428" s="153">
        <v>0</v>
      </c>
      <c r="I428" s="153">
        <v>0</v>
      </c>
      <c r="J428" s="153">
        <v>0</v>
      </c>
      <c r="K428" s="153">
        <v>0</v>
      </c>
      <c r="L428" s="153">
        <v>0</v>
      </c>
      <c r="M428" s="153">
        <v>0</v>
      </c>
      <c r="N428" s="154">
        <v>0</v>
      </c>
    </row>
    <row r="429" spans="1:14" ht="33" customHeight="1" x14ac:dyDescent="0.2">
      <c r="A429" s="162" t="s">
        <v>221</v>
      </c>
      <c r="B429" s="155">
        <v>0</v>
      </c>
      <c r="C429" s="153">
        <v>0</v>
      </c>
      <c r="D429" s="153">
        <v>0</v>
      </c>
      <c r="E429" s="153">
        <v>0</v>
      </c>
      <c r="F429" s="153">
        <v>0</v>
      </c>
      <c r="G429" s="153">
        <v>0</v>
      </c>
      <c r="H429" s="153">
        <v>0</v>
      </c>
      <c r="I429" s="153">
        <v>0</v>
      </c>
      <c r="J429" s="153">
        <v>0</v>
      </c>
      <c r="K429" s="153">
        <v>0</v>
      </c>
      <c r="L429" s="153">
        <v>0</v>
      </c>
      <c r="M429" s="153">
        <v>0</v>
      </c>
      <c r="N429" s="154">
        <v>0</v>
      </c>
    </row>
    <row r="430" spans="1:14" ht="33" customHeight="1" x14ac:dyDescent="0.2">
      <c r="A430" s="162" t="s">
        <v>254</v>
      </c>
      <c r="B430" s="155">
        <v>0</v>
      </c>
      <c r="C430" s="153">
        <v>0</v>
      </c>
      <c r="D430" s="153">
        <v>0</v>
      </c>
      <c r="E430" s="153">
        <v>0</v>
      </c>
      <c r="F430" s="153">
        <v>0</v>
      </c>
      <c r="G430" s="153">
        <v>0</v>
      </c>
      <c r="H430" s="153">
        <v>0</v>
      </c>
      <c r="I430" s="153">
        <v>0</v>
      </c>
      <c r="J430" s="153">
        <v>0</v>
      </c>
      <c r="K430" s="153">
        <v>0</v>
      </c>
      <c r="L430" s="153">
        <v>0</v>
      </c>
      <c r="M430" s="153">
        <v>0</v>
      </c>
      <c r="N430" s="154">
        <v>0</v>
      </c>
    </row>
    <row r="431" spans="1:14" ht="33" customHeight="1" x14ac:dyDescent="0.2">
      <c r="A431" s="163" t="s">
        <v>255</v>
      </c>
      <c r="B431" s="155">
        <v>0</v>
      </c>
      <c r="C431" s="153">
        <v>0</v>
      </c>
      <c r="D431" s="153">
        <v>0</v>
      </c>
      <c r="E431" s="153">
        <v>0</v>
      </c>
      <c r="F431" s="153">
        <v>0</v>
      </c>
      <c r="G431" s="153">
        <v>0</v>
      </c>
      <c r="H431" s="153">
        <v>0</v>
      </c>
      <c r="I431" s="153">
        <v>0</v>
      </c>
      <c r="J431" s="153">
        <v>0</v>
      </c>
      <c r="K431" s="153">
        <v>0</v>
      </c>
      <c r="L431" s="153">
        <v>0</v>
      </c>
      <c r="M431" s="153">
        <v>0</v>
      </c>
      <c r="N431" s="154">
        <v>0</v>
      </c>
    </row>
    <row r="432" spans="1:14" ht="33" customHeight="1" thickBot="1" x14ac:dyDescent="0.25">
      <c r="A432" s="169" t="s">
        <v>256</v>
      </c>
      <c r="B432" s="155">
        <v>0</v>
      </c>
      <c r="C432" s="153">
        <v>0</v>
      </c>
      <c r="D432" s="153">
        <v>0</v>
      </c>
      <c r="E432" s="153">
        <v>0</v>
      </c>
      <c r="F432" s="153">
        <v>0</v>
      </c>
      <c r="G432" s="153">
        <v>0</v>
      </c>
      <c r="H432" s="153">
        <v>0</v>
      </c>
      <c r="I432" s="153">
        <v>0</v>
      </c>
      <c r="J432" s="153">
        <v>0</v>
      </c>
      <c r="K432" s="153">
        <v>0</v>
      </c>
      <c r="L432" s="153">
        <v>0</v>
      </c>
      <c r="M432" s="153">
        <v>0</v>
      </c>
      <c r="N432" s="154">
        <v>0</v>
      </c>
    </row>
    <row r="433" spans="1:14" ht="33" customHeight="1" thickBot="1" x14ac:dyDescent="0.25">
      <c r="A433" s="166" t="s">
        <v>257</v>
      </c>
      <c r="B433" s="156">
        <v>0</v>
      </c>
      <c r="C433" s="156">
        <v>0</v>
      </c>
      <c r="D433" s="156">
        <v>0</v>
      </c>
      <c r="E433" s="156">
        <v>0</v>
      </c>
      <c r="F433" s="156">
        <v>0</v>
      </c>
      <c r="G433" s="156">
        <v>0</v>
      </c>
      <c r="H433" s="156">
        <v>0</v>
      </c>
      <c r="I433" s="156">
        <v>0</v>
      </c>
      <c r="J433" s="156">
        <v>0</v>
      </c>
      <c r="K433" s="156">
        <v>0</v>
      </c>
      <c r="L433" s="156">
        <v>0</v>
      </c>
      <c r="M433" s="156">
        <v>0</v>
      </c>
      <c r="N433" s="156">
        <v>0</v>
      </c>
    </row>
    <row r="434" spans="1:14" ht="33" customHeight="1" x14ac:dyDescent="0.2">
      <c r="A434" s="165" t="s">
        <v>258</v>
      </c>
      <c r="B434" s="153">
        <v>0</v>
      </c>
      <c r="C434" s="153">
        <v>0</v>
      </c>
      <c r="D434" s="153">
        <v>0</v>
      </c>
      <c r="E434" s="153">
        <v>0</v>
      </c>
      <c r="F434" s="153">
        <v>0</v>
      </c>
      <c r="G434" s="153">
        <v>0</v>
      </c>
      <c r="H434" s="153">
        <v>0</v>
      </c>
      <c r="I434" s="153">
        <v>0</v>
      </c>
      <c r="J434" s="153">
        <v>0</v>
      </c>
      <c r="K434" s="153">
        <v>0</v>
      </c>
      <c r="L434" s="153">
        <v>0</v>
      </c>
      <c r="M434" s="153">
        <v>0</v>
      </c>
      <c r="N434" s="154">
        <v>0</v>
      </c>
    </row>
    <row r="435" spans="1:14" ht="33" customHeight="1" x14ac:dyDescent="0.2">
      <c r="A435" s="165" t="s">
        <v>259</v>
      </c>
      <c r="B435" s="153">
        <v>0</v>
      </c>
      <c r="C435" s="153">
        <v>0</v>
      </c>
      <c r="D435" s="153">
        <v>0</v>
      </c>
      <c r="E435" s="153">
        <v>0</v>
      </c>
      <c r="F435" s="153">
        <v>0</v>
      </c>
      <c r="G435" s="153">
        <v>0</v>
      </c>
      <c r="H435" s="153">
        <v>0</v>
      </c>
      <c r="I435" s="153">
        <v>0</v>
      </c>
      <c r="J435" s="153">
        <v>0</v>
      </c>
      <c r="K435" s="153">
        <v>0</v>
      </c>
      <c r="L435" s="153">
        <v>0</v>
      </c>
      <c r="M435" s="153">
        <v>0</v>
      </c>
      <c r="N435" s="154">
        <v>0</v>
      </c>
    </row>
    <row r="436" spans="1:14" ht="33" customHeight="1" x14ac:dyDescent="0.2">
      <c r="A436" s="165" t="s">
        <v>260</v>
      </c>
      <c r="B436" s="153">
        <v>0</v>
      </c>
      <c r="C436" s="153">
        <v>0</v>
      </c>
      <c r="D436" s="153">
        <v>0</v>
      </c>
      <c r="E436" s="153">
        <v>0</v>
      </c>
      <c r="F436" s="153">
        <v>0</v>
      </c>
      <c r="G436" s="153">
        <v>0</v>
      </c>
      <c r="H436" s="153">
        <v>0</v>
      </c>
      <c r="I436" s="153">
        <v>0</v>
      </c>
      <c r="J436" s="153">
        <v>0</v>
      </c>
      <c r="K436" s="153">
        <v>0</v>
      </c>
      <c r="L436" s="153">
        <v>0</v>
      </c>
      <c r="M436" s="153">
        <v>0</v>
      </c>
      <c r="N436" s="154">
        <v>0</v>
      </c>
    </row>
    <row r="437" spans="1:14" ht="33" customHeight="1" x14ac:dyDescent="0.2">
      <c r="A437" s="165" t="s">
        <v>261</v>
      </c>
      <c r="B437" s="153">
        <v>0</v>
      </c>
      <c r="C437" s="153">
        <v>0</v>
      </c>
      <c r="D437" s="153">
        <v>0</v>
      </c>
      <c r="E437" s="153">
        <v>0</v>
      </c>
      <c r="F437" s="153">
        <v>0</v>
      </c>
      <c r="G437" s="153">
        <v>0</v>
      </c>
      <c r="H437" s="153">
        <v>0</v>
      </c>
      <c r="I437" s="153">
        <v>0</v>
      </c>
      <c r="J437" s="153">
        <v>0</v>
      </c>
      <c r="K437" s="153">
        <v>0</v>
      </c>
      <c r="L437" s="153">
        <v>0</v>
      </c>
      <c r="M437" s="153">
        <v>0</v>
      </c>
      <c r="N437" s="154">
        <v>0</v>
      </c>
    </row>
    <row r="438" spans="1:14" ht="33" customHeight="1" x14ac:dyDescent="0.2">
      <c r="A438" s="165" t="s">
        <v>262</v>
      </c>
      <c r="B438" s="153">
        <v>0</v>
      </c>
      <c r="C438" s="153">
        <v>0</v>
      </c>
      <c r="D438" s="153">
        <v>0</v>
      </c>
      <c r="E438" s="153">
        <v>0</v>
      </c>
      <c r="F438" s="153">
        <v>0</v>
      </c>
      <c r="G438" s="153">
        <v>0</v>
      </c>
      <c r="H438" s="153">
        <v>0</v>
      </c>
      <c r="I438" s="153">
        <v>0</v>
      </c>
      <c r="J438" s="153">
        <v>0</v>
      </c>
      <c r="K438" s="153">
        <v>0</v>
      </c>
      <c r="L438" s="153">
        <v>0</v>
      </c>
      <c r="M438" s="153">
        <v>0</v>
      </c>
      <c r="N438" s="154">
        <v>0</v>
      </c>
    </row>
    <row r="439" spans="1:14" ht="33" customHeight="1" thickBot="1" x14ac:dyDescent="0.25">
      <c r="A439" s="165" t="s">
        <v>263</v>
      </c>
      <c r="B439" s="153">
        <v>0</v>
      </c>
      <c r="C439" s="153">
        <v>0</v>
      </c>
      <c r="D439" s="153">
        <v>0</v>
      </c>
      <c r="E439" s="153">
        <v>0</v>
      </c>
      <c r="F439" s="153">
        <v>0</v>
      </c>
      <c r="G439" s="153">
        <v>0</v>
      </c>
      <c r="H439" s="153">
        <v>0</v>
      </c>
      <c r="I439" s="153">
        <v>0</v>
      </c>
      <c r="J439" s="153">
        <v>0</v>
      </c>
      <c r="K439" s="153">
        <v>0</v>
      </c>
      <c r="L439" s="153">
        <v>0</v>
      </c>
      <c r="M439" s="153">
        <v>0</v>
      </c>
      <c r="N439" s="154">
        <v>0</v>
      </c>
    </row>
    <row r="440" spans="1:14" ht="33" customHeight="1" thickBot="1" x14ac:dyDescent="0.25">
      <c r="A440" s="166" t="s">
        <v>264</v>
      </c>
      <c r="B440" s="156">
        <v>0</v>
      </c>
      <c r="C440" s="156">
        <v>0</v>
      </c>
      <c r="D440" s="156">
        <v>0</v>
      </c>
      <c r="E440" s="156">
        <v>0</v>
      </c>
      <c r="F440" s="156">
        <v>0</v>
      </c>
      <c r="G440" s="156">
        <v>0</v>
      </c>
      <c r="H440" s="156">
        <v>0</v>
      </c>
      <c r="I440" s="156">
        <v>0</v>
      </c>
      <c r="J440" s="156">
        <v>0</v>
      </c>
      <c r="K440" s="156">
        <v>0</v>
      </c>
      <c r="L440" s="156">
        <v>0</v>
      </c>
      <c r="M440" s="156">
        <v>0</v>
      </c>
      <c r="N440" s="156">
        <v>0</v>
      </c>
    </row>
    <row r="441" spans="1:14" ht="33" customHeight="1" x14ac:dyDescent="0.2">
      <c r="A441" s="165" t="s">
        <v>265</v>
      </c>
      <c r="B441" s="153">
        <v>0</v>
      </c>
      <c r="C441" s="153">
        <v>0</v>
      </c>
      <c r="D441" s="153">
        <v>0</v>
      </c>
      <c r="E441" s="153">
        <v>0</v>
      </c>
      <c r="F441" s="153">
        <v>0</v>
      </c>
      <c r="G441" s="153">
        <v>0</v>
      </c>
      <c r="H441" s="153">
        <v>0</v>
      </c>
      <c r="I441" s="153">
        <v>0</v>
      </c>
      <c r="J441" s="153">
        <v>0</v>
      </c>
      <c r="K441" s="153">
        <v>0</v>
      </c>
      <c r="L441" s="153">
        <v>0</v>
      </c>
      <c r="M441" s="153">
        <v>0</v>
      </c>
      <c r="N441" s="154">
        <v>0</v>
      </c>
    </row>
    <row r="442" spans="1:14" ht="33" customHeight="1" x14ac:dyDescent="0.2">
      <c r="A442" s="165" t="s">
        <v>266</v>
      </c>
      <c r="B442" s="153">
        <v>0</v>
      </c>
      <c r="C442" s="153">
        <v>0</v>
      </c>
      <c r="D442" s="153">
        <v>0</v>
      </c>
      <c r="E442" s="153">
        <v>0</v>
      </c>
      <c r="F442" s="153">
        <v>0</v>
      </c>
      <c r="G442" s="153">
        <v>0</v>
      </c>
      <c r="H442" s="153">
        <v>0</v>
      </c>
      <c r="I442" s="153">
        <v>0</v>
      </c>
      <c r="J442" s="153">
        <v>0</v>
      </c>
      <c r="K442" s="153">
        <v>0</v>
      </c>
      <c r="L442" s="153">
        <v>0</v>
      </c>
      <c r="M442" s="153">
        <v>0</v>
      </c>
      <c r="N442" s="154">
        <v>0</v>
      </c>
    </row>
    <row r="443" spans="1:14" ht="33" customHeight="1" x14ac:dyDescent="0.2">
      <c r="A443" s="165" t="s">
        <v>267</v>
      </c>
      <c r="B443" s="153">
        <v>0</v>
      </c>
      <c r="C443" s="153">
        <v>0</v>
      </c>
      <c r="D443" s="153">
        <v>0</v>
      </c>
      <c r="E443" s="153">
        <v>0</v>
      </c>
      <c r="F443" s="153">
        <v>0</v>
      </c>
      <c r="G443" s="153">
        <v>0</v>
      </c>
      <c r="H443" s="153">
        <v>0</v>
      </c>
      <c r="I443" s="153">
        <v>0</v>
      </c>
      <c r="J443" s="153">
        <v>0</v>
      </c>
      <c r="K443" s="153">
        <v>0</v>
      </c>
      <c r="L443" s="153">
        <v>0</v>
      </c>
      <c r="M443" s="153">
        <v>0</v>
      </c>
      <c r="N443" s="154">
        <v>0</v>
      </c>
    </row>
    <row r="444" spans="1:14" ht="33" customHeight="1" thickBot="1" x14ac:dyDescent="0.25">
      <c r="A444" s="165" t="s">
        <v>268</v>
      </c>
      <c r="B444" s="153">
        <v>0</v>
      </c>
      <c r="C444" s="153">
        <v>0</v>
      </c>
      <c r="D444" s="153">
        <v>0</v>
      </c>
      <c r="E444" s="153">
        <v>0</v>
      </c>
      <c r="F444" s="153">
        <v>0</v>
      </c>
      <c r="G444" s="153">
        <v>0</v>
      </c>
      <c r="H444" s="153">
        <v>0</v>
      </c>
      <c r="I444" s="153">
        <v>0</v>
      </c>
      <c r="J444" s="153">
        <v>0</v>
      </c>
      <c r="K444" s="153">
        <v>0</v>
      </c>
      <c r="L444" s="153">
        <v>0</v>
      </c>
      <c r="M444" s="153">
        <v>0</v>
      </c>
      <c r="N444" s="154">
        <v>0</v>
      </c>
    </row>
    <row r="445" spans="1:14" ht="33" customHeight="1" thickBot="1" x14ac:dyDescent="0.25">
      <c r="A445" s="166" t="s">
        <v>269</v>
      </c>
      <c r="B445" s="157">
        <v>293976</v>
      </c>
      <c r="C445" s="157">
        <v>384480</v>
      </c>
      <c r="D445" s="157">
        <v>1094388</v>
      </c>
      <c r="E445" s="157">
        <v>2522549</v>
      </c>
      <c r="F445" s="157">
        <v>982061</v>
      </c>
      <c r="G445" s="157">
        <v>946758</v>
      </c>
      <c r="H445" s="157">
        <v>179724</v>
      </c>
      <c r="I445" s="157">
        <v>0</v>
      </c>
      <c r="J445" s="157">
        <v>494882</v>
      </c>
      <c r="K445" s="157">
        <v>1104016</v>
      </c>
      <c r="L445" s="157">
        <v>500659</v>
      </c>
      <c r="M445" s="157">
        <v>860106</v>
      </c>
      <c r="N445" s="157">
        <v>9363599</v>
      </c>
    </row>
    <row r="446" spans="1:14" ht="33" customHeight="1" x14ac:dyDescent="0.2">
      <c r="A446" s="165" t="s">
        <v>270</v>
      </c>
      <c r="B446" s="153">
        <v>0</v>
      </c>
      <c r="C446" s="153">
        <v>0</v>
      </c>
      <c r="D446" s="153">
        <v>0</v>
      </c>
      <c r="E446" s="153">
        <v>0</v>
      </c>
      <c r="F446" s="153">
        <v>0</v>
      </c>
      <c r="G446" s="153">
        <v>0</v>
      </c>
      <c r="H446" s="153">
        <v>0</v>
      </c>
      <c r="I446" s="153">
        <v>0</v>
      </c>
      <c r="J446" s="153">
        <v>0</v>
      </c>
      <c r="K446" s="153">
        <v>1104016</v>
      </c>
      <c r="L446" s="153">
        <v>0</v>
      </c>
      <c r="M446" s="153">
        <v>860106</v>
      </c>
      <c r="N446" s="158">
        <v>1964122</v>
      </c>
    </row>
    <row r="447" spans="1:14" ht="33" customHeight="1" thickBot="1" x14ac:dyDescent="0.25">
      <c r="A447" s="165" t="s">
        <v>271</v>
      </c>
      <c r="B447" s="153">
        <v>293976</v>
      </c>
      <c r="C447" s="153">
        <v>384480</v>
      </c>
      <c r="D447" s="153">
        <v>1094388</v>
      </c>
      <c r="E447" s="153">
        <v>2522549</v>
      </c>
      <c r="F447" s="153">
        <v>982061</v>
      </c>
      <c r="G447" s="153">
        <v>946758</v>
      </c>
      <c r="H447" s="153">
        <v>179724</v>
      </c>
      <c r="I447" s="153">
        <v>0</v>
      </c>
      <c r="J447" s="153">
        <v>494882</v>
      </c>
      <c r="K447" s="153">
        <v>0</v>
      </c>
      <c r="L447" s="153">
        <v>500659</v>
      </c>
      <c r="M447" s="153">
        <v>0</v>
      </c>
      <c r="N447" s="158">
        <v>7399477</v>
      </c>
    </row>
    <row r="448" spans="1:14" ht="33" customHeight="1" thickBot="1" x14ac:dyDescent="0.25">
      <c r="A448" s="166" t="s">
        <v>272</v>
      </c>
      <c r="B448" s="156">
        <v>0</v>
      </c>
      <c r="C448" s="156">
        <v>0</v>
      </c>
      <c r="D448" s="156">
        <v>0</v>
      </c>
      <c r="E448" s="156">
        <v>0</v>
      </c>
      <c r="F448" s="156">
        <v>0</v>
      </c>
      <c r="G448" s="156">
        <v>0</v>
      </c>
      <c r="H448" s="156">
        <v>0</v>
      </c>
      <c r="I448" s="156">
        <v>0</v>
      </c>
      <c r="J448" s="156">
        <v>0</v>
      </c>
      <c r="K448" s="156">
        <v>0</v>
      </c>
      <c r="L448" s="156">
        <v>0</v>
      </c>
      <c r="M448" s="156">
        <v>0</v>
      </c>
      <c r="N448" s="156">
        <v>0</v>
      </c>
    </row>
    <row r="449" spans="1:14" ht="33" customHeight="1" x14ac:dyDescent="0.2">
      <c r="A449" s="165" t="s">
        <v>273</v>
      </c>
      <c r="B449" s="153">
        <v>0</v>
      </c>
      <c r="C449" s="153">
        <v>0</v>
      </c>
      <c r="D449" s="153">
        <v>0</v>
      </c>
      <c r="E449" s="153">
        <v>0</v>
      </c>
      <c r="F449" s="153">
        <v>0</v>
      </c>
      <c r="G449" s="153">
        <v>0</v>
      </c>
      <c r="H449" s="153">
        <v>0</v>
      </c>
      <c r="I449" s="153">
        <v>0</v>
      </c>
      <c r="J449" s="153">
        <v>0</v>
      </c>
      <c r="K449" s="153">
        <v>0</v>
      </c>
      <c r="L449" s="153">
        <v>0</v>
      </c>
      <c r="M449" s="153">
        <v>0</v>
      </c>
      <c r="N449" s="158">
        <v>0</v>
      </c>
    </row>
    <row r="450" spans="1:14" ht="33" customHeight="1" x14ac:dyDescent="0.2">
      <c r="A450" s="165" t="s">
        <v>274</v>
      </c>
      <c r="B450" s="153">
        <v>0</v>
      </c>
      <c r="C450" s="153">
        <v>0</v>
      </c>
      <c r="D450" s="153">
        <v>0</v>
      </c>
      <c r="E450" s="153">
        <v>0</v>
      </c>
      <c r="F450" s="153">
        <v>0</v>
      </c>
      <c r="G450" s="153">
        <v>0</v>
      </c>
      <c r="H450" s="153">
        <v>0</v>
      </c>
      <c r="I450" s="153">
        <v>0</v>
      </c>
      <c r="J450" s="153">
        <v>0</v>
      </c>
      <c r="K450" s="153">
        <v>0</v>
      </c>
      <c r="L450" s="153">
        <v>0</v>
      </c>
      <c r="M450" s="153">
        <v>0</v>
      </c>
      <c r="N450" s="158">
        <v>0</v>
      </c>
    </row>
    <row r="451" spans="1:14" ht="33" customHeight="1" x14ac:dyDescent="0.2">
      <c r="A451" s="165" t="s">
        <v>275</v>
      </c>
      <c r="B451" s="153">
        <v>0</v>
      </c>
      <c r="C451" s="153">
        <v>0</v>
      </c>
      <c r="D451" s="153">
        <v>0</v>
      </c>
      <c r="E451" s="153">
        <v>0</v>
      </c>
      <c r="F451" s="153">
        <v>0</v>
      </c>
      <c r="G451" s="153">
        <v>0</v>
      </c>
      <c r="H451" s="153">
        <v>0</v>
      </c>
      <c r="I451" s="153">
        <v>0</v>
      </c>
      <c r="J451" s="153">
        <v>0</v>
      </c>
      <c r="K451" s="153">
        <v>0</v>
      </c>
      <c r="L451" s="153">
        <v>0</v>
      </c>
      <c r="M451" s="153">
        <v>0</v>
      </c>
      <c r="N451" s="158">
        <v>0</v>
      </c>
    </row>
    <row r="452" spans="1:14" ht="33" customHeight="1" x14ac:dyDescent="0.2">
      <c r="A452" s="165" t="s">
        <v>276</v>
      </c>
      <c r="B452" s="153">
        <v>0</v>
      </c>
      <c r="C452" s="153">
        <v>0</v>
      </c>
      <c r="D452" s="153">
        <v>0</v>
      </c>
      <c r="E452" s="153">
        <v>0</v>
      </c>
      <c r="F452" s="153">
        <v>0</v>
      </c>
      <c r="G452" s="153">
        <v>0</v>
      </c>
      <c r="H452" s="153">
        <v>0</v>
      </c>
      <c r="I452" s="153">
        <v>0</v>
      </c>
      <c r="J452" s="153">
        <v>0</v>
      </c>
      <c r="K452" s="153">
        <v>0</v>
      </c>
      <c r="L452" s="153">
        <v>0</v>
      </c>
      <c r="M452" s="153">
        <v>0</v>
      </c>
      <c r="N452" s="158">
        <v>0</v>
      </c>
    </row>
    <row r="453" spans="1:14" ht="33" customHeight="1" x14ac:dyDescent="0.2">
      <c r="A453" s="165" t="s">
        <v>277</v>
      </c>
      <c r="B453" s="153">
        <v>0</v>
      </c>
      <c r="C453" s="153">
        <v>0</v>
      </c>
      <c r="D453" s="153">
        <v>0</v>
      </c>
      <c r="E453" s="153">
        <v>0</v>
      </c>
      <c r="F453" s="153">
        <v>0</v>
      </c>
      <c r="G453" s="153">
        <v>0</v>
      </c>
      <c r="H453" s="153">
        <v>0</v>
      </c>
      <c r="I453" s="153">
        <v>0</v>
      </c>
      <c r="J453" s="153">
        <v>0</v>
      </c>
      <c r="K453" s="153">
        <v>0</v>
      </c>
      <c r="L453" s="153">
        <v>0</v>
      </c>
      <c r="M453" s="153">
        <v>0</v>
      </c>
      <c r="N453" s="158">
        <v>0</v>
      </c>
    </row>
    <row r="454" spans="1:14" ht="33" customHeight="1" x14ac:dyDescent="0.2">
      <c r="A454" s="165" t="s">
        <v>278</v>
      </c>
      <c r="B454" s="153">
        <v>0</v>
      </c>
      <c r="C454" s="153">
        <v>0</v>
      </c>
      <c r="D454" s="153">
        <v>0</v>
      </c>
      <c r="E454" s="153">
        <v>0</v>
      </c>
      <c r="F454" s="153">
        <v>0</v>
      </c>
      <c r="G454" s="153">
        <v>0</v>
      </c>
      <c r="H454" s="153">
        <v>0</v>
      </c>
      <c r="I454" s="153">
        <v>0</v>
      </c>
      <c r="J454" s="153">
        <v>0</v>
      </c>
      <c r="K454" s="153">
        <v>0</v>
      </c>
      <c r="L454" s="153">
        <v>0</v>
      </c>
      <c r="M454" s="153">
        <v>0</v>
      </c>
      <c r="N454" s="158">
        <v>0</v>
      </c>
    </row>
    <row r="455" spans="1:14" ht="33" customHeight="1" x14ac:dyDescent="0.2">
      <c r="A455" s="165" t="s">
        <v>279</v>
      </c>
      <c r="B455" s="153">
        <v>0</v>
      </c>
      <c r="C455" s="153">
        <v>0</v>
      </c>
      <c r="D455" s="153">
        <v>0</v>
      </c>
      <c r="E455" s="153">
        <v>0</v>
      </c>
      <c r="F455" s="153">
        <v>0</v>
      </c>
      <c r="G455" s="153">
        <v>0</v>
      </c>
      <c r="H455" s="153">
        <v>0</v>
      </c>
      <c r="I455" s="153">
        <v>0</v>
      </c>
      <c r="J455" s="153">
        <v>0</v>
      </c>
      <c r="K455" s="153">
        <v>0</v>
      </c>
      <c r="L455" s="153">
        <v>0</v>
      </c>
      <c r="M455" s="153">
        <v>0</v>
      </c>
      <c r="N455" s="158">
        <v>0</v>
      </c>
    </row>
    <row r="456" spans="1:14" ht="33" customHeight="1" x14ac:dyDescent="0.2">
      <c r="A456" s="165" t="s">
        <v>280</v>
      </c>
      <c r="B456" s="153">
        <v>0</v>
      </c>
      <c r="C456" s="153">
        <v>0</v>
      </c>
      <c r="D456" s="153">
        <v>0</v>
      </c>
      <c r="E456" s="153">
        <v>0</v>
      </c>
      <c r="F456" s="153">
        <v>0</v>
      </c>
      <c r="G456" s="153">
        <v>0</v>
      </c>
      <c r="H456" s="153">
        <v>0</v>
      </c>
      <c r="I456" s="153">
        <v>0</v>
      </c>
      <c r="J456" s="153">
        <v>0</v>
      </c>
      <c r="K456" s="153">
        <v>0</v>
      </c>
      <c r="L456" s="153">
        <v>0</v>
      </c>
      <c r="M456" s="153">
        <v>0</v>
      </c>
      <c r="N456" s="158">
        <v>0</v>
      </c>
    </row>
    <row r="457" spans="1:14" ht="33" customHeight="1" x14ac:dyDescent="0.2">
      <c r="A457" s="165" t="s">
        <v>281</v>
      </c>
      <c r="B457" s="153">
        <v>0</v>
      </c>
      <c r="C457" s="153">
        <v>0</v>
      </c>
      <c r="D457" s="153">
        <v>0</v>
      </c>
      <c r="E457" s="153">
        <v>0</v>
      </c>
      <c r="F457" s="153">
        <v>0</v>
      </c>
      <c r="G457" s="153">
        <v>0</v>
      </c>
      <c r="H457" s="153">
        <v>0</v>
      </c>
      <c r="I457" s="153">
        <v>0</v>
      </c>
      <c r="J457" s="153">
        <v>0</v>
      </c>
      <c r="K457" s="153">
        <v>0</v>
      </c>
      <c r="L457" s="153">
        <v>0</v>
      </c>
      <c r="M457" s="153">
        <v>0</v>
      </c>
      <c r="N457" s="158">
        <v>0</v>
      </c>
    </row>
    <row r="458" spans="1:14" ht="33" customHeight="1" x14ac:dyDescent="0.2">
      <c r="A458" s="165" t="s">
        <v>282</v>
      </c>
      <c r="B458" s="153">
        <v>0</v>
      </c>
      <c r="C458" s="153">
        <v>0</v>
      </c>
      <c r="D458" s="153">
        <v>0</v>
      </c>
      <c r="E458" s="153">
        <v>0</v>
      </c>
      <c r="F458" s="153">
        <v>0</v>
      </c>
      <c r="G458" s="153">
        <v>0</v>
      </c>
      <c r="H458" s="153">
        <v>0</v>
      </c>
      <c r="I458" s="153">
        <v>0</v>
      </c>
      <c r="J458" s="153">
        <v>0</v>
      </c>
      <c r="K458" s="153">
        <v>0</v>
      </c>
      <c r="L458" s="153">
        <v>0</v>
      </c>
      <c r="M458" s="153">
        <v>0</v>
      </c>
      <c r="N458" s="158">
        <v>0</v>
      </c>
    </row>
    <row r="459" spans="1:14" ht="33" customHeight="1" thickBot="1" x14ac:dyDescent="0.25">
      <c r="A459" s="165" t="s">
        <v>283</v>
      </c>
      <c r="B459" s="153">
        <v>0</v>
      </c>
      <c r="C459" s="153">
        <v>0</v>
      </c>
      <c r="D459" s="153">
        <v>0</v>
      </c>
      <c r="E459" s="153">
        <v>0</v>
      </c>
      <c r="F459" s="153">
        <v>0</v>
      </c>
      <c r="G459" s="153">
        <v>0</v>
      </c>
      <c r="H459" s="153">
        <v>0</v>
      </c>
      <c r="I459" s="153">
        <v>0</v>
      </c>
      <c r="J459" s="153">
        <v>0</v>
      </c>
      <c r="K459" s="153">
        <v>0</v>
      </c>
      <c r="L459" s="153">
        <v>0</v>
      </c>
      <c r="M459" s="153">
        <v>0</v>
      </c>
      <c r="N459" s="158">
        <v>0</v>
      </c>
    </row>
    <row r="460" spans="1:14" ht="33" customHeight="1" thickBot="1" x14ac:dyDescent="0.25">
      <c r="A460" s="166" t="s">
        <v>284</v>
      </c>
      <c r="B460" s="156">
        <v>578359</v>
      </c>
      <c r="C460" s="156">
        <v>954964</v>
      </c>
      <c r="D460" s="156">
        <v>1721626</v>
      </c>
      <c r="E460" s="156">
        <v>995315</v>
      </c>
      <c r="F460" s="156">
        <v>0</v>
      </c>
      <c r="G460" s="156">
        <v>0</v>
      </c>
      <c r="H460" s="156">
        <v>0</v>
      </c>
      <c r="I460" s="156">
        <v>0</v>
      </c>
      <c r="J460" s="156">
        <v>0</v>
      </c>
      <c r="K460" s="156">
        <v>0</v>
      </c>
      <c r="L460" s="156">
        <v>0</v>
      </c>
      <c r="M460" s="156">
        <v>0</v>
      </c>
      <c r="N460" s="156">
        <v>4250264</v>
      </c>
    </row>
    <row r="461" spans="1:14" ht="33" customHeight="1" thickBot="1" x14ac:dyDescent="0.25">
      <c r="A461" s="167" t="s">
        <v>284</v>
      </c>
      <c r="B461" s="159">
        <v>578359</v>
      </c>
      <c r="C461" s="159">
        <v>954964</v>
      </c>
      <c r="D461" s="159">
        <v>1721626</v>
      </c>
      <c r="E461" s="159">
        <v>995315</v>
      </c>
      <c r="F461" s="159">
        <v>0</v>
      </c>
      <c r="G461" s="159">
        <v>0</v>
      </c>
      <c r="H461" s="159">
        <v>0</v>
      </c>
      <c r="I461" s="159">
        <v>0</v>
      </c>
      <c r="J461" s="159">
        <v>0</v>
      </c>
      <c r="K461" s="159">
        <v>0</v>
      </c>
      <c r="L461" s="159">
        <v>0</v>
      </c>
      <c r="M461" s="159">
        <v>0</v>
      </c>
      <c r="N461" s="158">
        <v>4250264</v>
      </c>
    </row>
    <row r="462" spans="1:14" ht="33" customHeight="1" thickBot="1" x14ac:dyDescent="0.25">
      <c r="A462" s="166" t="s">
        <v>285</v>
      </c>
      <c r="B462" s="156">
        <v>0</v>
      </c>
      <c r="C462" s="156">
        <v>0</v>
      </c>
      <c r="D462" s="156">
        <v>0</v>
      </c>
      <c r="E462" s="156">
        <v>0</v>
      </c>
      <c r="F462" s="156">
        <v>0</v>
      </c>
      <c r="G462" s="156">
        <v>0</v>
      </c>
      <c r="H462" s="156">
        <v>0</v>
      </c>
      <c r="I462" s="156">
        <v>0</v>
      </c>
      <c r="J462" s="156">
        <v>193636</v>
      </c>
      <c r="K462" s="156">
        <v>0</v>
      </c>
      <c r="L462" s="156">
        <v>760374</v>
      </c>
      <c r="M462" s="156">
        <v>310665</v>
      </c>
      <c r="N462" s="156">
        <v>1264675</v>
      </c>
    </row>
    <row r="463" spans="1:14" ht="33" customHeight="1" x14ac:dyDescent="0.2">
      <c r="A463" s="165" t="s">
        <v>286</v>
      </c>
      <c r="B463" s="153">
        <v>0</v>
      </c>
      <c r="C463" s="153">
        <v>0</v>
      </c>
      <c r="D463" s="153">
        <v>0</v>
      </c>
      <c r="E463" s="153">
        <v>0</v>
      </c>
      <c r="F463" s="153">
        <v>0</v>
      </c>
      <c r="G463" s="153">
        <v>0</v>
      </c>
      <c r="H463" s="153">
        <v>0</v>
      </c>
      <c r="I463" s="153">
        <v>0</v>
      </c>
      <c r="J463" s="153">
        <v>0</v>
      </c>
      <c r="K463" s="153">
        <v>0</v>
      </c>
      <c r="L463" s="153">
        <v>0</v>
      </c>
      <c r="M463" s="153">
        <v>0</v>
      </c>
      <c r="N463" s="158">
        <v>0</v>
      </c>
    </row>
    <row r="464" spans="1:14" ht="33" customHeight="1" x14ac:dyDescent="0.2">
      <c r="A464" s="165" t="s">
        <v>287</v>
      </c>
      <c r="B464" s="153">
        <v>0</v>
      </c>
      <c r="C464" s="153">
        <v>0</v>
      </c>
      <c r="D464" s="153">
        <v>0</v>
      </c>
      <c r="E464" s="153">
        <v>0</v>
      </c>
      <c r="F464" s="153">
        <v>0</v>
      </c>
      <c r="G464" s="153">
        <v>0</v>
      </c>
      <c r="H464" s="153">
        <v>0</v>
      </c>
      <c r="I464" s="153">
        <v>0</v>
      </c>
      <c r="J464" s="153">
        <v>0</v>
      </c>
      <c r="K464" s="153">
        <v>0</v>
      </c>
      <c r="L464" s="153">
        <v>0</v>
      </c>
      <c r="M464" s="153">
        <v>0</v>
      </c>
      <c r="N464" s="158">
        <v>0</v>
      </c>
    </row>
    <row r="465" spans="1:14" ht="33" customHeight="1" x14ac:dyDescent="0.2">
      <c r="A465" s="165" t="s">
        <v>288</v>
      </c>
      <c r="B465" s="153">
        <v>0</v>
      </c>
      <c r="C465" s="153">
        <v>0</v>
      </c>
      <c r="D465" s="153">
        <v>0</v>
      </c>
      <c r="E465" s="153">
        <v>0</v>
      </c>
      <c r="F465" s="153">
        <v>0</v>
      </c>
      <c r="G465" s="153">
        <v>0</v>
      </c>
      <c r="H465" s="153">
        <v>0</v>
      </c>
      <c r="I465" s="153">
        <v>0</v>
      </c>
      <c r="J465" s="153">
        <v>0</v>
      </c>
      <c r="K465" s="153">
        <v>0</v>
      </c>
      <c r="L465" s="153">
        <v>0</v>
      </c>
      <c r="M465" s="153">
        <v>0</v>
      </c>
      <c r="N465" s="158">
        <v>0</v>
      </c>
    </row>
    <row r="466" spans="1:14" ht="33" customHeight="1" x14ac:dyDescent="0.2">
      <c r="A466" s="165" t="s">
        <v>289</v>
      </c>
      <c r="B466" s="153">
        <v>0</v>
      </c>
      <c r="C466" s="153">
        <v>0</v>
      </c>
      <c r="D466" s="153">
        <v>0</v>
      </c>
      <c r="E466" s="153">
        <v>0</v>
      </c>
      <c r="F466" s="153">
        <v>0</v>
      </c>
      <c r="G466" s="153">
        <v>0</v>
      </c>
      <c r="H466" s="153">
        <v>0</v>
      </c>
      <c r="I466" s="153">
        <v>0</v>
      </c>
      <c r="J466" s="153">
        <v>0</v>
      </c>
      <c r="K466" s="153">
        <v>0</v>
      </c>
      <c r="L466" s="153">
        <v>0</v>
      </c>
      <c r="M466" s="153">
        <v>0</v>
      </c>
      <c r="N466" s="158">
        <v>0</v>
      </c>
    </row>
    <row r="467" spans="1:14" ht="33" customHeight="1" x14ac:dyDescent="0.2">
      <c r="A467" s="165" t="s">
        <v>290</v>
      </c>
      <c r="B467" s="153">
        <v>0</v>
      </c>
      <c r="C467" s="153">
        <v>0</v>
      </c>
      <c r="D467" s="153">
        <v>0</v>
      </c>
      <c r="E467" s="153">
        <v>0</v>
      </c>
      <c r="F467" s="153">
        <v>0</v>
      </c>
      <c r="G467" s="153">
        <v>0</v>
      </c>
      <c r="H467" s="153">
        <v>0</v>
      </c>
      <c r="I467" s="153">
        <v>0</v>
      </c>
      <c r="J467" s="153">
        <v>0</v>
      </c>
      <c r="K467" s="153">
        <v>0</v>
      </c>
      <c r="L467" s="153">
        <v>0</v>
      </c>
      <c r="M467" s="153">
        <v>0</v>
      </c>
      <c r="N467" s="158">
        <v>0</v>
      </c>
    </row>
    <row r="468" spans="1:14" ht="33" customHeight="1" x14ac:dyDescent="0.2">
      <c r="A468" s="165" t="s">
        <v>291</v>
      </c>
      <c r="B468" s="153">
        <v>0</v>
      </c>
      <c r="C468" s="153">
        <v>0</v>
      </c>
      <c r="D468" s="153">
        <v>0</v>
      </c>
      <c r="E468" s="153">
        <v>0</v>
      </c>
      <c r="F468" s="153">
        <v>0</v>
      </c>
      <c r="G468" s="153">
        <v>0</v>
      </c>
      <c r="H468" s="153">
        <v>0</v>
      </c>
      <c r="I468" s="153">
        <v>0</v>
      </c>
      <c r="J468" s="153">
        <v>0</v>
      </c>
      <c r="K468" s="153">
        <v>0</v>
      </c>
      <c r="L468" s="153">
        <v>0</v>
      </c>
      <c r="M468" s="153">
        <v>0</v>
      </c>
      <c r="N468" s="158">
        <v>0</v>
      </c>
    </row>
    <row r="469" spans="1:14" ht="33" customHeight="1" x14ac:dyDescent="0.2">
      <c r="A469" s="165" t="s">
        <v>292</v>
      </c>
      <c r="B469" s="153">
        <v>0</v>
      </c>
      <c r="C469" s="153">
        <v>0</v>
      </c>
      <c r="D469" s="153">
        <v>0</v>
      </c>
      <c r="E469" s="153">
        <v>0</v>
      </c>
      <c r="F469" s="153">
        <v>0</v>
      </c>
      <c r="G469" s="153">
        <v>0</v>
      </c>
      <c r="H469" s="153">
        <v>0</v>
      </c>
      <c r="I469" s="153">
        <v>0</v>
      </c>
      <c r="J469" s="153">
        <v>0</v>
      </c>
      <c r="K469" s="153">
        <v>0</v>
      </c>
      <c r="L469" s="153">
        <v>0</v>
      </c>
      <c r="M469" s="153">
        <v>0</v>
      </c>
      <c r="N469" s="158">
        <v>0</v>
      </c>
    </row>
    <row r="470" spans="1:14" ht="33" customHeight="1" x14ac:dyDescent="0.2">
      <c r="A470" s="165" t="s">
        <v>293</v>
      </c>
      <c r="B470" s="153">
        <v>0</v>
      </c>
      <c r="C470" s="153">
        <v>0</v>
      </c>
      <c r="D470" s="153">
        <v>0</v>
      </c>
      <c r="E470" s="153">
        <v>0</v>
      </c>
      <c r="F470" s="153">
        <v>0</v>
      </c>
      <c r="G470" s="153">
        <v>0</v>
      </c>
      <c r="H470" s="153">
        <v>0</v>
      </c>
      <c r="I470" s="153">
        <v>0</v>
      </c>
      <c r="J470" s="153">
        <v>0</v>
      </c>
      <c r="K470" s="153">
        <v>0</v>
      </c>
      <c r="L470" s="153">
        <v>0</v>
      </c>
      <c r="M470" s="153">
        <v>0</v>
      </c>
      <c r="N470" s="158">
        <v>0</v>
      </c>
    </row>
    <row r="471" spans="1:14" ht="33" customHeight="1" x14ac:dyDescent="0.2">
      <c r="A471" s="165" t="s">
        <v>294</v>
      </c>
      <c r="B471" s="153">
        <v>0</v>
      </c>
      <c r="C471" s="153">
        <v>0</v>
      </c>
      <c r="D471" s="153">
        <v>0</v>
      </c>
      <c r="E471" s="153">
        <v>0</v>
      </c>
      <c r="F471" s="153">
        <v>0</v>
      </c>
      <c r="G471" s="153">
        <v>0</v>
      </c>
      <c r="H471" s="153">
        <v>0</v>
      </c>
      <c r="I471" s="153">
        <v>0</v>
      </c>
      <c r="J471" s="153">
        <v>193636</v>
      </c>
      <c r="K471" s="153">
        <v>0</v>
      </c>
      <c r="L471" s="153">
        <v>510045</v>
      </c>
      <c r="M471" s="153">
        <v>0</v>
      </c>
      <c r="N471" s="158">
        <v>703681</v>
      </c>
    </row>
    <row r="472" spans="1:14" ht="33" customHeight="1" thickBot="1" x14ac:dyDescent="0.25">
      <c r="A472" s="165" t="s">
        <v>295</v>
      </c>
      <c r="B472" s="153">
        <v>0</v>
      </c>
      <c r="C472" s="153">
        <v>0</v>
      </c>
      <c r="D472" s="153">
        <v>0</v>
      </c>
      <c r="E472" s="153">
        <v>0</v>
      </c>
      <c r="F472" s="153">
        <v>0</v>
      </c>
      <c r="G472" s="153">
        <v>0</v>
      </c>
      <c r="H472" s="153">
        <v>0</v>
      </c>
      <c r="I472" s="153">
        <v>0</v>
      </c>
      <c r="J472" s="153">
        <v>0</v>
      </c>
      <c r="K472" s="153">
        <v>0</v>
      </c>
      <c r="L472" s="153">
        <v>250329</v>
      </c>
      <c r="M472" s="153">
        <v>310665</v>
      </c>
      <c r="N472" s="158">
        <v>560994</v>
      </c>
    </row>
    <row r="473" spans="1:14" ht="33" customHeight="1" thickBot="1" x14ac:dyDescent="0.25">
      <c r="A473" s="166" t="s">
        <v>296</v>
      </c>
      <c r="B473" s="156">
        <v>0</v>
      </c>
      <c r="C473" s="156">
        <v>0</v>
      </c>
      <c r="D473" s="156">
        <v>0</v>
      </c>
      <c r="E473" s="156">
        <v>0</v>
      </c>
      <c r="F473" s="156">
        <v>0</v>
      </c>
      <c r="G473" s="156">
        <v>0</v>
      </c>
      <c r="H473" s="156">
        <v>0</v>
      </c>
      <c r="I473" s="156">
        <v>0</v>
      </c>
      <c r="J473" s="156">
        <v>0</v>
      </c>
      <c r="K473" s="156">
        <v>0</v>
      </c>
      <c r="L473" s="156">
        <v>0</v>
      </c>
      <c r="M473" s="156">
        <v>0</v>
      </c>
      <c r="N473" s="156">
        <v>0</v>
      </c>
    </row>
    <row r="474" spans="1:14" ht="33" customHeight="1" x14ac:dyDescent="0.2">
      <c r="A474" s="165" t="s">
        <v>297</v>
      </c>
      <c r="B474" s="153">
        <v>0</v>
      </c>
      <c r="C474" s="153">
        <v>0</v>
      </c>
      <c r="D474" s="153">
        <v>0</v>
      </c>
      <c r="E474" s="153">
        <v>0</v>
      </c>
      <c r="F474" s="153">
        <v>0</v>
      </c>
      <c r="G474" s="153">
        <v>0</v>
      </c>
      <c r="H474" s="153">
        <v>0</v>
      </c>
      <c r="I474" s="153">
        <v>0</v>
      </c>
      <c r="J474" s="153">
        <v>0</v>
      </c>
      <c r="K474" s="153">
        <v>0</v>
      </c>
      <c r="L474" s="153">
        <v>0</v>
      </c>
      <c r="M474" s="153">
        <v>0</v>
      </c>
      <c r="N474" s="158">
        <v>0</v>
      </c>
    </row>
    <row r="475" spans="1:14" ht="33" customHeight="1" x14ac:dyDescent="0.2">
      <c r="A475" s="165" t="s">
        <v>298</v>
      </c>
      <c r="B475" s="153">
        <v>0</v>
      </c>
      <c r="C475" s="153">
        <v>0</v>
      </c>
      <c r="D475" s="153">
        <v>0</v>
      </c>
      <c r="E475" s="153">
        <v>0</v>
      </c>
      <c r="F475" s="153">
        <v>0</v>
      </c>
      <c r="G475" s="153">
        <v>0</v>
      </c>
      <c r="H475" s="153">
        <v>0</v>
      </c>
      <c r="I475" s="153">
        <v>0</v>
      </c>
      <c r="J475" s="153">
        <v>0</v>
      </c>
      <c r="K475" s="153">
        <v>0</v>
      </c>
      <c r="L475" s="153">
        <v>0</v>
      </c>
      <c r="M475" s="153">
        <v>0</v>
      </c>
      <c r="N475" s="158">
        <v>0</v>
      </c>
    </row>
    <row r="476" spans="1:14" ht="33" customHeight="1" x14ac:dyDescent="0.2">
      <c r="A476" s="165" t="s">
        <v>299</v>
      </c>
      <c r="B476" s="153">
        <v>0</v>
      </c>
      <c r="C476" s="153">
        <v>0</v>
      </c>
      <c r="D476" s="153">
        <v>0</v>
      </c>
      <c r="E476" s="153">
        <v>0</v>
      </c>
      <c r="F476" s="153">
        <v>0</v>
      </c>
      <c r="G476" s="153">
        <v>0</v>
      </c>
      <c r="H476" s="153">
        <v>0</v>
      </c>
      <c r="I476" s="153">
        <v>0</v>
      </c>
      <c r="J476" s="153">
        <v>0</v>
      </c>
      <c r="K476" s="153">
        <v>0</v>
      </c>
      <c r="L476" s="153">
        <v>0</v>
      </c>
      <c r="M476" s="153">
        <v>0</v>
      </c>
      <c r="N476" s="158">
        <v>0</v>
      </c>
    </row>
    <row r="477" spans="1:14" ht="33" customHeight="1" x14ac:dyDescent="0.2">
      <c r="A477" s="165" t="s">
        <v>300</v>
      </c>
      <c r="B477" s="153">
        <v>0</v>
      </c>
      <c r="C477" s="153">
        <v>0</v>
      </c>
      <c r="D477" s="153">
        <v>0</v>
      </c>
      <c r="E477" s="153">
        <v>0</v>
      </c>
      <c r="F477" s="153">
        <v>0</v>
      </c>
      <c r="G477" s="153">
        <v>0</v>
      </c>
      <c r="H477" s="153">
        <v>0</v>
      </c>
      <c r="I477" s="153">
        <v>0</v>
      </c>
      <c r="J477" s="153">
        <v>0</v>
      </c>
      <c r="K477" s="153">
        <v>0</v>
      </c>
      <c r="L477" s="153">
        <v>0</v>
      </c>
      <c r="M477" s="153">
        <v>0</v>
      </c>
      <c r="N477" s="158">
        <v>0</v>
      </c>
    </row>
    <row r="478" spans="1:14" ht="33" customHeight="1" x14ac:dyDescent="0.2">
      <c r="A478" s="165" t="s">
        <v>301</v>
      </c>
      <c r="B478" s="153">
        <v>0</v>
      </c>
      <c r="C478" s="153">
        <v>0</v>
      </c>
      <c r="D478" s="153">
        <v>0</v>
      </c>
      <c r="E478" s="153">
        <v>0</v>
      </c>
      <c r="F478" s="153">
        <v>0</v>
      </c>
      <c r="G478" s="153">
        <v>0</v>
      </c>
      <c r="H478" s="153">
        <v>0</v>
      </c>
      <c r="I478" s="153">
        <v>0</v>
      </c>
      <c r="J478" s="153">
        <v>0</v>
      </c>
      <c r="K478" s="153">
        <v>0</v>
      </c>
      <c r="L478" s="153">
        <v>0</v>
      </c>
      <c r="M478" s="153">
        <v>0</v>
      </c>
      <c r="N478" s="158">
        <v>0</v>
      </c>
    </row>
    <row r="479" spans="1:14" ht="33" customHeight="1" x14ac:dyDescent="0.2">
      <c r="A479" s="165" t="s">
        <v>302</v>
      </c>
      <c r="B479" s="153">
        <v>0</v>
      </c>
      <c r="C479" s="153">
        <v>0</v>
      </c>
      <c r="D479" s="153">
        <v>0</v>
      </c>
      <c r="E479" s="153">
        <v>0</v>
      </c>
      <c r="F479" s="153">
        <v>0</v>
      </c>
      <c r="G479" s="153">
        <v>0</v>
      </c>
      <c r="H479" s="153">
        <v>0</v>
      </c>
      <c r="I479" s="153">
        <v>0</v>
      </c>
      <c r="J479" s="153">
        <v>0</v>
      </c>
      <c r="K479" s="153">
        <v>0</v>
      </c>
      <c r="L479" s="153">
        <v>0</v>
      </c>
      <c r="M479" s="153">
        <v>0</v>
      </c>
      <c r="N479" s="158">
        <v>0</v>
      </c>
    </row>
    <row r="480" spans="1:14" ht="33" customHeight="1" thickBot="1" x14ac:dyDescent="0.25">
      <c r="A480" s="165" t="s">
        <v>303</v>
      </c>
      <c r="B480" s="153">
        <v>0</v>
      </c>
      <c r="C480" s="153">
        <v>0</v>
      </c>
      <c r="D480" s="153">
        <v>0</v>
      </c>
      <c r="E480" s="153">
        <v>0</v>
      </c>
      <c r="F480" s="153">
        <v>0</v>
      </c>
      <c r="G480" s="153">
        <v>0</v>
      </c>
      <c r="H480" s="153">
        <v>0</v>
      </c>
      <c r="I480" s="153">
        <v>0</v>
      </c>
      <c r="J480" s="153">
        <v>0</v>
      </c>
      <c r="K480" s="153">
        <v>0</v>
      </c>
      <c r="L480" s="153">
        <v>0</v>
      </c>
      <c r="M480" s="153">
        <v>0</v>
      </c>
      <c r="N480" s="158">
        <v>0</v>
      </c>
    </row>
    <row r="481" spans="1:14" ht="33" customHeight="1" thickBot="1" x14ac:dyDescent="0.25">
      <c r="A481" s="166" t="s">
        <v>304</v>
      </c>
      <c r="B481" s="156">
        <v>3420429</v>
      </c>
      <c r="C481" s="156">
        <v>4678702</v>
      </c>
      <c r="D481" s="156">
        <v>7539087</v>
      </c>
      <c r="E481" s="156">
        <v>8404439</v>
      </c>
      <c r="F481" s="156">
        <v>8788820</v>
      </c>
      <c r="G481" s="156">
        <v>5368095</v>
      </c>
      <c r="H481" s="156">
        <v>2502964</v>
      </c>
      <c r="I481" s="156">
        <v>0</v>
      </c>
      <c r="J481" s="156">
        <v>9170394</v>
      </c>
      <c r="K481" s="156">
        <v>3821743</v>
      </c>
      <c r="L481" s="156">
        <v>2860815</v>
      </c>
      <c r="M481" s="156">
        <v>4112692</v>
      </c>
      <c r="N481" s="156">
        <v>60668180</v>
      </c>
    </row>
    <row r="482" spans="1:14" ht="33" customHeight="1" x14ac:dyDescent="0.2">
      <c r="A482" s="165" t="s">
        <v>305</v>
      </c>
      <c r="B482" s="153">
        <v>0</v>
      </c>
      <c r="C482" s="153">
        <v>0</v>
      </c>
      <c r="D482" s="153">
        <v>0</v>
      </c>
      <c r="E482" s="153">
        <v>0</v>
      </c>
      <c r="F482" s="153">
        <v>0</v>
      </c>
      <c r="G482" s="153">
        <v>0</v>
      </c>
      <c r="H482" s="153">
        <v>0</v>
      </c>
      <c r="I482" s="153">
        <v>0</v>
      </c>
      <c r="J482" s="153">
        <v>0</v>
      </c>
      <c r="K482" s="153">
        <v>0</v>
      </c>
      <c r="L482" s="153">
        <v>0</v>
      </c>
      <c r="M482" s="153">
        <v>0</v>
      </c>
      <c r="N482" s="158">
        <v>0</v>
      </c>
    </row>
    <row r="483" spans="1:14" ht="33" customHeight="1" x14ac:dyDescent="0.2">
      <c r="A483" s="165" t="s">
        <v>306</v>
      </c>
      <c r="B483" s="153">
        <v>0</v>
      </c>
      <c r="C483" s="153">
        <v>0</v>
      </c>
      <c r="D483" s="153">
        <v>0</v>
      </c>
      <c r="E483" s="153">
        <v>0</v>
      </c>
      <c r="F483" s="153">
        <v>0</v>
      </c>
      <c r="G483" s="153">
        <v>0</v>
      </c>
      <c r="H483" s="153">
        <v>0</v>
      </c>
      <c r="I483" s="153">
        <v>0</v>
      </c>
      <c r="J483" s="153">
        <v>0</v>
      </c>
      <c r="K483" s="153">
        <v>0</v>
      </c>
      <c r="L483" s="153">
        <v>0</v>
      </c>
      <c r="M483" s="153">
        <v>0</v>
      </c>
      <c r="N483" s="158">
        <v>0</v>
      </c>
    </row>
    <row r="484" spans="1:14" ht="33" customHeight="1" x14ac:dyDescent="0.2">
      <c r="A484" s="165" t="s">
        <v>307</v>
      </c>
      <c r="B484" s="153">
        <v>1287146</v>
      </c>
      <c r="C484" s="153">
        <v>434827</v>
      </c>
      <c r="D484" s="153">
        <v>1593659</v>
      </c>
      <c r="E484" s="153">
        <v>528806</v>
      </c>
      <c r="F484" s="153">
        <v>299398</v>
      </c>
      <c r="G484" s="153">
        <v>1026506</v>
      </c>
      <c r="H484" s="153">
        <v>427711</v>
      </c>
      <c r="I484" s="153">
        <v>0</v>
      </c>
      <c r="J484" s="153">
        <v>898193</v>
      </c>
      <c r="K484" s="153">
        <v>598795</v>
      </c>
      <c r="L484" s="153">
        <v>0</v>
      </c>
      <c r="M484" s="153">
        <v>0</v>
      </c>
      <c r="N484" s="158">
        <v>7095041</v>
      </c>
    </row>
    <row r="485" spans="1:14" ht="33" customHeight="1" x14ac:dyDescent="0.2">
      <c r="A485" s="165" t="s">
        <v>308</v>
      </c>
      <c r="B485" s="153">
        <v>0</v>
      </c>
      <c r="C485" s="153">
        <v>0</v>
      </c>
      <c r="D485" s="153">
        <v>0</v>
      </c>
      <c r="E485" s="153">
        <v>0</v>
      </c>
      <c r="F485" s="153">
        <v>0</v>
      </c>
      <c r="G485" s="153">
        <v>0</v>
      </c>
      <c r="H485" s="153">
        <v>0</v>
      </c>
      <c r="I485" s="153">
        <v>0</v>
      </c>
      <c r="J485" s="153">
        <v>0</v>
      </c>
      <c r="K485" s="153">
        <v>0</v>
      </c>
      <c r="L485" s="153">
        <v>0</v>
      </c>
      <c r="M485" s="153">
        <v>0</v>
      </c>
      <c r="N485" s="158">
        <v>0</v>
      </c>
    </row>
    <row r="486" spans="1:14" ht="33" customHeight="1" x14ac:dyDescent="0.2">
      <c r="A486" s="165" t="s">
        <v>309</v>
      </c>
      <c r="B486" s="153">
        <v>0</v>
      </c>
      <c r="C486" s="153">
        <v>0</v>
      </c>
      <c r="D486" s="153">
        <v>0</v>
      </c>
      <c r="E486" s="153">
        <v>0</v>
      </c>
      <c r="F486" s="153">
        <v>0</v>
      </c>
      <c r="G486" s="153">
        <v>0</v>
      </c>
      <c r="H486" s="153">
        <v>0</v>
      </c>
      <c r="I486" s="153">
        <v>0</v>
      </c>
      <c r="J486" s="153">
        <v>0</v>
      </c>
      <c r="K486" s="153">
        <v>0</v>
      </c>
      <c r="L486" s="153">
        <v>0</v>
      </c>
      <c r="M486" s="153">
        <v>0</v>
      </c>
      <c r="N486" s="158">
        <v>0</v>
      </c>
    </row>
    <row r="487" spans="1:14" ht="33" customHeight="1" x14ac:dyDescent="0.2">
      <c r="A487" s="165" t="s">
        <v>310</v>
      </c>
      <c r="B487" s="153">
        <v>0</v>
      </c>
      <c r="C487" s="153">
        <v>0</v>
      </c>
      <c r="D487" s="153">
        <v>0</v>
      </c>
      <c r="E487" s="153">
        <v>0</v>
      </c>
      <c r="F487" s="153">
        <v>0</v>
      </c>
      <c r="G487" s="153">
        <v>0</v>
      </c>
      <c r="H487" s="153">
        <v>0</v>
      </c>
      <c r="I487" s="153">
        <v>0</v>
      </c>
      <c r="J487" s="153">
        <v>0</v>
      </c>
      <c r="K487" s="153">
        <v>0</v>
      </c>
      <c r="L487" s="153">
        <v>0</v>
      </c>
      <c r="M487" s="153">
        <v>0</v>
      </c>
      <c r="N487" s="158">
        <v>0</v>
      </c>
    </row>
    <row r="488" spans="1:14" ht="33" customHeight="1" x14ac:dyDescent="0.2">
      <c r="A488" s="165" t="s">
        <v>311</v>
      </c>
      <c r="B488" s="153">
        <v>0</v>
      </c>
      <c r="C488" s="153">
        <v>0</v>
      </c>
      <c r="D488" s="153">
        <v>0</v>
      </c>
      <c r="E488" s="153">
        <v>0</v>
      </c>
      <c r="F488" s="153">
        <v>0</v>
      </c>
      <c r="G488" s="153">
        <v>0</v>
      </c>
      <c r="H488" s="153">
        <v>0</v>
      </c>
      <c r="I488" s="153">
        <v>0</v>
      </c>
      <c r="J488" s="153">
        <v>0</v>
      </c>
      <c r="K488" s="153">
        <v>0</v>
      </c>
      <c r="L488" s="153">
        <v>0</v>
      </c>
      <c r="M488" s="153">
        <v>0</v>
      </c>
      <c r="N488" s="158">
        <v>0</v>
      </c>
    </row>
    <row r="489" spans="1:14" ht="33" customHeight="1" x14ac:dyDescent="0.2">
      <c r="A489" s="165" t="s">
        <v>312</v>
      </c>
      <c r="B489" s="153">
        <v>0</v>
      </c>
      <c r="C489" s="153">
        <v>0</v>
      </c>
      <c r="D489" s="153">
        <v>0</v>
      </c>
      <c r="E489" s="153">
        <v>0</v>
      </c>
      <c r="F489" s="153">
        <v>0</v>
      </c>
      <c r="G489" s="153">
        <v>0</v>
      </c>
      <c r="H489" s="153">
        <v>0</v>
      </c>
      <c r="I489" s="153">
        <v>0</v>
      </c>
      <c r="J489" s="153">
        <v>0</v>
      </c>
      <c r="K489" s="153">
        <v>0</v>
      </c>
      <c r="L489" s="153">
        <v>0</v>
      </c>
      <c r="M489" s="153">
        <v>0</v>
      </c>
      <c r="N489" s="158">
        <v>0</v>
      </c>
    </row>
    <row r="490" spans="1:14" ht="33" customHeight="1" x14ac:dyDescent="0.2">
      <c r="A490" s="165" t="s">
        <v>313</v>
      </c>
      <c r="B490" s="153">
        <v>4490</v>
      </c>
      <c r="C490" s="153">
        <v>21903</v>
      </c>
      <c r="D490" s="153">
        <v>35944</v>
      </c>
      <c r="E490" s="153">
        <v>10158</v>
      </c>
      <c r="F490" s="153">
        <v>0</v>
      </c>
      <c r="G490" s="153">
        <v>6942</v>
      </c>
      <c r="H490" s="153">
        <v>17418</v>
      </c>
      <c r="I490" s="153">
        <v>0</v>
      </c>
      <c r="J490" s="153">
        <v>7483</v>
      </c>
      <c r="K490" s="153">
        <v>26435</v>
      </c>
      <c r="L490" s="153">
        <v>0</v>
      </c>
      <c r="M490" s="153">
        <v>157489</v>
      </c>
      <c r="N490" s="158">
        <v>288262</v>
      </c>
    </row>
    <row r="491" spans="1:14" ht="33" customHeight="1" x14ac:dyDescent="0.2">
      <c r="A491" s="165" t="s">
        <v>314</v>
      </c>
      <c r="B491" s="153">
        <v>0</v>
      </c>
      <c r="C491" s="153">
        <v>0</v>
      </c>
      <c r="D491" s="153">
        <v>0</v>
      </c>
      <c r="E491" s="153">
        <v>0</v>
      </c>
      <c r="F491" s="153">
        <v>0</v>
      </c>
      <c r="G491" s="153">
        <v>0</v>
      </c>
      <c r="H491" s="153">
        <v>0</v>
      </c>
      <c r="I491" s="153">
        <v>0</v>
      </c>
      <c r="J491" s="153">
        <v>0</v>
      </c>
      <c r="K491" s="153">
        <v>0</v>
      </c>
      <c r="L491" s="153">
        <v>0</v>
      </c>
      <c r="M491" s="153">
        <v>0</v>
      </c>
      <c r="N491" s="158">
        <v>0</v>
      </c>
    </row>
    <row r="492" spans="1:14" ht="33" customHeight="1" x14ac:dyDescent="0.2">
      <c r="A492" s="165" t="s">
        <v>315</v>
      </c>
      <c r="B492" s="153">
        <v>0</v>
      </c>
      <c r="C492" s="153">
        <v>0</v>
      </c>
      <c r="D492" s="153">
        <v>0</v>
      </c>
      <c r="E492" s="153">
        <v>0</v>
      </c>
      <c r="F492" s="153">
        <v>0</v>
      </c>
      <c r="G492" s="153">
        <v>0</v>
      </c>
      <c r="H492" s="153">
        <v>0</v>
      </c>
      <c r="I492" s="153">
        <v>0</v>
      </c>
      <c r="J492" s="153">
        <v>0</v>
      </c>
      <c r="K492" s="153">
        <v>0</v>
      </c>
      <c r="L492" s="153">
        <v>0</v>
      </c>
      <c r="M492" s="153">
        <v>0</v>
      </c>
      <c r="N492" s="158">
        <v>0</v>
      </c>
    </row>
    <row r="493" spans="1:14" ht="33" customHeight="1" x14ac:dyDescent="0.2">
      <c r="A493" s="165" t="s">
        <v>316</v>
      </c>
      <c r="B493" s="153">
        <v>0</v>
      </c>
      <c r="C493" s="153">
        <v>0</v>
      </c>
      <c r="D493" s="153">
        <v>0</v>
      </c>
      <c r="E493" s="153">
        <v>0</v>
      </c>
      <c r="F493" s="153">
        <v>0</v>
      </c>
      <c r="G493" s="153">
        <v>0</v>
      </c>
      <c r="H493" s="153">
        <v>0</v>
      </c>
      <c r="I493" s="153">
        <v>0</v>
      </c>
      <c r="J493" s="153">
        <v>0</v>
      </c>
      <c r="K493" s="153">
        <v>0</v>
      </c>
      <c r="L493" s="153">
        <v>0</v>
      </c>
      <c r="M493" s="153">
        <v>0</v>
      </c>
      <c r="N493" s="158">
        <v>0</v>
      </c>
    </row>
    <row r="494" spans="1:14" ht="33" customHeight="1" x14ac:dyDescent="0.2">
      <c r="A494" s="165" t="s">
        <v>317</v>
      </c>
      <c r="B494" s="153">
        <v>0</v>
      </c>
      <c r="C494" s="153">
        <v>0</v>
      </c>
      <c r="D494" s="153">
        <v>0</v>
      </c>
      <c r="E494" s="153">
        <v>0</v>
      </c>
      <c r="F494" s="153">
        <v>0</v>
      </c>
      <c r="G494" s="153">
        <v>0</v>
      </c>
      <c r="H494" s="153">
        <v>0</v>
      </c>
      <c r="I494" s="153">
        <v>0</v>
      </c>
      <c r="J494" s="153">
        <v>0</v>
      </c>
      <c r="K494" s="153">
        <v>0</v>
      </c>
      <c r="L494" s="153">
        <v>0</v>
      </c>
      <c r="M494" s="153">
        <v>0</v>
      </c>
      <c r="N494" s="158">
        <v>0</v>
      </c>
    </row>
    <row r="495" spans="1:14" ht="33" customHeight="1" x14ac:dyDescent="0.2">
      <c r="A495" s="165" t="s">
        <v>318</v>
      </c>
      <c r="B495" s="153">
        <v>0</v>
      </c>
      <c r="C495" s="153">
        <v>0</v>
      </c>
      <c r="D495" s="153">
        <v>0</v>
      </c>
      <c r="E495" s="153">
        <v>0</v>
      </c>
      <c r="F495" s="153">
        <v>0</v>
      </c>
      <c r="G495" s="153">
        <v>0</v>
      </c>
      <c r="H495" s="153">
        <v>0</v>
      </c>
      <c r="I495" s="153">
        <v>0</v>
      </c>
      <c r="J495" s="153">
        <v>35945</v>
      </c>
      <c r="K495" s="153">
        <v>89862</v>
      </c>
      <c r="L495" s="153">
        <v>0</v>
      </c>
      <c r="M495" s="153">
        <v>0</v>
      </c>
      <c r="N495" s="158">
        <v>125807</v>
      </c>
    </row>
    <row r="496" spans="1:14" ht="33" customHeight="1" thickBot="1" x14ac:dyDescent="0.25">
      <c r="A496" s="165" t="s">
        <v>319</v>
      </c>
      <c r="B496" s="153">
        <v>2128793</v>
      </c>
      <c r="C496" s="153">
        <v>4221972</v>
      </c>
      <c r="D496" s="153">
        <v>5909484</v>
      </c>
      <c r="E496" s="153">
        <v>7865475</v>
      </c>
      <c r="F496" s="153">
        <v>8489422</v>
      </c>
      <c r="G496" s="153">
        <v>4334647</v>
      </c>
      <c r="H496" s="153">
        <v>2057835</v>
      </c>
      <c r="I496" s="153">
        <v>0</v>
      </c>
      <c r="J496" s="153">
        <v>8228773</v>
      </c>
      <c r="K496" s="153">
        <v>3106651</v>
      </c>
      <c r="L496" s="153">
        <v>2860815</v>
      </c>
      <c r="M496" s="153">
        <v>3955203</v>
      </c>
      <c r="N496" s="158">
        <v>53159070</v>
      </c>
    </row>
    <row r="497" spans="1:14" ht="33" customHeight="1" thickBot="1" x14ac:dyDescent="0.25">
      <c r="A497" s="166" t="s">
        <v>320</v>
      </c>
      <c r="B497" s="156">
        <v>0</v>
      </c>
      <c r="C497" s="156">
        <v>0</v>
      </c>
      <c r="D497" s="156">
        <v>0</v>
      </c>
      <c r="E497" s="156">
        <v>0</v>
      </c>
      <c r="F497" s="156">
        <v>0</v>
      </c>
      <c r="G497" s="156">
        <v>0</v>
      </c>
      <c r="H497" s="156">
        <v>0</v>
      </c>
      <c r="I497" s="156">
        <v>0</v>
      </c>
      <c r="J497" s="156">
        <v>0</v>
      </c>
      <c r="K497" s="156">
        <v>0</v>
      </c>
      <c r="L497" s="156">
        <v>0</v>
      </c>
      <c r="M497" s="156">
        <v>0</v>
      </c>
      <c r="N497" s="156">
        <v>0</v>
      </c>
    </row>
    <row r="498" spans="1:14" ht="33" customHeight="1" x14ac:dyDescent="0.2">
      <c r="A498" s="165" t="s">
        <v>321</v>
      </c>
      <c r="B498" s="153">
        <v>0</v>
      </c>
      <c r="C498" s="153">
        <v>0</v>
      </c>
      <c r="D498" s="153">
        <v>0</v>
      </c>
      <c r="E498" s="153">
        <v>0</v>
      </c>
      <c r="F498" s="153">
        <v>0</v>
      </c>
      <c r="G498" s="153">
        <v>0</v>
      </c>
      <c r="H498" s="153">
        <v>0</v>
      </c>
      <c r="I498" s="153">
        <v>0</v>
      </c>
      <c r="J498" s="153">
        <v>0</v>
      </c>
      <c r="K498" s="153">
        <v>0</v>
      </c>
      <c r="L498" s="153">
        <v>0</v>
      </c>
      <c r="M498" s="153">
        <v>0</v>
      </c>
      <c r="N498" s="158">
        <v>0</v>
      </c>
    </row>
    <row r="499" spans="1:14" ht="33" customHeight="1" x14ac:dyDescent="0.2">
      <c r="A499" s="165" t="s">
        <v>322</v>
      </c>
      <c r="B499" s="153">
        <v>0</v>
      </c>
      <c r="C499" s="153">
        <v>0</v>
      </c>
      <c r="D499" s="153">
        <v>0</v>
      </c>
      <c r="E499" s="153">
        <v>0</v>
      </c>
      <c r="F499" s="153">
        <v>0</v>
      </c>
      <c r="G499" s="153">
        <v>0</v>
      </c>
      <c r="H499" s="153">
        <v>0</v>
      </c>
      <c r="I499" s="153">
        <v>0</v>
      </c>
      <c r="J499" s="153">
        <v>0</v>
      </c>
      <c r="K499" s="153">
        <v>0</v>
      </c>
      <c r="L499" s="153">
        <v>0</v>
      </c>
      <c r="M499" s="153">
        <v>0</v>
      </c>
      <c r="N499" s="158">
        <v>0</v>
      </c>
    </row>
    <row r="500" spans="1:14" ht="33" customHeight="1" x14ac:dyDescent="0.2">
      <c r="A500" s="165" t="s">
        <v>323</v>
      </c>
      <c r="B500" s="153">
        <v>0</v>
      </c>
      <c r="C500" s="153">
        <v>0</v>
      </c>
      <c r="D500" s="153">
        <v>0</v>
      </c>
      <c r="E500" s="153">
        <v>0</v>
      </c>
      <c r="F500" s="153">
        <v>0</v>
      </c>
      <c r="G500" s="153">
        <v>0</v>
      </c>
      <c r="H500" s="153">
        <v>0</v>
      </c>
      <c r="I500" s="153">
        <v>0</v>
      </c>
      <c r="J500" s="153">
        <v>0</v>
      </c>
      <c r="K500" s="153">
        <v>0</v>
      </c>
      <c r="L500" s="153">
        <v>0</v>
      </c>
      <c r="M500" s="153">
        <v>0</v>
      </c>
      <c r="N500" s="158">
        <v>0</v>
      </c>
    </row>
    <row r="501" spans="1:14" ht="33" customHeight="1" x14ac:dyDescent="0.2">
      <c r="A501" s="165" t="s">
        <v>324</v>
      </c>
      <c r="B501" s="153">
        <v>0</v>
      </c>
      <c r="C501" s="153">
        <v>0</v>
      </c>
      <c r="D501" s="153">
        <v>0</v>
      </c>
      <c r="E501" s="153">
        <v>0</v>
      </c>
      <c r="F501" s="153">
        <v>0</v>
      </c>
      <c r="G501" s="153">
        <v>0</v>
      </c>
      <c r="H501" s="153">
        <v>0</v>
      </c>
      <c r="I501" s="153">
        <v>0</v>
      </c>
      <c r="J501" s="153">
        <v>0</v>
      </c>
      <c r="K501" s="153">
        <v>0</v>
      </c>
      <c r="L501" s="153">
        <v>0</v>
      </c>
      <c r="M501" s="153">
        <v>0</v>
      </c>
      <c r="N501" s="158">
        <v>0</v>
      </c>
    </row>
    <row r="502" spans="1:14" ht="33" customHeight="1" x14ac:dyDescent="0.2">
      <c r="A502" s="165" t="s">
        <v>325</v>
      </c>
      <c r="B502" s="153">
        <v>0</v>
      </c>
      <c r="C502" s="153">
        <v>0</v>
      </c>
      <c r="D502" s="153">
        <v>0</v>
      </c>
      <c r="E502" s="153">
        <v>0</v>
      </c>
      <c r="F502" s="153">
        <v>0</v>
      </c>
      <c r="G502" s="153">
        <v>0</v>
      </c>
      <c r="H502" s="153">
        <v>0</v>
      </c>
      <c r="I502" s="153">
        <v>0</v>
      </c>
      <c r="J502" s="153">
        <v>0</v>
      </c>
      <c r="K502" s="153">
        <v>0</v>
      </c>
      <c r="L502" s="153">
        <v>0</v>
      </c>
      <c r="M502" s="153">
        <v>0</v>
      </c>
      <c r="N502" s="158">
        <v>0</v>
      </c>
    </row>
    <row r="503" spans="1:14" ht="33" customHeight="1" thickBot="1" x14ac:dyDescent="0.25">
      <c r="A503" s="165" t="s">
        <v>256</v>
      </c>
      <c r="B503" s="153">
        <v>0</v>
      </c>
      <c r="C503" s="153">
        <v>0</v>
      </c>
      <c r="D503" s="153">
        <v>0</v>
      </c>
      <c r="E503" s="153">
        <v>0</v>
      </c>
      <c r="F503" s="153">
        <v>0</v>
      </c>
      <c r="G503" s="153">
        <v>0</v>
      </c>
      <c r="H503" s="153">
        <v>0</v>
      </c>
      <c r="I503" s="153">
        <v>0</v>
      </c>
      <c r="J503" s="153">
        <v>0</v>
      </c>
      <c r="K503" s="153">
        <v>0</v>
      </c>
      <c r="L503" s="153">
        <v>0</v>
      </c>
      <c r="M503" s="153">
        <v>0</v>
      </c>
      <c r="N503" s="158">
        <v>0</v>
      </c>
    </row>
    <row r="504" spans="1:14" ht="33" customHeight="1" thickBot="1" x14ac:dyDescent="0.25">
      <c r="A504" s="166" t="s">
        <v>326</v>
      </c>
      <c r="B504" s="156">
        <v>0</v>
      </c>
      <c r="C504" s="156">
        <v>0</v>
      </c>
      <c r="D504" s="156">
        <v>0</v>
      </c>
      <c r="E504" s="156">
        <v>0</v>
      </c>
      <c r="F504" s="156">
        <v>0</v>
      </c>
      <c r="G504" s="156">
        <v>0</v>
      </c>
      <c r="H504" s="156">
        <v>0</v>
      </c>
      <c r="I504" s="156">
        <v>0</v>
      </c>
      <c r="J504" s="156">
        <v>0</v>
      </c>
      <c r="K504" s="156">
        <v>0</v>
      </c>
      <c r="L504" s="156">
        <v>0</v>
      </c>
      <c r="M504" s="156">
        <v>0</v>
      </c>
      <c r="N504" s="156">
        <v>0</v>
      </c>
    </row>
    <row r="505" spans="1:14" ht="33" customHeight="1" x14ac:dyDescent="0.2">
      <c r="A505" s="165" t="s">
        <v>327</v>
      </c>
      <c r="B505" s="153">
        <v>0</v>
      </c>
      <c r="C505" s="153">
        <v>0</v>
      </c>
      <c r="D505" s="153">
        <v>0</v>
      </c>
      <c r="E505" s="153">
        <v>0</v>
      </c>
      <c r="F505" s="153">
        <v>0</v>
      </c>
      <c r="G505" s="153">
        <v>0</v>
      </c>
      <c r="H505" s="153">
        <v>0</v>
      </c>
      <c r="I505" s="153">
        <v>0</v>
      </c>
      <c r="J505" s="153">
        <v>0</v>
      </c>
      <c r="K505" s="153">
        <v>0</v>
      </c>
      <c r="L505" s="153">
        <v>0</v>
      </c>
      <c r="M505" s="153">
        <v>0</v>
      </c>
      <c r="N505" s="153">
        <v>0</v>
      </c>
    </row>
    <row r="506" spans="1:14" ht="33" customHeight="1" x14ac:dyDescent="0.2">
      <c r="A506" s="165" t="s">
        <v>328</v>
      </c>
      <c r="B506" s="153">
        <v>0</v>
      </c>
      <c r="C506" s="153">
        <v>0</v>
      </c>
      <c r="D506" s="153">
        <v>0</v>
      </c>
      <c r="E506" s="153">
        <v>0</v>
      </c>
      <c r="F506" s="153">
        <v>0</v>
      </c>
      <c r="G506" s="153">
        <v>0</v>
      </c>
      <c r="H506" s="153">
        <v>0</v>
      </c>
      <c r="I506" s="153">
        <v>0</v>
      </c>
      <c r="J506" s="153">
        <v>0</v>
      </c>
      <c r="K506" s="153">
        <v>0</v>
      </c>
      <c r="L506" s="153">
        <v>0</v>
      </c>
      <c r="M506" s="153">
        <v>0</v>
      </c>
      <c r="N506" s="153">
        <v>0</v>
      </c>
    </row>
    <row r="507" spans="1:14" ht="33" customHeight="1" x14ac:dyDescent="0.2">
      <c r="A507" s="165" t="s">
        <v>329</v>
      </c>
      <c r="B507" s="153">
        <v>0</v>
      </c>
      <c r="C507" s="153">
        <v>0</v>
      </c>
      <c r="D507" s="153">
        <v>0</v>
      </c>
      <c r="E507" s="153">
        <v>0</v>
      </c>
      <c r="F507" s="153">
        <v>0</v>
      </c>
      <c r="G507" s="153">
        <v>0</v>
      </c>
      <c r="H507" s="153">
        <v>0</v>
      </c>
      <c r="I507" s="153">
        <v>0</v>
      </c>
      <c r="J507" s="153">
        <v>0</v>
      </c>
      <c r="K507" s="153">
        <v>0</v>
      </c>
      <c r="L507" s="153">
        <v>0</v>
      </c>
      <c r="M507" s="153">
        <v>0</v>
      </c>
      <c r="N507" s="153">
        <v>0</v>
      </c>
    </row>
    <row r="508" spans="1:14" ht="33" customHeight="1" thickBot="1" x14ac:dyDescent="0.25">
      <c r="A508" s="165" t="s">
        <v>256</v>
      </c>
      <c r="B508" s="153">
        <v>0</v>
      </c>
      <c r="C508" s="153">
        <v>0</v>
      </c>
      <c r="D508" s="153">
        <v>0</v>
      </c>
      <c r="E508" s="153">
        <v>0</v>
      </c>
      <c r="F508" s="153">
        <v>0</v>
      </c>
      <c r="G508" s="153">
        <v>0</v>
      </c>
      <c r="H508" s="153">
        <v>0</v>
      </c>
      <c r="I508" s="153">
        <v>0</v>
      </c>
      <c r="J508" s="153">
        <v>0</v>
      </c>
      <c r="K508" s="153">
        <v>0</v>
      </c>
      <c r="L508" s="153">
        <v>0</v>
      </c>
      <c r="M508" s="153">
        <v>0</v>
      </c>
      <c r="N508" s="153">
        <v>0</v>
      </c>
    </row>
    <row r="509" spans="1:14" ht="33" customHeight="1" thickBot="1" x14ac:dyDescent="0.25">
      <c r="A509" s="166" t="s">
        <v>330</v>
      </c>
      <c r="B509" s="156">
        <v>0</v>
      </c>
      <c r="C509" s="156">
        <v>0</v>
      </c>
      <c r="D509" s="156">
        <v>0</v>
      </c>
      <c r="E509" s="156">
        <v>0</v>
      </c>
      <c r="F509" s="156">
        <v>0</v>
      </c>
      <c r="G509" s="156">
        <v>0</v>
      </c>
      <c r="H509" s="156">
        <v>0</v>
      </c>
      <c r="I509" s="156">
        <v>0</v>
      </c>
      <c r="J509" s="156">
        <v>0</v>
      </c>
      <c r="K509" s="156">
        <v>0</v>
      </c>
      <c r="L509" s="156">
        <v>0</v>
      </c>
      <c r="M509" s="156">
        <v>0</v>
      </c>
      <c r="N509" s="156">
        <v>0</v>
      </c>
    </row>
    <row r="510" spans="1:14" ht="33" customHeight="1" x14ac:dyDescent="0.2">
      <c r="A510" s="165" t="s">
        <v>331</v>
      </c>
      <c r="B510" s="153">
        <v>0</v>
      </c>
      <c r="C510" s="153">
        <v>0</v>
      </c>
      <c r="D510" s="153">
        <v>0</v>
      </c>
      <c r="E510" s="153">
        <v>0</v>
      </c>
      <c r="F510" s="153">
        <v>0</v>
      </c>
      <c r="G510" s="153">
        <v>0</v>
      </c>
      <c r="H510" s="153">
        <v>0</v>
      </c>
      <c r="I510" s="153">
        <v>0</v>
      </c>
      <c r="J510" s="153">
        <v>0</v>
      </c>
      <c r="K510" s="153">
        <v>0</v>
      </c>
      <c r="L510" s="153">
        <v>0</v>
      </c>
      <c r="M510" s="153">
        <v>0</v>
      </c>
      <c r="N510" s="158">
        <v>0</v>
      </c>
    </row>
    <row r="511" spans="1:14" ht="33" customHeight="1" x14ac:dyDescent="0.2">
      <c r="A511" s="165" t="s">
        <v>332</v>
      </c>
      <c r="B511" s="153">
        <v>0</v>
      </c>
      <c r="C511" s="153">
        <v>0</v>
      </c>
      <c r="D511" s="153">
        <v>0</v>
      </c>
      <c r="E511" s="153">
        <v>0</v>
      </c>
      <c r="F511" s="153">
        <v>0</v>
      </c>
      <c r="G511" s="153">
        <v>0</v>
      </c>
      <c r="H511" s="153">
        <v>0</v>
      </c>
      <c r="I511" s="153">
        <v>0</v>
      </c>
      <c r="J511" s="153">
        <v>0</v>
      </c>
      <c r="K511" s="153">
        <v>0</v>
      </c>
      <c r="L511" s="153">
        <v>0</v>
      </c>
      <c r="M511" s="153">
        <v>0</v>
      </c>
      <c r="N511" s="158">
        <v>0</v>
      </c>
    </row>
    <row r="512" spans="1:14" ht="33" customHeight="1" x14ac:dyDescent="0.2">
      <c r="A512" s="165" t="s">
        <v>333</v>
      </c>
      <c r="B512" s="153">
        <v>0</v>
      </c>
      <c r="C512" s="153">
        <v>0</v>
      </c>
      <c r="D512" s="153">
        <v>0</v>
      </c>
      <c r="E512" s="153">
        <v>0</v>
      </c>
      <c r="F512" s="153">
        <v>0</v>
      </c>
      <c r="G512" s="153">
        <v>0</v>
      </c>
      <c r="H512" s="153">
        <v>0</v>
      </c>
      <c r="I512" s="153">
        <v>0</v>
      </c>
      <c r="J512" s="153">
        <v>0</v>
      </c>
      <c r="K512" s="153">
        <v>0</v>
      </c>
      <c r="L512" s="153">
        <v>0</v>
      </c>
      <c r="M512" s="153">
        <v>0</v>
      </c>
      <c r="N512" s="158">
        <v>0</v>
      </c>
    </row>
    <row r="513" spans="1:14" ht="33" customHeight="1" x14ac:dyDescent="0.2">
      <c r="A513" s="165" t="s">
        <v>334</v>
      </c>
      <c r="B513" s="153">
        <v>0</v>
      </c>
      <c r="C513" s="153">
        <v>0</v>
      </c>
      <c r="D513" s="153">
        <v>0</v>
      </c>
      <c r="E513" s="153">
        <v>0</v>
      </c>
      <c r="F513" s="153">
        <v>0</v>
      </c>
      <c r="G513" s="153">
        <v>0</v>
      </c>
      <c r="H513" s="153">
        <v>0</v>
      </c>
      <c r="I513" s="153">
        <v>0</v>
      </c>
      <c r="J513" s="153">
        <v>0</v>
      </c>
      <c r="K513" s="153">
        <v>0</v>
      </c>
      <c r="L513" s="153">
        <v>0</v>
      </c>
      <c r="M513" s="153">
        <v>0</v>
      </c>
      <c r="N513" s="158">
        <v>0</v>
      </c>
    </row>
    <row r="514" spans="1:14" ht="33" customHeight="1" x14ac:dyDescent="0.2">
      <c r="A514" s="165" t="s">
        <v>335</v>
      </c>
      <c r="B514" s="153">
        <v>0</v>
      </c>
      <c r="C514" s="153">
        <v>0</v>
      </c>
      <c r="D514" s="153">
        <v>0</v>
      </c>
      <c r="E514" s="153">
        <v>0</v>
      </c>
      <c r="F514" s="153">
        <v>0</v>
      </c>
      <c r="G514" s="153">
        <v>0</v>
      </c>
      <c r="H514" s="153">
        <v>0</v>
      </c>
      <c r="I514" s="153">
        <v>0</v>
      </c>
      <c r="J514" s="153">
        <v>0</v>
      </c>
      <c r="K514" s="153">
        <v>0</v>
      </c>
      <c r="L514" s="153">
        <v>0</v>
      </c>
      <c r="M514" s="153">
        <v>0</v>
      </c>
      <c r="N514" s="158">
        <v>0</v>
      </c>
    </row>
    <row r="515" spans="1:14" ht="33" customHeight="1" x14ac:dyDescent="0.2">
      <c r="A515" s="165" t="s">
        <v>336</v>
      </c>
      <c r="B515" s="153">
        <v>0</v>
      </c>
      <c r="C515" s="153">
        <v>0</v>
      </c>
      <c r="D515" s="153">
        <v>0</v>
      </c>
      <c r="E515" s="153">
        <v>0</v>
      </c>
      <c r="F515" s="153">
        <v>0</v>
      </c>
      <c r="G515" s="153">
        <v>0</v>
      </c>
      <c r="H515" s="153">
        <v>0</v>
      </c>
      <c r="I515" s="153">
        <v>0</v>
      </c>
      <c r="J515" s="153">
        <v>0</v>
      </c>
      <c r="K515" s="153">
        <v>0</v>
      </c>
      <c r="L515" s="153">
        <v>0</v>
      </c>
      <c r="M515" s="153">
        <v>0</v>
      </c>
      <c r="N515" s="158">
        <v>0</v>
      </c>
    </row>
    <row r="516" spans="1:14" ht="33" customHeight="1" x14ac:dyDescent="0.2">
      <c r="A516" s="165" t="s">
        <v>335</v>
      </c>
      <c r="B516" s="153">
        <v>0</v>
      </c>
      <c r="C516" s="153">
        <v>0</v>
      </c>
      <c r="D516" s="153">
        <v>0</v>
      </c>
      <c r="E516" s="153">
        <v>0</v>
      </c>
      <c r="F516" s="153">
        <v>0</v>
      </c>
      <c r="G516" s="153">
        <v>0</v>
      </c>
      <c r="H516" s="153">
        <v>0</v>
      </c>
      <c r="I516" s="153">
        <v>0</v>
      </c>
      <c r="J516" s="153">
        <v>0</v>
      </c>
      <c r="K516" s="153">
        <v>0</v>
      </c>
      <c r="L516" s="153">
        <v>0</v>
      </c>
      <c r="M516" s="153">
        <v>0</v>
      </c>
      <c r="N516" s="158">
        <v>0</v>
      </c>
    </row>
    <row r="517" spans="1:14" ht="33" customHeight="1" thickBot="1" x14ac:dyDescent="0.25">
      <c r="A517" s="165" t="s">
        <v>256</v>
      </c>
      <c r="B517" s="153">
        <v>0</v>
      </c>
      <c r="C517" s="153">
        <v>0</v>
      </c>
      <c r="D517" s="153">
        <v>0</v>
      </c>
      <c r="E517" s="153">
        <v>0</v>
      </c>
      <c r="F517" s="153">
        <v>0</v>
      </c>
      <c r="G517" s="153">
        <v>0</v>
      </c>
      <c r="H517" s="153">
        <v>0</v>
      </c>
      <c r="I517" s="153">
        <v>0</v>
      </c>
      <c r="J517" s="153">
        <v>0</v>
      </c>
      <c r="K517" s="153">
        <v>0</v>
      </c>
      <c r="L517" s="153">
        <v>0</v>
      </c>
      <c r="M517" s="153">
        <v>0</v>
      </c>
      <c r="N517" s="158">
        <v>0</v>
      </c>
    </row>
    <row r="518" spans="1:14" ht="33" customHeight="1" thickBot="1" x14ac:dyDescent="0.25">
      <c r="A518" s="166" t="s">
        <v>337</v>
      </c>
      <c r="B518" s="156">
        <v>0</v>
      </c>
      <c r="C518" s="156">
        <v>0</v>
      </c>
      <c r="D518" s="156">
        <v>0</v>
      </c>
      <c r="E518" s="156">
        <v>0</v>
      </c>
      <c r="F518" s="156">
        <v>0</v>
      </c>
      <c r="G518" s="156">
        <v>0</v>
      </c>
      <c r="H518" s="156">
        <v>0</v>
      </c>
      <c r="I518" s="156">
        <v>0</v>
      </c>
      <c r="J518" s="156">
        <v>430053</v>
      </c>
      <c r="K518" s="156">
        <v>0</v>
      </c>
      <c r="L518" s="156">
        <v>96281</v>
      </c>
      <c r="M518" s="156">
        <v>128374</v>
      </c>
      <c r="N518" s="156">
        <v>654708</v>
      </c>
    </row>
    <row r="519" spans="1:14" ht="33" customHeight="1" x14ac:dyDescent="0.2">
      <c r="A519" s="165" t="s">
        <v>338</v>
      </c>
      <c r="B519" s="153">
        <v>0</v>
      </c>
      <c r="C519" s="153">
        <v>0</v>
      </c>
      <c r="D519" s="153">
        <v>0</v>
      </c>
      <c r="E519" s="153">
        <v>0</v>
      </c>
      <c r="F519" s="153">
        <v>0</v>
      </c>
      <c r="G519" s="153">
        <v>0</v>
      </c>
      <c r="H519" s="153">
        <v>0</v>
      </c>
      <c r="I519" s="153">
        <v>0</v>
      </c>
      <c r="J519" s="153">
        <v>0</v>
      </c>
      <c r="K519" s="153">
        <v>0</v>
      </c>
      <c r="L519" s="153">
        <v>0</v>
      </c>
      <c r="M519" s="153">
        <v>0</v>
      </c>
      <c r="N519" s="158">
        <v>0</v>
      </c>
    </row>
    <row r="520" spans="1:14" ht="33" customHeight="1" x14ac:dyDescent="0.2">
      <c r="A520" s="165" t="s">
        <v>339</v>
      </c>
      <c r="B520" s="153">
        <v>0</v>
      </c>
      <c r="C520" s="153">
        <v>0</v>
      </c>
      <c r="D520" s="153">
        <v>0</v>
      </c>
      <c r="E520" s="153">
        <v>0</v>
      </c>
      <c r="F520" s="153">
        <v>0</v>
      </c>
      <c r="G520" s="153">
        <v>0</v>
      </c>
      <c r="H520" s="153">
        <v>0</v>
      </c>
      <c r="I520" s="153">
        <v>0</v>
      </c>
      <c r="J520" s="153">
        <v>0</v>
      </c>
      <c r="K520" s="153">
        <v>0</v>
      </c>
      <c r="L520" s="153">
        <v>0</v>
      </c>
      <c r="M520" s="153">
        <v>0</v>
      </c>
      <c r="N520" s="158">
        <v>0</v>
      </c>
    </row>
    <row r="521" spans="1:14" ht="33" customHeight="1" thickBot="1" x14ac:dyDescent="0.25">
      <c r="A521" s="165" t="s">
        <v>256</v>
      </c>
      <c r="B521" s="153">
        <v>0</v>
      </c>
      <c r="C521" s="153">
        <v>0</v>
      </c>
      <c r="D521" s="153">
        <v>0</v>
      </c>
      <c r="E521" s="153">
        <v>0</v>
      </c>
      <c r="F521" s="153">
        <v>0</v>
      </c>
      <c r="G521" s="153">
        <v>0</v>
      </c>
      <c r="H521" s="153">
        <v>0</v>
      </c>
      <c r="I521" s="153">
        <v>0</v>
      </c>
      <c r="J521" s="153">
        <v>430053</v>
      </c>
      <c r="K521" s="153">
        <v>0</v>
      </c>
      <c r="L521" s="153">
        <v>96281</v>
      </c>
      <c r="M521" s="153">
        <v>128374</v>
      </c>
      <c r="N521" s="158">
        <v>654708</v>
      </c>
    </row>
    <row r="522" spans="1:14" ht="33" customHeight="1" thickBot="1" x14ac:dyDescent="0.25">
      <c r="A522" s="166" t="s">
        <v>340</v>
      </c>
      <c r="B522" s="156">
        <v>0</v>
      </c>
      <c r="C522" s="156">
        <v>0</v>
      </c>
      <c r="D522" s="156">
        <v>45643</v>
      </c>
      <c r="E522" s="156">
        <v>0</v>
      </c>
      <c r="F522" s="156">
        <v>0</v>
      </c>
      <c r="G522" s="156">
        <v>0</v>
      </c>
      <c r="H522" s="156">
        <v>1904428</v>
      </c>
      <c r="I522" s="156">
        <v>0</v>
      </c>
      <c r="J522" s="156">
        <v>262525</v>
      </c>
      <c r="K522" s="156">
        <v>0</v>
      </c>
      <c r="L522" s="156">
        <v>0</v>
      </c>
      <c r="M522" s="156">
        <v>0</v>
      </c>
      <c r="N522" s="156">
        <v>2212596</v>
      </c>
    </row>
    <row r="523" spans="1:14" ht="33" customHeight="1" thickBot="1" x14ac:dyDescent="0.25">
      <c r="A523" s="168" t="s">
        <v>340</v>
      </c>
      <c r="B523" s="160">
        <v>0</v>
      </c>
      <c r="C523" s="160">
        <v>0</v>
      </c>
      <c r="D523" s="160">
        <v>45643</v>
      </c>
      <c r="E523" s="160">
        <v>0</v>
      </c>
      <c r="F523" s="160">
        <v>0</v>
      </c>
      <c r="G523" s="160">
        <v>0</v>
      </c>
      <c r="H523" s="160">
        <v>1904428</v>
      </c>
      <c r="I523" s="160">
        <v>0</v>
      </c>
      <c r="J523" s="160">
        <v>262525</v>
      </c>
      <c r="K523" s="160">
        <v>0</v>
      </c>
      <c r="L523" s="160">
        <v>0</v>
      </c>
      <c r="M523" s="160">
        <v>0</v>
      </c>
      <c r="N523" s="161">
        <v>2212596</v>
      </c>
    </row>
    <row r="524" spans="1:14" ht="33" customHeight="1" thickBot="1" x14ac:dyDescent="0.25">
      <c r="A524" s="173" t="s">
        <v>251</v>
      </c>
      <c r="B524" s="174">
        <v>4292764</v>
      </c>
      <c r="C524" s="174">
        <v>6018146</v>
      </c>
      <c r="D524" s="174">
        <v>10400744</v>
      </c>
      <c r="E524" s="174">
        <v>11922303</v>
      </c>
      <c r="F524" s="174">
        <v>9770881</v>
      </c>
      <c r="G524" s="174">
        <v>6314853</v>
      </c>
      <c r="H524" s="174">
        <v>4587116</v>
      </c>
      <c r="I524" s="174">
        <v>0</v>
      </c>
      <c r="J524" s="174">
        <v>10551490</v>
      </c>
      <c r="K524" s="174">
        <v>4925759</v>
      </c>
      <c r="L524" s="174">
        <v>4218129</v>
      </c>
      <c r="M524" s="174">
        <v>5411837</v>
      </c>
      <c r="N524" s="174">
        <v>78414022</v>
      </c>
    </row>
    <row r="525" spans="1:14" ht="33" customHeight="1" x14ac:dyDescent="0.2"/>
    <row r="526" spans="1:14" ht="33" customHeight="1" x14ac:dyDescent="0.2">
      <c r="A526" s="89"/>
    </row>
    <row r="527" spans="1:14" ht="33" customHeight="1" x14ac:dyDescent="0.2">
      <c r="A527" s="271" t="s">
        <v>345</v>
      </c>
      <c r="B527" s="271"/>
      <c r="C527" s="271"/>
      <c r="D527" s="271"/>
      <c r="E527" s="271"/>
      <c r="F527" s="271"/>
      <c r="G527" s="271"/>
      <c r="H527" s="271"/>
      <c r="I527" s="271"/>
      <c r="J527" s="271"/>
      <c r="K527" s="271"/>
      <c r="L527" s="271"/>
      <c r="M527" s="271"/>
      <c r="N527" s="271"/>
    </row>
    <row r="528" spans="1:14" ht="33" customHeight="1" thickBot="1" x14ac:dyDescent="0.25">
      <c r="A528" s="272"/>
      <c r="B528" s="272"/>
      <c r="C528" s="272"/>
      <c r="D528" s="272"/>
      <c r="E528" s="272"/>
      <c r="F528" s="272"/>
      <c r="G528" s="272"/>
      <c r="H528" s="272"/>
      <c r="I528" s="272"/>
      <c r="J528" s="272"/>
      <c r="K528" s="272"/>
      <c r="L528" s="272"/>
      <c r="M528" s="272"/>
      <c r="N528" s="272"/>
    </row>
    <row r="529" spans="1:14" ht="33" customHeight="1" thickBot="1" x14ac:dyDescent="0.25">
      <c r="A529" s="193" t="s">
        <v>238</v>
      </c>
      <c r="B529" s="194" t="s">
        <v>239</v>
      </c>
      <c r="C529" s="194" t="s">
        <v>240</v>
      </c>
      <c r="D529" s="194" t="s">
        <v>241</v>
      </c>
      <c r="E529" s="194" t="s">
        <v>242</v>
      </c>
      <c r="F529" s="194" t="s">
        <v>243</v>
      </c>
      <c r="G529" s="194" t="s">
        <v>244</v>
      </c>
      <c r="H529" s="194" t="s">
        <v>245</v>
      </c>
      <c r="I529" s="194" t="s">
        <v>246</v>
      </c>
      <c r="J529" s="194" t="s">
        <v>247</v>
      </c>
      <c r="K529" s="194" t="s">
        <v>248</v>
      </c>
      <c r="L529" s="194" t="s">
        <v>249</v>
      </c>
      <c r="M529" s="194" t="s">
        <v>250</v>
      </c>
      <c r="N529" s="195" t="s">
        <v>251</v>
      </c>
    </row>
    <row r="530" spans="1:14" ht="33" customHeight="1" thickBot="1" x14ac:dyDescent="0.25">
      <c r="A530" s="187" t="s">
        <v>252</v>
      </c>
      <c r="B530" s="175">
        <v>217701.04</v>
      </c>
      <c r="C530" s="175">
        <v>0</v>
      </c>
      <c r="D530" s="175">
        <v>0</v>
      </c>
      <c r="E530" s="175">
        <v>377300.96</v>
      </c>
      <c r="F530" s="175">
        <v>0</v>
      </c>
      <c r="G530" s="175">
        <v>427584</v>
      </c>
      <c r="H530" s="175">
        <v>343723.04</v>
      </c>
      <c r="I530" s="175">
        <v>429260.79999999999</v>
      </c>
      <c r="J530" s="175">
        <v>378789.12</v>
      </c>
      <c r="K530" s="175">
        <v>335360</v>
      </c>
      <c r="L530" s="175">
        <v>1318320</v>
      </c>
      <c r="M530" s="175">
        <v>0</v>
      </c>
      <c r="N530" s="175">
        <v>3828038.96</v>
      </c>
    </row>
    <row r="531" spans="1:14" ht="33" customHeight="1" x14ac:dyDescent="0.2">
      <c r="A531" s="185" t="s">
        <v>253</v>
      </c>
      <c r="B531" s="178">
        <v>0</v>
      </c>
      <c r="C531" s="176">
        <v>0</v>
      </c>
      <c r="D531" s="176">
        <v>0</v>
      </c>
      <c r="E531" s="176">
        <v>0</v>
      </c>
      <c r="F531" s="176">
        <v>0</v>
      </c>
      <c r="G531" s="176">
        <v>0</v>
      </c>
      <c r="H531" s="176">
        <v>0</v>
      </c>
      <c r="I531" s="176">
        <v>0</v>
      </c>
      <c r="J531" s="176">
        <v>0</v>
      </c>
      <c r="K531" s="176">
        <v>0</v>
      </c>
      <c r="L531" s="176">
        <v>0</v>
      </c>
      <c r="M531" s="176">
        <v>0</v>
      </c>
      <c r="N531" s="177">
        <v>0</v>
      </c>
    </row>
    <row r="532" spans="1:14" ht="33" customHeight="1" x14ac:dyDescent="0.2">
      <c r="A532" s="185" t="s">
        <v>221</v>
      </c>
      <c r="B532" s="178">
        <v>0</v>
      </c>
      <c r="C532" s="176">
        <v>0</v>
      </c>
      <c r="D532" s="176">
        <v>0</v>
      </c>
      <c r="E532" s="176">
        <v>0</v>
      </c>
      <c r="F532" s="176">
        <v>0</v>
      </c>
      <c r="G532" s="176">
        <v>0</v>
      </c>
      <c r="H532" s="176">
        <v>0</v>
      </c>
      <c r="I532" s="176">
        <v>0</v>
      </c>
      <c r="J532" s="176">
        <v>0</v>
      </c>
      <c r="K532" s="176">
        <v>0</v>
      </c>
      <c r="L532" s="176">
        <v>0</v>
      </c>
      <c r="M532" s="176">
        <v>0</v>
      </c>
      <c r="N532" s="177">
        <v>0</v>
      </c>
    </row>
    <row r="533" spans="1:14" ht="33" customHeight="1" x14ac:dyDescent="0.2">
      <c r="A533" s="185" t="s">
        <v>254</v>
      </c>
      <c r="B533" s="178">
        <v>0</v>
      </c>
      <c r="C533" s="176">
        <v>0</v>
      </c>
      <c r="D533" s="176">
        <v>0</v>
      </c>
      <c r="E533" s="176">
        <v>0</v>
      </c>
      <c r="F533" s="176">
        <v>0</v>
      </c>
      <c r="G533" s="176">
        <v>0</v>
      </c>
      <c r="H533" s="176">
        <v>0</v>
      </c>
      <c r="I533" s="176">
        <v>0</v>
      </c>
      <c r="J533" s="176">
        <v>0</v>
      </c>
      <c r="K533" s="176">
        <v>0</v>
      </c>
      <c r="L533" s="176">
        <v>0</v>
      </c>
      <c r="M533" s="176">
        <v>0</v>
      </c>
      <c r="N533" s="177">
        <v>0</v>
      </c>
    </row>
    <row r="534" spans="1:14" ht="33" customHeight="1" x14ac:dyDescent="0.2">
      <c r="A534" s="186" t="s">
        <v>255</v>
      </c>
      <c r="B534" s="178">
        <v>0</v>
      </c>
      <c r="C534" s="176">
        <v>0</v>
      </c>
      <c r="D534" s="176">
        <v>0</v>
      </c>
      <c r="E534" s="176">
        <v>0</v>
      </c>
      <c r="F534" s="176">
        <v>0</v>
      </c>
      <c r="G534" s="176">
        <v>0</v>
      </c>
      <c r="H534" s="176">
        <v>0</v>
      </c>
      <c r="I534" s="176">
        <v>0</v>
      </c>
      <c r="J534" s="176">
        <v>0</v>
      </c>
      <c r="K534" s="176">
        <v>0</v>
      </c>
      <c r="L534" s="176">
        <v>0</v>
      </c>
      <c r="M534" s="176">
        <v>0</v>
      </c>
      <c r="N534" s="177">
        <v>0</v>
      </c>
    </row>
    <row r="535" spans="1:14" ht="33" customHeight="1" thickBot="1" x14ac:dyDescent="0.25">
      <c r="A535" s="192" t="s">
        <v>256</v>
      </c>
      <c r="B535" s="178">
        <v>217701.04</v>
      </c>
      <c r="C535" s="176">
        <v>0</v>
      </c>
      <c r="D535" s="176">
        <v>0</v>
      </c>
      <c r="E535" s="176">
        <v>377300.96</v>
      </c>
      <c r="F535" s="176">
        <v>0</v>
      </c>
      <c r="G535" s="176">
        <v>427584</v>
      </c>
      <c r="H535" s="176">
        <v>343723.04</v>
      </c>
      <c r="I535" s="176">
        <v>429260.79999999999</v>
      </c>
      <c r="J535" s="176">
        <v>378789.12</v>
      </c>
      <c r="K535" s="176">
        <v>335360</v>
      </c>
      <c r="L535" s="176">
        <v>1318320</v>
      </c>
      <c r="M535" s="176">
        <v>0</v>
      </c>
      <c r="N535" s="177">
        <v>3828038.96</v>
      </c>
    </row>
    <row r="536" spans="1:14" ht="33" customHeight="1" thickBot="1" x14ac:dyDescent="0.25">
      <c r="A536" s="189" t="s">
        <v>257</v>
      </c>
      <c r="B536" s="179">
        <v>0</v>
      </c>
      <c r="C536" s="179">
        <v>0</v>
      </c>
      <c r="D536" s="179">
        <v>0</v>
      </c>
      <c r="E536" s="179">
        <v>0</v>
      </c>
      <c r="F536" s="179">
        <v>0</v>
      </c>
      <c r="G536" s="179">
        <v>0</v>
      </c>
      <c r="H536" s="179">
        <v>0</v>
      </c>
      <c r="I536" s="179">
        <v>0</v>
      </c>
      <c r="J536" s="179">
        <v>0</v>
      </c>
      <c r="K536" s="179">
        <v>0</v>
      </c>
      <c r="L536" s="179">
        <v>0</v>
      </c>
      <c r="M536" s="179">
        <v>0</v>
      </c>
      <c r="N536" s="179">
        <v>0</v>
      </c>
    </row>
    <row r="537" spans="1:14" ht="33" customHeight="1" x14ac:dyDescent="0.2">
      <c r="A537" s="188" t="s">
        <v>258</v>
      </c>
      <c r="B537" s="176">
        <v>0</v>
      </c>
      <c r="C537" s="176">
        <v>0</v>
      </c>
      <c r="D537" s="176">
        <v>0</v>
      </c>
      <c r="E537" s="176">
        <v>0</v>
      </c>
      <c r="F537" s="176">
        <v>0</v>
      </c>
      <c r="G537" s="176">
        <v>0</v>
      </c>
      <c r="H537" s="176">
        <v>0</v>
      </c>
      <c r="I537" s="176">
        <v>0</v>
      </c>
      <c r="J537" s="176">
        <v>0</v>
      </c>
      <c r="K537" s="176">
        <v>0</v>
      </c>
      <c r="L537" s="176">
        <v>0</v>
      </c>
      <c r="M537" s="176">
        <v>0</v>
      </c>
      <c r="N537" s="177">
        <v>0</v>
      </c>
    </row>
    <row r="538" spans="1:14" ht="33" customHeight="1" x14ac:dyDescent="0.2">
      <c r="A538" s="188" t="s">
        <v>259</v>
      </c>
      <c r="B538" s="176">
        <v>0</v>
      </c>
      <c r="C538" s="176">
        <v>0</v>
      </c>
      <c r="D538" s="176">
        <v>0</v>
      </c>
      <c r="E538" s="176">
        <v>0</v>
      </c>
      <c r="F538" s="176">
        <v>0</v>
      </c>
      <c r="G538" s="176">
        <v>0</v>
      </c>
      <c r="H538" s="176">
        <v>0</v>
      </c>
      <c r="I538" s="176">
        <v>0</v>
      </c>
      <c r="J538" s="176">
        <v>0</v>
      </c>
      <c r="K538" s="176">
        <v>0</v>
      </c>
      <c r="L538" s="176">
        <v>0</v>
      </c>
      <c r="M538" s="176">
        <v>0</v>
      </c>
      <c r="N538" s="177">
        <v>0</v>
      </c>
    </row>
    <row r="539" spans="1:14" ht="33" customHeight="1" x14ac:dyDescent="0.2">
      <c r="A539" s="188" t="s">
        <v>260</v>
      </c>
      <c r="B539" s="176">
        <v>0</v>
      </c>
      <c r="C539" s="176">
        <v>0</v>
      </c>
      <c r="D539" s="176">
        <v>0</v>
      </c>
      <c r="E539" s="176">
        <v>0</v>
      </c>
      <c r="F539" s="176">
        <v>0</v>
      </c>
      <c r="G539" s="176">
        <v>0</v>
      </c>
      <c r="H539" s="176">
        <v>0</v>
      </c>
      <c r="I539" s="176">
        <v>0</v>
      </c>
      <c r="J539" s="176">
        <v>0</v>
      </c>
      <c r="K539" s="176">
        <v>0</v>
      </c>
      <c r="L539" s="176">
        <v>0</v>
      </c>
      <c r="M539" s="176">
        <v>0</v>
      </c>
      <c r="N539" s="177">
        <v>0</v>
      </c>
    </row>
    <row r="540" spans="1:14" ht="33" customHeight="1" x14ac:dyDescent="0.2">
      <c r="A540" s="188" t="s">
        <v>261</v>
      </c>
      <c r="B540" s="176">
        <v>0</v>
      </c>
      <c r="C540" s="176">
        <v>0</v>
      </c>
      <c r="D540" s="176">
        <v>0</v>
      </c>
      <c r="E540" s="176">
        <v>0</v>
      </c>
      <c r="F540" s="176">
        <v>0</v>
      </c>
      <c r="G540" s="176">
        <v>0</v>
      </c>
      <c r="H540" s="176">
        <v>0</v>
      </c>
      <c r="I540" s="176">
        <v>0</v>
      </c>
      <c r="J540" s="176">
        <v>0</v>
      </c>
      <c r="K540" s="176">
        <v>0</v>
      </c>
      <c r="L540" s="176">
        <v>0</v>
      </c>
      <c r="M540" s="176">
        <v>0</v>
      </c>
      <c r="N540" s="177">
        <v>0</v>
      </c>
    </row>
    <row r="541" spans="1:14" ht="33" customHeight="1" x14ac:dyDescent="0.2">
      <c r="A541" s="188" t="s">
        <v>262</v>
      </c>
      <c r="B541" s="176">
        <v>0</v>
      </c>
      <c r="C541" s="176">
        <v>0</v>
      </c>
      <c r="D541" s="176">
        <v>0</v>
      </c>
      <c r="E541" s="176">
        <v>0</v>
      </c>
      <c r="F541" s="176">
        <v>0</v>
      </c>
      <c r="G541" s="176">
        <v>0</v>
      </c>
      <c r="H541" s="176">
        <v>0</v>
      </c>
      <c r="I541" s="176">
        <v>0</v>
      </c>
      <c r="J541" s="176">
        <v>0</v>
      </c>
      <c r="K541" s="176">
        <v>0</v>
      </c>
      <c r="L541" s="176">
        <v>0</v>
      </c>
      <c r="M541" s="176">
        <v>0</v>
      </c>
      <c r="N541" s="177">
        <v>0</v>
      </c>
    </row>
    <row r="542" spans="1:14" ht="33" customHeight="1" thickBot="1" x14ac:dyDescent="0.25">
      <c r="A542" s="188" t="s">
        <v>263</v>
      </c>
      <c r="B542" s="176">
        <v>0</v>
      </c>
      <c r="C542" s="176">
        <v>0</v>
      </c>
      <c r="D542" s="176">
        <v>0</v>
      </c>
      <c r="E542" s="176">
        <v>0</v>
      </c>
      <c r="F542" s="176">
        <v>0</v>
      </c>
      <c r="G542" s="176">
        <v>0</v>
      </c>
      <c r="H542" s="176">
        <v>0</v>
      </c>
      <c r="I542" s="176">
        <v>0</v>
      </c>
      <c r="J542" s="176">
        <v>0</v>
      </c>
      <c r="K542" s="176">
        <v>0</v>
      </c>
      <c r="L542" s="176">
        <v>0</v>
      </c>
      <c r="M542" s="176">
        <v>0</v>
      </c>
      <c r="N542" s="177">
        <v>0</v>
      </c>
    </row>
    <row r="543" spans="1:14" ht="33" customHeight="1" thickBot="1" x14ac:dyDescent="0.25">
      <c r="A543" s="189" t="s">
        <v>264</v>
      </c>
      <c r="B543" s="179">
        <v>34467765.060000002</v>
      </c>
      <c r="C543" s="179">
        <v>2014521.89</v>
      </c>
      <c r="D543" s="179">
        <v>1452614.7</v>
      </c>
      <c r="E543" s="179">
        <v>3073177.67</v>
      </c>
      <c r="F543" s="179">
        <v>1484535.5</v>
      </c>
      <c r="G543" s="179">
        <v>826999.81</v>
      </c>
      <c r="H543" s="179">
        <v>1323326.32</v>
      </c>
      <c r="I543" s="179">
        <v>2217595.13</v>
      </c>
      <c r="J543" s="179">
        <v>1934930.79</v>
      </c>
      <c r="K543" s="179">
        <v>1085112</v>
      </c>
      <c r="L543" s="179">
        <v>1897669.1</v>
      </c>
      <c r="M543" s="179">
        <v>2325169</v>
      </c>
      <c r="N543" s="179">
        <v>54103416.970000014</v>
      </c>
    </row>
    <row r="544" spans="1:14" ht="33" customHeight="1" x14ac:dyDescent="0.2">
      <c r="A544" s="188" t="s">
        <v>265</v>
      </c>
      <c r="B544" s="176">
        <v>34467765.060000002</v>
      </c>
      <c r="C544" s="176">
        <v>2014521.89</v>
      </c>
      <c r="D544" s="176">
        <v>1452614.7</v>
      </c>
      <c r="E544" s="176">
        <v>3073177.67</v>
      </c>
      <c r="F544" s="176">
        <v>1484535.5</v>
      </c>
      <c r="G544" s="176">
        <v>826999.81</v>
      </c>
      <c r="H544" s="176">
        <v>1323326.32</v>
      </c>
      <c r="I544" s="176">
        <v>2217595.13</v>
      </c>
      <c r="J544" s="176">
        <v>1934930.79</v>
      </c>
      <c r="K544" s="176">
        <v>1085112</v>
      </c>
      <c r="L544" s="176">
        <v>1897669.1</v>
      </c>
      <c r="M544" s="176">
        <v>2325169</v>
      </c>
      <c r="N544" s="177">
        <v>54103416.970000014</v>
      </c>
    </row>
    <row r="545" spans="1:14" ht="33" customHeight="1" x14ac:dyDescent="0.2">
      <c r="A545" s="188" t="s">
        <v>266</v>
      </c>
      <c r="B545" s="176">
        <v>0</v>
      </c>
      <c r="C545" s="176">
        <v>0</v>
      </c>
      <c r="D545" s="176">
        <v>0</v>
      </c>
      <c r="E545" s="176">
        <v>0</v>
      </c>
      <c r="F545" s="176">
        <v>0</v>
      </c>
      <c r="G545" s="176">
        <v>0</v>
      </c>
      <c r="H545" s="176">
        <v>0</v>
      </c>
      <c r="I545" s="176">
        <v>0</v>
      </c>
      <c r="J545" s="176">
        <v>0</v>
      </c>
      <c r="K545" s="176">
        <v>0</v>
      </c>
      <c r="L545" s="176">
        <v>0</v>
      </c>
      <c r="M545" s="176">
        <v>0</v>
      </c>
      <c r="N545" s="177">
        <v>0</v>
      </c>
    </row>
    <row r="546" spans="1:14" ht="33" customHeight="1" x14ac:dyDescent="0.2">
      <c r="A546" s="188" t="s">
        <v>267</v>
      </c>
      <c r="B546" s="176">
        <v>0</v>
      </c>
      <c r="C546" s="176">
        <v>0</v>
      </c>
      <c r="D546" s="176">
        <v>0</v>
      </c>
      <c r="E546" s="176">
        <v>0</v>
      </c>
      <c r="F546" s="176">
        <v>0</v>
      </c>
      <c r="G546" s="176">
        <v>0</v>
      </c>
      <c r="H546" s="176">
        <v>0</v>
      </c>
      <c r="I546" s="176">
        <v>0</v>
      </c>
      <c r="J546" s="176">
        <v>0</v>
      </c>
      <c r="K546" s="176">
        <v>0</v>
      </c>
      <c r="L546" s="176">
        <v>0</v>
      </c>
      <c r="M546" s="176">
        <v>0</v>
      </c>
      <c r="N546" s="177">
        <v>0</v>
      </c>
    </row>
    <row r="547" spans="1:14" ht="33" customHeight="1" thickBot="1" x14ac:dyDescent="0.25">
      <c r="A547" s="188" t="s">
        <v>268</v>
      </c>
      <c r="B547" s="176">
        <v>0</v>
      </c>
      <c r="C547" s="176">
        <v>0</v>
      </c>
      <c r="D547" s="176">
        <v>0</v>
      </c>
      <c r="E547" s="176">
        <v>0</v>
      </c>
      <c r="F547" s="176">
        <v>0</v>
      </c>
      <c r="G547" s="176">
        <v>0</v>
      </c>
      <c r="H547" s="176">
        <v>0</v>
      </c>
      <c r="I547" s="176">
        <v>0</v>
      </c>
      <c r="J547" s="176">
        <v>0</v>
      </c>
      <c r="K547" s="176">
        <v>0</v>
      </c>
      <c r="L547" s="176">
        <v>0</v>
      </c>
      <c r="M547" s="176">
        <v>0</v>
      </c>
      <c r="N547" s="177">
        <v>0</v>
      </c>
    </row>
    <row r="548" spans="1:14" ht="33" customHeight="1" thickBot="1" x14ac:dyDescent="0.25">
      <c r="A548" s="189" t="s">
        <v>269</v>
      </c>
      <c r="B548" s="180">
        <v>0</v>
      </c>
      <c r="C548" s="180">
        <v>1040000</v>
      </c>
      <c r="D548" s="180">
        <v>1582800</v>
      </c>
      <c r="E548" s="180">
        <v>2532480</v>
      </c>
      <c r="F548" s="180">
        <v>1582800</v>
      </c>
      <c r="G548" s="180">
        <v>1964155</v>
      </c>
      <c r="H548" s="180">
        <v>0</v>
      </c>
      <c r="I548" s="180">
        <v>1879800</v>
      </c>
      <c r="J548" s="180">
        <v>5650700</v>
      </c>
      <c r="K548" s="180">
        <v>4964230</v>
      </c>
      <c r="L548" s="180">
        <v>5500860</v>
      </c>
      <c r="M548" s="180">
        <v>0</v>
      </c>
      <c r="N548" s="180">
        <v>26697825</v>
      </c>
    </row>
    <row r="549" spans="1:14" ht="33" customHeight="1" x14ac:dyDescent="0.2">
      <c r="A549" s="188" t="s">
        <v>270</v>
      </c>
      <c r="B549" s="176">
        <v>0</v>
      </c>
      <c r="C549" s="176">
        <v>0</v>
      </c>
      <c r="D549" s="176">
        <v>0</v>
      </c>
      <c r="E549" s="176">
        <v>0</v>
      </c>
      <c r="F549" s="176">
        <v>0</v>
      </c>
      <c r="G549" s="176">
        <v>0</v>
      </c>
      <c r="H549" s="176">
        <v>0</v>
      </c>
      <c r="I549" s="176">
        <v>0</v>
      </c>
      <c r="J549" s="176">
        <v>0</v>
      </c>
      <c r="K549" s="176">
        <v>0</v>
      </c>
      <c r="L549" s="176">
        <v>0</v>
      </c>
      <c r="M549" s="176">
        <v>0</v>
      </c>
      <c r="N549" s="181">
        <v>0</v>
      </c>
    </row>
    <row r="550" spans="1:14" ht="33" customHeight="1" thickBot="1" x14ac:dyDescent="0.25">
      <c r="A550" s="188" t="s">
        <v>271</v>
      </c>
      <c r="B550" s="176">
        <v>0</v>
      </c>
      <c r="C550" s="176">
        <v>1040000</v>
      </c>
      <c r="D550" s="176">
        <v>1582800</v>
      </c>
      <c r="E550" s="176">
        <v>2532480</v>
      </c>
      <c r="F550" s="176">
        <v>1582800</v>
      </c>
      <c r="G550" s="176">
        <v>1964155</v>
      </c>
      <c r="H550" s="176">
        <v>0</v>
      </c>
      <c r="I550" s="176">
        <v>1879800</v>
      </c>
      <c r="J550" s="176">
        <v>5650700</v>
      </c>
      <c r="K550" s="176">
        <v>4964230</v>
      </c>
      <c r="L550" s="176">
        <v>5500860</v>
      </c>
      <c r="M550" s="176">
        <v>0</v>
      </c>
      <c r="N550" s="181">
        <v>26697825</v>
      </c>
    </row>
    <row r="551" spans="1:14" ht="33" customHeight="1" thickBot="1" x14ac:dyDescent="0.25">
      <c r="A551" s="189" t="s">
        <v>272</v>
      </c>
      <c r="B551" s="179">
        <v>5087877.66</v>
      </c>
      <c r="C551" s="179">
        <v>30087913.120000001</v>
      </c>
      <c r="D551" s="179">
        <v>29164363.550000001</v>
      </c>
      <c r="E551" s="179">
        <v>30783398.490000002</v>
      </c>
      <c r="F551" s="179">
        <v>41822716.920000002</v>
      </c>
      <c r="G551" s="179">
        <v>41738546.870000005</v>
      </c>
      <c r="H551" s="179">
        <v>40392677.799999997</v>
      </c>
      <c r="I551" s="179">
        <v>35976492.659999996</v>
      </c>
      <c r="J551" s="179">
        <v>45412836.860000007</v>
      </c>
      <c r="K551" s="179">
        <v>48393829</v>
      </c>
      <c r="L551" s="179">
        <v>33831294.359999999</v>
      </c>
      <c r="M551" s="179">
        <v>35084603</v>
      </c>
      <c r="N551" s="179">
        <v>417776550.28999996</v>
      </c>
    </row>
    <row r="552" spans="1:14" ht="33" customHeight="1" x14ac:dyDescent="0.2">
      <c r="A552" s="188" t="s">
        <v>273</v>
      </c>
      <c r="B552" s="176">
        <v>0</v>
      </c>
      <c r="C552" s="176">
        <v>0</v>
      </c>
      <c r="D552" s="176">
        <v>0</v>
      </c>
      <c r="E552" s="176">
        <v>0</v>
      </c>
      <c r="F552" s="176">
        <v>0</v>
      </c>
      <c r="G552" s="176">
        <v>0</v>
      </c>
      <c r="H552" s="176">
        <v>0</v>
      </c>
      <c r="I552" s="176">
        <v>0</v>
      </c>
      <c r="J552" s="176">
        <v>0</v>
      </c>
      <c r="K552" s="176">
        <v>0</v>
      </c>
      <c r="L552" s="176">
        <v>0</v>
      </c>
      <c r="M552" s="176">
        <v>0</v>
      </c>
      <c r="N552" s="181">
        <v>0</v>
      </c>
    </row>
    <row r="553" spans="1:14" ht="33" customHeight="1" x14ac:dyDescent="0.2">
      <c r="A553" s="188" t="s">
        <v>274</v>
      </c>
      <c r="B553" s="176">
        <v>0</v>
      </c>
      <c r="C553" s="176">
        <v>0</v>
      </c>
      <c r="D553" s="176">
        <v>0</v>
      </c>
      <c r="E553" s="176">
        <v>0</v>
      </c>
      <c r="F553" s="176">
        <v>0</v>
      </c>
      <c r="G553" s="176">
        <v>0</v>
      </c>
      <c r="H553" s="176">
        <v>0</v>
      </c>
      <c r="I553" s="176">
        <v>0</v>
      </c>
      <c r="J553" s="176">
        <v>0</v>
      </c>
      <c r="K553" s="176">
        <v>0</v>
      </c>
      <c r="L553" s="176">
        <v>0</v>
      </c>
      <c r="M553" s="176">
        <v>0</v>
      </c>
      <c r="N553" s="181">
        <v>0</v>
      </c>
    </row>
    <row r="554" spans="1:14" ht="33" customHeight="1" x14ac:dyDescent="0.2">
      <c r="A554" s="188" t="s">
        <v>275</v>
      </c>
      <c r="B554" s="176">
        <v>0</v>
      </c>
      <c r="C554" s="176">
        <v>0</v>
      </c>
      <c r="D554" s="176">
        <v>0</v>
      </c>
      <c r="E554" s="176">
        <v>0</v>
      </c>
      <c r="F554" s="176">
        <v>0</v>
      </c>
      <c r="G554" s="176">
        <v>0</v>
      </c>
      <c r="H554" s="176">
        <v>0</v>
      </c>
      <c r="I554" s="176">
        <v>0</v>
      </c>
      <c r="J554" s="176">
        <v>0</v>
      </c>
      <c r="K554" s="176">
        <v>0</v>
      </c>
      <c r="L554" s="176">
        <v>0</v>
      </c>
      <c r="M554" s="176">
        <v>0</v>
      </c>
      <c r="N554" s="181">
        <v>0</v>
      </c>
    </row>
    <row r="555" spans="1:14" ht="33" customHeight="1" x14ac:dyDescent="0.2">
      <c r="A555" s="188" t="s">
        <v>276</v>
      </c>
      <c r="B555" s="176">
        <v>0</v>
      </c>
      <c r="C555" s="176">
        <v>3548955.98</v>
      </c>
      <c r="D555" s="176">
        <v>14287751.73</v>
      </c>
      <c r="E555" s="176">
        <v>2736462.12</v>
      </c>
      <c r="F555" s="176">
        <v>0</v>
      </c>
      <c r="G555" s="176">
        <v>2296275.6</v>
      </c>
      <c r="H555" s="176">
        <v>5094517.4400000004</v>
      </c>
      <c r="I555" s="176">
        <v>3187239.16</v>
      </c>
      <c r="J555" s="176">
        <v>6997239.6799999997</v>
      </c>
      <c r="K555" s="176">
        <v>5792531</v>
      </c>
      <c r="L555" s="176">
        <v>1766744.88</v>
      </c>
      <c r="M555" s="176">
        <v>1762350</v>
      </c>
      <c r="N555" s="181">
        <v>47470067.590000011</v>
      </c>
    </row>
    <row r="556" spans="1:14" ht="33" customHeight="1" x14ac:dyDescent="0.2">
      <c r="A556" s="188" t="s">
        <v>277</v>
      </c>
      <c r="B556" s="176">
        <v>0</v>
      </c>
      <c r="C556" s="176">
        <v>0</v>
      </c>
      <c r="D556" s="176">
        <v>0</v>
      </c>
      <c r="E556" s="176">
        <v>0</v>
      </c>
      <c r="F556" s="176">
        <v>0</v>
      </c>
      <c r="G556" s="176">
        <v>0</v>
      </c>
      <c r="H556" s="176">
        <v>0</v>
      </c>
      <c r="I556" s="176">
        <v>696383</v>
      </c>
      <c r="J556" s="176">
        <v>0</v>
      </c>
      <c r="K556" s="176">
        <v>0</v>
      </c>
      <c r="L556" s="176">
        <v>0</v>
      </c>
      <c r="M556" s="176">
        <v>0</v>
      </c>
      <c r="N556" s="181">
        <v>696383</v>
      </c>
    </row>
    <row r="557" spans="1:14" ht="33" customHeight="1" x14ac:dyDescent="0.2">
      <c r="A557" s="188" t="s">
        <v>278</v>
      </c>
      <c r="B557" s="176">
        <v>0</v>
      </c>
      <c r="C557" s="176">
        <v>0</v>
      </c>
      <c r="D557" s="176">
        <v>0</v>
      </c>
      <c r="E557" s="176">
        <v>0</v>
      </c>
      <c r="F557" s="176">
        <v>3268531.84</v>
      </c>
      <c r="G557" s="176">
        <v>0</v>
      </c>
      <c r="H557" s="176">
        <v>0</v>
      </c>
      <c r="I557" s="176">
        <v>0</v>
      </c>
      <c r="J557" s="176">
        <v>0</v>
      </c>
      <c r="K557" s="176">
        <v>0</v>
      </c>
      <c r="L557" s="176">
        <v>648038.40000000002</v>
      </c>
      <c r="M557" s="176">
        <v>0</v>
      </c>
      <c r="N557" s="181">
        <v>3916570.2399999998</v>
      </c>
    </row>
    <row r="558" spans="1:14" ht="33" customHeight="1" x14ac:dyDescent="0.2">
      <c r="A558" s="188" t="s">
        <v>279</v>
      </c>
      <c r="B558" s="176">
        <v>0</v>
      </c>
      <c r="C558" s="176">
        <v>0</v>
      </c>
      <c r="D558" s="176">
        <v>0</v>
      </c>
      <c r="E558" s="176">
        <v>0</v>
      </c>
      <c r="F558" s="176">
        <v>0</v>
      </c>
      <c r="G558" s="176">
        <v>0</v>
      </c>
      <c r="H558" s="176">
        <v>0</v>
      </c>
      <c r="I558" s="176">
        <v>0</v>
      </c>
      <c r="J558" s="176">
        <v>0</v>
      </c>
      <c r="K558" s="176">
        <v>0</v>
      </c>
      <c r="L558" s="176">
        <v>0</v>
      </c>
      <c r="M558" s="176">
        <v>0</v>
      </c>
      <c r="N558" s="181">
        <v>0</v>
      </c>
    </row>
    <row r="559" spans="1:14" ht="33" customHeight="1" x14ac:dyDescent="0.2">
      <c r="A559" s="188" t="s">
        <v>280</v>
      </c>
      <c r="B559" s="176">
        <v>2405561.44</v>
      </c>
      <c r="C559" s="176">
        <v>5706680</v>
      </c>
      <c r="D559" s="176">
        <v>4200000</v>
      </c>
      <c r="E559" s="176">
        <v>0</v>
      </c>
      <c r="F559" s="176">
        <v>0</v>
      </c>
      <c r="G559" s="176">
        <v>0</v>
      </c>
      <c r="H559" s="176">
        <v>0</v>
      </c>
      <c r="I559" s="176">
        <v>0</v>
      </c>
      <c r="J559" s="176">
        <v>0</v>
      </c>
      <c r="K559" s="176">
        <v>0</v>
      </c>
      <c r="L559" s="176">
        <v>0</v>
      </c>
      <c r="M559" s="176">
        <v>3360000</v>
      </c>
      <c r="N559" s="181">
        <v>15672241.439999999</v>
      </c>
    </row>
    <row r="560" spans="1:14" ht="33" customHeight="1" x14ac:dyDescent="0.2">
      <c r="A560" s="188" t="s">
        <v>281</v>
      </c>
      <c r="B560" s="176">
        <v>2682316.2200000002</v>
      </c>
      <c r="C560" s="176">
        <v>20103820.18</v>
      </c>
      <c r="D560" s="176">
        <v>10531895.82</v>
      </c>
      <c r="E560" s="176">
        <v>27901968.690000001</v>
      </c>
      <c r="F560" s="176">
        <v>38554185.079999998</v>
      </c>
      <c r="G560" s="176">
        <v>38572560.170000002</v>
      </c>
      <c r="H560" s="176">
        <v>34573007.359999999</v>
      </c>
      <c r="I560" s="176">
        <v>30788916.420000002</v>
      </c>
      <c r="J560" s="176">
        <v>36450857.260000005</v>
      </c>
      <c r="K560" s="176">
        <v>39268929</v>
      </c>
      <c r="L560" s="176">
        <v>30401814.84</v>
      </c>
      <c r="M560" s="176">
        <v>27292715</v>
      </c>
      <c r="N560" s="181">
        <v>337122986.03999996</v>
      </c>
    </row>
    <row r="561" spans="1:14" ht="33" customHeight="1" x14ac:dyDescent="0.2">
      <c r="A561" s="188" t="s">
        <v>282</v>
      </c>
      <c r="B561" s="176">
        <v>0</v>
      </c>
      <c r="C561" s="176">
        <v>0</v>
      </c>
      <c r="D561" s="176">
        <v>0</v>
      </c>
      <c r="E561" s="176">
        <v>0</v>
      </c>
      <c r="F561" s="176">
        <v>0</v>
      </c>
      <c r="G561" s="176">
        <v>0</v>
      </c>
      <c r="H561" s="176">
        <v>0</v>
      </c>
      <c r="I561" s="176">
        <v>0</v>
      </c>
      <c r="J561" s="176">
        <v>0</v>
      </c>
      <c r="K561" s="176">
        <v>0</v>
      </c>
      <c r="L561" s="176">
        <v>0</v>
      </c>
      <c r="M561" s="176">
        <v>0</v>
      </c>
      <c r="N561" s="181">
        <v>0</v>
      </c>
    </row>
    <row r="562" spans="1:14" ht="33" customHeight="1" thickBot="1" x14ac:dyDescent="0.25">
      <c r="A562" s="188" t="s">
        <v>283</v>
      </c>
      <c r="B562" s="176">
        <v>0</v>
      </c>
      <c r="C562" s="176">
        <v>728456.96</v>
      </c>
      <c r="D562" s="176">
        <v>144716</v>
      </c>
      <c r="E562" s="176">
        <v>144967.67999999999</v>
      </c>
      <c r="F562" s="176">
        <v>0</v>
      </c>
      <c r="G562" s="176">
        <v>869711.1</v>
      </c>
      <c r="H562" s="176">
        <v>725153</v>
      </c>
      <c r="I562" s="176">
        <v>1303954.08</v>
      </c>
      <c r="J562" s="176">
        <v>1964739.92</v>
      </c>
      <c r="K562" s="176">
        <v>3332369</v>
      </c>
      <c r="L562" s="176">
        <v>1014696.24</v>
      </c>
      <c r="M562" s="176">
        <v>2669538</v>
      </c>
      <c r="N562" s="181">
        <v>12898301.98</v>
      </c>
    </row>
    <row r="563" spans="1:14" ht="33" customHeight="1" thickBot="1" x14ac:dyDescent="0.25">
      <c r="A563" s="189" t="s">
        <v>284</v>
      </c>
      <c r="B563" s="179">
        <v>299880</v>
      </c>
      <c r="C563" s="179">
        <v>1179044</v>
      </c>
      <c r="D563" s="179">
        <v>81553.77</v>
      </c>
      <c r="E563" s="179">
        <v>649485</v>
      </c>
      <c r="F563" s="179">
        <v>746683</v>
      </c>
      <c r="G563" s="179">
        <v>1546533</v>
      </c>
      <c r="H563" s="179">
        <v>1399440</v>
      </c>
      <c r="I563" s="179">
        <v>1286305</v>
      </c>
      <c r="J563" s="179">
        <v>1523412.5</v>
      </c>
      <c r="K563" s="179">
        <v>1367650</v>
      </c>
      <c r="L563" s="179">
        <v>2601000</v>
      </c>
      <c r="M563" s="179">
        <v>1504500</v>
      </c>
      <c r="N563" s="179">
        <v>14185486.27</v>
      </c>
    </row>
    <row r="564" spans="1:14" ht="33" customHeight="1" thickBot="1" x14ac:dyDescent="0.25">
      <c r="A564" s="190" t="s">
        <v>284</v>
      </c>
      <c r="B564" s="182">
        <v>299880</v>
      </c>
      <c r="C564" s="182">
        <v>1179044</v>
      </c>
      <c r="D564" s="182">
        <v>81553.77</v>
      </c>
      <c r="E564" s="182">
        <v>649485</v>
      </c>
      <c r="F564" s="182">
        <v>746683</v>
      </c>
      <c r="G564" s="182">
        <v>1546533</v>
      </c>
      <c r="H564" s="182">
        <v>1399440</v>
      </c>
      <c r="I564" s="182">
        <v>1286305</v>
      </c>
      <c r="J564" s="182">
        <v>1523412.5</v>
      </c>
      <c r="K564" s="182">
        <v>1367650</v>
      </c>
      <c r="L564" s="182">
        <v>2601000</v>
      </c>
      <c r="M564" s="182">
        <v>1504500</v>
      </c>
      <c r="N564" s="181">
        <v>14185486.27</v>
      </c>
    </row>
    <row r="565" spans="1:14" ht="33" customHeight="1" thickBot="1" x14ac:dyDescent="0.25">
      <c r="A565" s="189" t="s">
        <v>285</v>
      </c>
      <c r="B565" s="179">
        <v>0</v>
      </c>
      <c r="C565" s="179">
        <v>0</v>
      </c>
      <c r="D565" s="179">
        <v>0</v>
      </c>
      <c r="E565" s="179">
        <v>486720</v>
      </c>
      <c r="F565" s="179">
        <v>0</v>
      </c>
      <c r="G565" s="179">
        <v>0</v>
      </c>
      <c r="H565" s="179">
        <v>0</v>
      </c>
      <c r="I565" s="179">
        <v>0</v>
      </c>
      <c r="J565" s="179">
        <v>0</v>
      </c>
      <c r="K565" s="179">
        <v>0</v>
      </c>
      <c r="L565" s="179">
        <v>0</v>
      </c>
      <c r="M565" s="179">
        <v>0</v>
      </c>
      <c r="N565" s="179">
        <v>486720</v>
      </c>
    </row>
    <row r="566" spans="1:14" ht="33" customHeight="1" x14ac:dyDescent="0.2">
      <c r="A566" s="188" t="s">
        <v>286</v>
      </c>
      <c r="B566" s="176">
        <v>0</v>
      </c>
      <c r="C566" s="176">
        <v>0</v>
      </c>
      <c r="D566" s="176">
        <v>0</v>
      </c>
      <c r="E566" s="176">
        <v>486720</v>
      </c>
      <c r="F566" s="176">
        <v>0</v>
      </c>
      <c r="G566" s="176">
        <v>0</v>
      </c>
      <c r="H566" s="176">
        <v>0</v>
      </c>
      <c r="I566" s="176">
        <v>0</v>
      </c>
      <c r="J566" s="176">
        <v>0</v>
      </c>
      <c r="K566" s="176">
        <v>0</v>
      </c>
      <c r="L566" s="176">
        <v>0</v>
      </c>
      <c r="M566" s="176">
        <v>0</v>
      </c>
      <c r="N566" s="181">
        <v>486720</v>
      </c>
    </row>
    <row r="567" spans="1:14" ht="33" customHeight="1" x14ac:dyDescent="0.2">
      <c r="A567" s="188" t="s">
        <v>287</v>
      </c>
      <c r="B567" s="176">
        <v>0</v>
      </c>
      <c r="C567" s="176">
        <v>0</v>
      </c>
      <c r="D567" s="176">
        <v>0</v>
      </c>
      <c r="E567" s="176">
        <v>0</v>
      </c>
      <c r="F567" s="176">
        <v>0</v>
      </c>
      <c r="G567" s="176">
        <v>0</v>
      </c>
      <c r="H567" s="176">
        <v>0</v>
      </c>
      <c r="I567" s="176">
        <v>0</v>
      </c>
      <c r="J567" s="176">
        <v>0</v>
      </c>
      <c r="K567" s="176">
        <v>0</v>
      </c>
      <c r="L567" s="176">
        <v>0</v>
      </c>
      <c r="M567" s="176">
        <v>0</v>
      </c>
      <c r="N567" s="181">
        <v>0</v>
      </c>
    </row>
    <row r="568" spans="1:14" ht="33" customHeight="1" x14ac:dyDescent="0.2">
      <c r="A568" s="188" t="s">
        <v>288</v>
      </c>
      <c r="B568" s="176">
        <v>0</v>
      </c>
      <c r="C568" s="176">
        <v>0</v>
      </c>
      <c r="D568" s="176">
        <v>0</v>
      </c>
      <c r="E568" s="176">
        <v>0</v>
      </c>
      <c r="F568" s="176">
        <v>0</v>
      </c>
      <c r="G568" s="176">
        <v>0</v>
      </c>
      <c r="H568" s="176">
        <v>0</v>
      </c>
      <c r="I568" s="176">
        <v>0</v>
      </c>
      <c r="J568" s="176">
        <v>0</v>
      </c>
      <c r="K568" s="176">
        <v>0</v>
      </c>
      <c r="L568" s="176">
        <v>0</v>
      </c>
      <c r="M568" s="176">
        <v>0</v>
      </c>
      <c r="N568" s="181">
        <v>0</v>
      </c>
    </row>
    <row r="569" spans="1:14" ht="33" customHeight="1" x14ac:dyDescent="0.2">
      <c r="A569" s="188" t="s">
        <v>289</v>
      </c>
      <c r="B569" s="176">
        <v>0</v>
      </c>
      <c r="C569" s="176">
        <v>0</v>
      </c>
      <c r="D569" s="176">
        <v>0</v>
      </c>
      <c r="E569" s="176">
        <v>0</v>
      </c>
      <c r="F569" s="176">
        <v>0</v>
      </c>
      <c r="G569" s="176">
        <v>0</v>
      </c>
      <c r="H569" s="176">
        <v>0</v>
      </c>
      <c r="I569" s="176">
        <v>0</v>
      </c>
      <c r="J569" s="176">
        <v>0</v>
      </c>
      <c r="K569" s="176">
        <v>0</v>
      </c>
      <c r="L569" s="176">
        <v>0</v>
      </c>
      <c r="M569" s="176">
        <v>0</v>
      </c>
      <c r="N569" s="181">
        <v>0</v>
      </c>
    </row>
    <row r="570" spans="1:14" ht="33" customHeight="1" x14ac:dyDescent="0.2">
      <c r="A570" s="188" t="s">
        <v>290</v>
      </c>
      <c r="B570" s="176">
        <v>0</v>
      </c>
      <c r="C570" s="176">
        <v>0</v>
      </c>
      <c r="D570" s="176">
        <v>0</v>
      </c>
      <c r="E570" s="176">
        <v>0</v>
      </c>
      <c r="F570" s="176">
        <v>0</v>
      </c>
      <c r="G570" s="176">
        <v>0</v>
      </c>
      <c r="H570" s="176">
        <v>0</v>
      </c>
      <c r="I570" s="176">
        <v>0</v>
      </c>
      <c r="J570" s="176">
        <v>0</v>
      </c>
      <c r="K570" s="176">
        <v>0</v>
      </c>
      <c r="L570" s="176">
        <v>0</v>
      </c>
      <c r="M570" s="176">
        <v>0</v>
      </c>
      <c r="N570" s="181">
        <v>0</v>
      </c>
    </row>
    <row r="571" spans="1:14" ht="33" customHeight="1" x14ac:dyDescent="0.2">
      <c r="A571" s="188" t="s">
        <v>291</v>
      </c>
      <c r="B571" s="176">
        <v>0</v>
      </c>
      <c r="C571" s="176">
        <v>0</v>
      </c>
      <c r="D571" s="176">
        <v>0</v>
      </c>
      <c r="E571" s="176">
        <v>0</v>
      </c>
      <c r="F571" s="176">
        <v>0</v>
      </c>
      <c r="G571" s="176">
        <v>0</v>
      </c>
      <c r="H571" s="176">
        <v>0</v>
      </c>
      <c r="I571" s="176">
        <v>0</v>
      </c>
      <c r="J571" s="176">
        <v>0</v>
      </c>
      <c r="K571" s="176">
        <v>0</v>
      </c>
      <c r="L571" s="176">
        <v>0</v>
      </c>
      <c r="M571" s="176">
        <v>0</v>
      </c>
      <c r="N571" s="181">
        <v>0</v>
      </c>
    </row>
    <row r="572" spans="1:14" ht="33" customHeight="1" x14ac:dyDescent="0.2">
      <c r="A572" s="188" t="s">
        <v>292</v>
      </c>
      <c r="B572" s="176">
        <v>0</v>
      </c>
      <c r="C572" s="176">
        <v>0</v>
      </c>
      <c r="D572" s="176">
        <v>0</v>
      </c>
      <c r="E572" s="176">
        <v>0</v>
      </c>
      <c r="F572" s="176">
        <v>0</v>
      </c>
      <c r="G572" s="176">
        <v>0</v>
      </c>
      <c r="H572" s="176">
        <v>0</v>
      </c>
      <c r="I572" s="176">
        <v>0</v>
      </c>
      <c r="J572" s="176">
        <v>0</v>
      </c>
      <c r="K572" s="176">
        <v>0</v>
      </c>
      <c r="L572" s="176">
        <v>0</v>
      </c>
      <c r="M572" s="176">
        <v>0</v>
      </c>
      <c r="N572" s="181">
        <v>0</v>
      </c>
    </row>
    <row r="573" spans="1:14" ht="33" customHeight="1" x14ac:dyDescent="0.2">
      <c r="A573" s="188" t="s">
        <v>293</v>
      </c>
      <c r="B573" s="176">
        <v>0</v>
      </c>
      <c r="C573" s="176">
        <v>0</v>
      </c>
      <c r="D573" s="176">
        <v>0</v>
      </c>
      <c r="E573" s="176">
        <v>0</v>
      </c>
      <c r="F573" s="176">
        <v>0</v>
      </c>
      <c r="G573" s="176">
        <v>0</v>
      </c>
      <c r="H573" s="176">
        <v>0</v>
      </c>
      <c r="I573" s="176">
        <v>0</v>
      </c>
      <c r="J573" s="176">
        <v>0</v>
      </c>
      <c r="K573" s="176">
        <v>0</v>
      </c>
      <c r="L573" s="176">
        <v>0</v>
      </c>
      <c r="M573" s="176">
        <v>0</v>
      </c>
      <c r="N573" s="181">
        <v>0</v>
      </c>
    </row>
    <row r="574" spans="1:14" ht="33" customHeight="1" x14ac:dyDescent="0.2">
      <c r="A574" s="188" t="s">
        <v>294</v>
      </c>
      <c r="B574" s="176">
        <v>0</v>
      </c>
      <c r="C574" s="176">
        <v>0</v>
      </c>
      <c r="D574" s="176">
        <v>0</v>
      </c>
      <c r="E574" s="176">
        <v>0</v>
      </c>
      <c r="F574" s="176">
        <v>0</v>
      </c>
      <c r="G574" s="176">
        <v>0</v>
      </c>
      <c r="H574" s="176">
        <v>0</v>
      </c>
      <c r="I574" s="176">
        <v>0</v>
      </c>
      <c r="J574" s="176">
        <v>0</v>
      </c>
      <c r="K574" s="176">
        <v>0</v>
      </c>
      <c r="L574" s="176">
        <v>0</v>
      </c>
      <c r="M574" s="176">
        <v>0</v>
      </c>
      <c r="N574" s="181">
        <v>0</v>
      </c>
    </row>
    <row r="575" spans="1:14" ht="33" customHeight="1" thickBot="1" x14ac:dyDescent="0.25">
      <c r="A575" s="188" t="s">
        <v>295</v>
      </c>
      <c r="B575" s="176">
        <v>0</v>
      </c>
      <c r="C575" s="176">
        <v>0</v>
      </c>
      <c r="D575" s="176">
        <v>0</v>
      </c>
      <c r="E575" s="176">
        <v>0</v>
      </c>
      <c r="F575" s="176">
        <v>0</v>
      </c>
      <c r="G575" s="176">
        <v>0</v>
      </c>
      <c r="H575" s="176">
        <v>0</v>
      </c>
      <c r="I575" s="176">
        <v>0</v>
      </c>
      <c r="J575" s="176">
        <v>0</v>
      </c>
      <c r="K575" s="176">
        <v>0</v>
      </c>
      <c r="L575" s="176">
        <v>0</v>
      </c>
      <c r="M575" s="176">
        <v>0</v>
      </c>
      <c r="N575" s="181">
        <v>0</v>
      </c>
    </row>
    <row r="576" spans="1:14" ht="33" customHeight="1" thickBot="1" x14ac:dyDescent="0.25">
      <c r="A576" s="189" t="s">
        <v>296</v>
      </c>
      <c r="B576" s="179">
        <v>1295161</v>
      </c>
      <c r="C576" s="179">
        <v>607264.76</v>
      </c>
      <c r="D576" s="179">
        <v>0</v>
      </c>
      <c r="E576" s="179">
        <v>0</v>
      </c>
      <c r="F576" s="179">
        <v>1366897.6</v>
      </c>
      <c r="G576" s="179">
        <v>1733511</v>
      </c>
      <c r="H576" s="179">
        <v>976603.6</v>
      </c>
      <c r="I576" s="179">
        <v>0</v>
      </c>
      <c r="J576" s="179">
        <v>0</v>
      </c>
      <c r="K576" s="179">
        <v>1902164</v>
      </c>
      <c r="L576" s="179">
        <v>0</v>
      </c>
      <c r="M576" s="179">
        <v>36750</v>
      </c>
      <c r="N576" s="179">
        <v>7918351.96</v>
      </c>
    </row>
    <row r="577" spans="1:14" ht="33" customHeight="1" x14ac:dyDescent="0.2">
      <c r="A577" s="188" t="s">
        <v>297</v>
      </c>
      <c r="B577" s="176">
        <v>0</v>
      </c>
      <c r="C577" s="176">
        <v>0</v>
      </c>
      <c r="D577" s="176">
        <v>0</v>
      </c>
      <c r="E577" s="176">
        <v>0</v>
      </c>
      <c r="F577" s="176">
        <v>0</v>
      </c>
      <c r="G577" s="176">
        <v>0</v>
      </c>
      <c r="H577" s="176">
        <v>0</v>
      </c>
      <c r="I577" s="176">
        <v>0</v>
      </c>
      <c r="J577" s="176">
        <v>0</v>
      </c>
      <c r="K577" s="176">
        <v>583500</v>
      </c>
      <c r="L577" s="176">
        <v>0</v>
      </c>
      <c r="M577" s="176">
        <v>36750</v>
      </c>
      <c r="N577" s="181">
        <v>620250</v>
      </c>
    </row>
    <row r="578" spans="1:14" ht="33" customHeight="1" x14ac:dyDescent="0.2">
      <c r="A578" s="188" t="s">
        <v>298</v>
      </c>
      <c r="B578" s="176">
        <v>0</v>
      </c>
      <c r="C578" s="176">
        <v>0</v>
      </c>
      <c r="D578" s="176">
        <v>0</v>
      </c>
      <c r="E578" s="176">
        <v>0</v>
      </c>
      <c r="F578" s="176">
        <v>0</v>
      </c>
      <c r="G578" s="176">
        <v>0</v>
      </c>
      <c r="H578" s="176">
        <v>0</v>
      </c>
      <c r="I578" s="176">
        <v>0</v>
      </c>
      <c r="J578" s="176">
        <v>0</v>
      </c>
      <c r="K578" s="176">
        <v>0</v>
      </c>
      <c r="L578" s="176">
        <v>0</v>
      </c>
      <c r="M578" s="176">
        <v>0</v>
      </c>
      <c r="N578" s="181">
        <v>0</v>
      </c>
    </row>
    <row r="579" spans="1:14" ht="33" customHeight="1" x14ac:dyDescent="0.2">
      <c r="A579" s="188" t="s">
        <v>299</v>
      </c>
      <c r="B579" s="176">
        <v>531552</v>
      </c>
      <c r="C579" s="176">
        <v>0</v>
      </c>
      <c r="D579" s="176">
        <v>0</v>
      </c>
      <c r="E579" s="176">
        <v>0</v>
      </c>
      <c r="F579" s="176">
        <v>0</v>
      </c>
      <c r="G579" s="176">
        <v>0</v>
      </c>
      <c r="H579" s="176">
        <v>0</v>
      </c>
      <c r="I579" s="176">
        <v>0</v>
      </c>
      <c r="J579" s="176">
        <v>0</v>
      </c>
      <c r="K579" s="176">
        <v>1035315</v>
      </c>
      <c r="L579" s="176">
        <v>0</v>
      </c>
      <c r="M579" s="176">
        <v>0</v>
      </c>
      <c r="N579" s="181">
        <v>1566867</v>
      </c>
    </row>
    <row r="580" spans="1:14" ht="33" customHeight="1" x14ac:dyDescent="0.2">
      <c r="A580" s="188" t="s">
        <v>300</v>
      </c>
      <c r="B580" s="176">
        <v>0</v>
      </c>
      <c r="C580" s="176">
        <v>323915.76</v>
      </c>
      <c r="D580" s="176">
        <v>0</v>
      </c>
      <c r="E580" s="176">
        <v>0</v>
      </c>
      <c r="F580" s="176">
        <v>327250</v>
      </c>
      <c r="G580" s="176">
        <v>0</v>
      </c>
      <c r="H580" s="176">
        <v>0</v>
      </c>
      <c r="I580" s="176">
        <v>0</v>
      </c>
      <c r="J580" s="176">
        <v>0</v>
      </c>
      <c r="K580" s="176">
        <v>283349</v>
      </c>
      <c r="L580" s="176">
        <v>0</v>
      </c>
      <c r="M580" s="176">
        <v>0</v>
      </c>
      <c r="N580" s="181">
        <v>934514.76</v>
      </c>
    </row>
    <row r="581" spans="1:14" ht="33" customHeight="1" x14ac:dyDescent="0.2">
      <c r="A581" s="188" t="s">
        <v>301</v>
      </c>
      <c r="B581" s="176">
        <v>0</v>
      </c>
      <c r="C581" s="176">
        <v>0</v>
      </c>
      <c r="D581" s="176">
        <v>0</v>
      </c>
      <c r="E581" s="176">
        <v>0</v>
      </c>
      <c r="F581" s="176">
        <v>0</v>
      </c>
      <c r="G581" s="176">
        <v>0</v>
      </c>
      <c r="H581" s="176">
        <v>0</v>
      </c>
      <c r="I581" s="176">
        <v>0</v>
      </c>
      <c r="J581" s="176">
        <v>0</v>
      </c>
      <c r="K581" s="176">
        <v>0</v>
      </c>
      <c r="L581" s="176">
        <v>0</v>
      </c>
      <c r="M581" s="176">
        <v>0</v>
      </c>
      <c r="N581" s="181">
        <v>0</v>
      </c>
    </row>
    <row r="582" spans="1:14" ht="33" customHeight="1" x14ac:dyDescent="0.2">
      <c r="A582" s="188" t="s">
        <v>302</v>
      </c>
      <c r="B582" s="176">
        <v>763609</v>
      </c>
      <c r="C582" s="176">
        <v>283349</v>
      </c>
      <c r="D582" s="176">
        <v>0</v>
      </c>
      <c r="E582" s="176">
        <v>0</v>
      </c>
      <c r="F582" s="176">
        <v>1039647.6</v>
      </c>
      <c r="G582" s="176">
        <v>1733511</v>
      </c>
      <c r="H582" s="176">
        <v>976603.6</v>
      </c>
      <c r="I582" s="176">
        <v>0</v>
      </c>
      <c r="J582" s="176">
        <v>0</v>
      </c>
      <c r="K582" s="176">
        <v>0</v>
      </c>
      <c r="L582" s="176">
        <v>0</v>
      </c>
      <c r="M582" s="176">
        <v>0</v>
      </c>
      <c r="N582" s="181">
        <v>4796720.2</v>
      </c>
    </row>
    <row r="583" spans="1:14" ht="33" customHeight="1" thickBot="1" x14ac:dyDescent="0.25">
      <c r="A583" s="188" t="s">
        <v>303</v>
      </c>
      <c r="B583" s="176">
        <v>0</v>
      </c>
      <c r="C583" s="176">
        <v>0</v>
      </c>
      <c r="D583" s="176">
        <v>0</v>
      </c>
      <c r="E583" s="176">
        <v>0</v>
      </c>
      <c r="F583" s="176">
        <v>0</v>
      </c>
      <c r="G583" s="176">
        <v>0</v>
      </c>
      <c r="H583" s="176">
        <v>0</v>
      </c>
      <c r="I583" s="176">
        <v>0</v>
      </c>
      <c r="J583" s="176">
        <v>0</v>
      </c>
      <c r="K583" s="176">
        <v>0</v>
      </c>
      <c r="L583" s="176">
        <v>0</v>
      </c>
      <c r="M583" s="176">
        <v>0</v>
      </c>
      <c r="N583" s="181">
        <v>0</v>
      </c>
    </row>
    <row r="584" spans="1:14" ht="33" customHeight="1" thickBot="1" x14ac:dyDescent="0.25">
      <c r="A584" s="189" t="s">
        <v>304</v>
      </c>
      <c r="B584" s="179">
        <v>1257070.3999999999</v>
      </c>
      <c r="C584" s="179">
        <v>4992566.8</v>
      </c>
      <c r="D584" s="179">
        <v>1779960</v>
      </c>
      <c r="E584" s="179">
        <v>2966600</v>
      </c>
      <c r="F584" s="179">
        <v>4584320</v>
      </c>
      <c r="G584" s="179">
        <v>2966600</v>
      </c>
      <c r="H584" s="179">
        <v>3435040</v>
      </c>
      <c r="I584" s="179">
        <v>1673360</v>
      </c>
      <c r="J584" s="179">
        <v>3938604.8</v>
      </c>
      <c r="K584" s="179">
        <v>4422080</v>
      </c>
      <c r="L584" s="179">
        <v>3258350</v>
      </c>
      <c r="M584" s="179">
        <v>3559920</v>
      </c>
      <c r="N584" s="179">
        <v>38834472</v>
      </c>
    </row>
    <row r="585" spans="1:14" ht="33" customHeight="1" x14ac:dyDescent="0.2">
      <c r="A585" s="188" t="s">
        <v>305</v>
      </c>
      <c r="B585" s="176">
        <v>0</v>
      </c>
      <c r="C585" s="176">
        <v>0</v>
      </c>
      <c r="D585" s="176">
        <v>0</v>
      </c>
      <c r="E585" s="176">
        <v>0</v>
      </c>
      <c r="F585" s="176">
        <v>0</v>
      </c>
      <c r="G585" s="176">
        <v>0</v>
      </c>
      <c r="H585" s="176">
        <v>0</v>
      </c>
      <c r="I585" s="176">
        <v>0</v>
      </c>
      <c r="J585" s="176">
        <v>0</v>
      </c>
      <c r="K585" s="176">
        <v>0</v>
      </c>
      <c r="L585" s="176">
        <v>0</v>
      </c>
      <c r="M585" s="176">
        <v>0</v>
      </c>
      <c r="N585" s="181">
        <v>0</v>
      </c>
    </row>
    <row r="586" spans="1:14" ht="33" customHeight="1" x14ac:dyDescent="0.2">
      <c r="A586" s="188" t="s">
        <v>306</v>
      </c>
      <c r="B586" s="176">
        <v>0</v>
      </c>
      <c r="C586" s="176">
        <v>0</v>
      </c>
      <c r="D586" s="176">
        <v>0</v>
      </c>
      <c r="E586" s="176">
        <v>0</v>
      </c>
      <c r="F586" s="176">
        <v>0</v>
      </c>
      <c r="G586" s="176">
        <v>0</v>
      </c>
      <c r="H586" s="176">
        <v>0</v>
      </c>
      <c r="I586" s="176">
        <v>0</v>
      </c>
      <c r="J586" s="176">
        <v>0</v>
      </c>
      <c r="K586" s="176">
        <v>0</v>
      </c>
      <c r="L586" s="176">
        <v>0</v>
      </c>
      <c r="M586" s="176">
        <v>0</v>
      </c>
      <c r="N586" s="181">
        <v>0</v>
      </c>
    </row>
    <row r="587" spans="1:14" ht="33" customHeight="1" x14ac:dyDescent="0.2">
      <c r="A587" s="188" t="s">
        <v>307</v>
      </c>
      <c r="B587" s="176">
        <v>1257070.3999999999</v>
      </c>
      <c r="C587" s="176">
        <v>3504280</v>
      </c>
      <c r="D587" s="176">
        <v>1779960</v>
      </c>
      <c r="E587" s="176">
        <v>2966600</v>
      </c>
      <c r="F587" s="176">
        <v>4584320</v>
      </c>
      <c r="G587" s="176">
        <v>2966600</v>
      </c>
      <c r="H587" s="176">
        <v>3022240</v>
      </c>
      <c r="I587" s="176">
        <v>1673360</v>
      </c>
      <c r="J587" s="176">
        <v>3938604.8</v>
      </c>
      <c r="K587" s="176">
        <v>4422080</v>
      </c>
      <c r="L587" s="176">
        <v>2966600</v>
      </c>
      <c r="M587" s="176">
        <v>3559920</v>
      </c>
      <c r="N587" s="181">
        <v>36641635.200000003</v>
      </c>
    </row>
    <row r="588" spans="1:14" ht="33" customHeight="1" x14ac:dyDescent="0.2">
      <c r="A588" s="188" t="s">
        <v>308</v>
      </c>
      <c r="B588" s="176">
        <v>0</v>
      </c>
      <c r="C588" s="176">
        <v>0</v>
      </c>
      <c r="D588" s="176">
        <v>0</v>
      </c>
      <c r="E588" s="176">
        <v>0</v>
      </c>
      <c r="F588" s="176">
        <v>0</v>
      </c>
      <c r="G588" s="176">
        <v>0</v>
      </c>
      <c r="H588" s="176">
        <v>0</v>
      </c>
      <c r="I588" s="176">
        <v>0</v>
      </c>
      <c r="J588" s="176">
        <v>0</v>
      </c>
      <c r="K588" s="176">
        <v>0</v>
      </c>
      <c r="L588" s="176">
        <v>0</v>
      </c>
      <c r="M588" s="176">
        <v>0</v>
      </c>
      <c r="N588" s="181">
        <v>0</v>
      </c>
    </row>
    <row r="589" spans="1:14" ht="33" customHeight="1" x14ac:dyDescent="0.2">
      <c r="A589" s="188" t="s">
        <v>309</v>
      </c>
      <c r="B589" s="176">
        <v>0</v>
      </c>
      <c r="C589" s="176">
        <v>0</v>
      </c>
      <c r="D589" s="176">
        <v>0</v>
      </c>
      <c r="E589" s="176">
        <v>0</v>
      </c>
      <c r="F589" s="176">
        <v>0</v>
      </c>
      <c r="G589" s="176">
        <v>0</v>
      </c>
      <c r="H589" s="176">
        <v>0</v>
      </c>
      <c r="I589" s="176">
        <v>0</v>
      </c>
      <c r="J589" s="176">
        <v>0</v>
      </c>
      <c r="K589" s="176">
        <v>0</v>
      </c>
      <c r="L589" s="176">
        <v>0</v>
      </c>
      <c r="M589" s="176">
        <v>0</v>
      </c>
      <c r="N589" s="181">
        <v>0</v>
      </c>
    </row>
    <row r="590" spans="1:14" ht="33" customHeight="1" x14ac:dyDescent="0.2">
      <c r="A590" s="188" t="s">
        <v>310</v>
      </c>
      <c r="B590" s="176">
        <v>0</v>
      </c>
      <c r="C590" s="176">
        <v>0</v>
      </c>
      <c r="D590" s="176">
        <v>0</v>
      </c>
      <c r="E590" s="176">
        <v>0</v>
      </c>
      <c r="F590" s="176">
        <v>0</v>
      </c>
      <c r="G590" s="176">
        <v>0</v>
      </c>
      <c r="H590" s="176">
        <v>0</v>
      </c>
      <c r="I590" s="176">
        <v>0</v>
      </c>
      <c r="J590" s="176">
        <v>0</v>
      </c>
      <c r="K590" s="176">
        <v>0</v>
      </c>
      <c r="L590" s="176">
        <v>0</v>
      </c>
      <c r="M590" s="176">
        <v>0</v>
      </c>
      <c r="N590" s="181">
        <v>0</v>
      </c>
    </row>
    <row r="591" spans="1:14" ht="33" customHeight="1" x14ac:dyDescent="0.2">
      <c r="A591" s="188" t="s">
        <v>311</v>
      </c>
      <c r="B591" s="176">
        <v>0</v>
      </c>
      <c r="C591" s="176">
        <v>0</v>
      </c>
      <c r="D591" s="176">
        <v>0</v>
      </c>
      <c r="E591" s="176">
        <v>0</v>
      </c>
      <c r="F591" s="176">
        <v>0</v>
      </c>
      <c r="G591" s="176">
        <v>0</v>
      </c>
      <c r="H591" s="176">
        <v>0</v>
      </c>
      <c r="I591" s="176">
        <v>0</v>
      </c>
      <c r="J591" s="176">
        <v>0</v>
      </c>
      <c r="K591" s="176">
        <v>0</v>
      </c>
      <c r="L591" s="176">
        <v>0</v>
      </c>
      <c r="M591" s="176">
        <v>0</v>
      </c>
      <c r="N591" s="181">
        <v>0</v>
      </c>
    </row>
    <row r="592" spans="1:14" ht="33" customHeight="1" x14ac:dyDescent="0.2">
      <c r="A592" s="188" t="s">
        <v>312</v>
      </c>
      <c r="B592" s="176">
        <v>0</v>
      </c>
      <c r="C592" s="176">
        <v>0</v>
      </c>
      <c r="D592" s="176">
        <v>0</v>
      </c>
      <c r="E592" s="176">
        <v>0</v>
      </c>
      <c r="F592" s="176">
        <v>0</v>
      </c>
      <c r="G592" s="176">
        <v>0</v>
      </c>
      <c r="H592" s="176">
        <v>412800</v>
      </c>
      <c r="I592" s="176">
        <v>0</v>
      </c>
      <c r="J592" s="176">
        <v>0</v>
      </c>
      <c r="K592" s="176">
        <v>0</v>
      </c>
      <c r="L592" s="176">
        <v>0</v>
      </c>
      <c r="M592" s="176">
        <v>0</v>
      </c>
      <c r="N592" s="181">
        <v>412800</v>
      </c>
    </row>
    <row r="593" spans="1:14" ht="33" customHeight="1" x14ac:dyDescent="0.2">
      <c r="A593" s="188" t="s">
        <v>313</v>
      </c>
      <c r="B593" s="176">
        <v>0</v>
      </c>
      <c r="C593" s="176">
        <v>0</v>
      </c>
      <c r="D593" s="176">
        <v>0</v>
      </c>
      <c r="E593" s="176">
        <v>0</v>
      </c>
      <c r="F593" s="176">
        <v>0</v>
      </c>
      <c r="G593" s="176">
        <v>0</v>
      </c>
      <c r="H593" s="176">
        <v>0</v>
      </c>
      <c r="I593" s="176">
        <v>0</v>
      </c>
      <c r="J593" s="176">
        <v>0</v>
      </c>
      <c r="K593" s="176">
        <v>0</v>
      </c>
      <c r="L593" s="176">
        <v>0</v>
      </c>
      <c r="M593" s="176">
        <v>0</v>
      </c>
      <c r="N593" s="181">
        <v>0</v>
      </c>
    </row>
    <row r="594" spans="1:14" ht="33" customHeight="1" x14ac:dyDescent="0.2">
      <c r="A594" s="188" t="s">
        <v>314</v>
      </c>
      <c r="B594" s="176">
        <v>0</v>
      </c>
      <c r="C594" s="176">
        <v>0</v>
      </c>
      <c r="D594" s="176">
        <v>0</v>
      </c>
      <c r="E594" s="176">
        <v>0</v>
      </c>
      <c r="F594" s="176">
        <v>0</v>
      </c>
      <c r="G594" s="176">
        <v>0</v>
      </c>
      <c r="H594" s="176">
        <v>0</v>
      </c>
      <c r="I594" s="176">
        <v>0</v>
      </c>
      <c r="J594" s="176">
        <v>0</v>
      </c>
      <c r="K594" s="176">
        <v>0</v>
      </c>
      <c r="L594" s="176">
        <v>0</v>
      </c>
      <c r="M594" s="176">
        <v>0</v>
      </c>
      <c r="N594" s="181">
        <v>0</v>
      </c>
    </row>
    <row r="595" spans="1:14" ht="33" customHeight="1" x14ac:dyDescent="0.2">
      <c r="A595" s="188" t="s">
        <v>315</v>
      </c>
      <c r="B595" s="176">
        <v>0</v>
      </c>
      <c r="C595" s="176">
        <v>0</v>
      </c>
      <c r="D595" s="176">
        <v>0</v>
      </c>
      <c r="E595" s="176">
        <v>0</v>
      </c>
      <c r="F595" s="176">
        <v>0</v>
      </c>
      <c r="G595" s="176">
        <v>0</v>
      </c>
      <c r="H595" s="176">
        <v>0</v>
      </c>
      <c r="I595" s="176">
        <v>0</v>
      </c>
      <c r="J595" s="176">
        <v>0</v>
      </c>
      <c r="K595" s="176">
        <v>0</v>
      </c>
      <c r="L595" s="176">
        <v>0</v>
      </c>
      <c r="M595" s="176">
        <v>0</v>
      </c>
      <c r="N595" s="181">
        <v>0</v>
      </c>
    </row>
    <row r="596" spans="1:14" ht="33" customHeight="1" x14ac:dyDescent="0.2">
      <c r="A596" s="188" t="s">
        <v>316</v>
      </c>
      <c r="B596" s="176">
        <v>0</v>
      </c>
      <c r="C596" s="176">
        <v>0</v>
      </c>
      <c r="D596" s="176">
        <v>0</v>
      </c>
      <c r="E596" s="176">
        <v>0</v>
      </c>
      <c r="F596" s="176">
        <v>0</v>
      </c>
      <c r="G596" s="176">
        <v>0</v>
      </c>
      <c r="H596" s="176">
        <v>0</v>
      </c>
      <c r="I596" s="176">
        <v>0</v>
      </c>
      <c r="J596" s="176">
        <v>0</v>
      </c>
      <c r="K596" s="176">
        <v>0</v>
      </c>
      <c r="L596" s="176">
        <v>0</v>
      </c>
      <c r="M596" s="176">
        <v>0</v>
      </c>
      <c r="N596" s="181">
        <v>0</v>
      </c>
    </row>
    <row r="597" spans="1:14" ht="33" customHeight="1" x14ac:dyDescent="0.2">
      <c r="A597" s="188" t="s">
        <v>317</v>
      </c>
      <c r="B597" s="176">
        <v>0</v>
      </c>
      <c r="C597" s="176">
        <v>0</v>
      </c>
      <c r="D597" s="176">
        <v>0</v>
      </c>
      <c r="E597" s="176">
        <v>0</v>
      </c>
      <c r="F597" s="176">
        <v>0</v>
      </c>
      <c r="G597" s="176">
        <v>0</v>
      </c>
      <c r="H597" s="176">
        <v>0</v>
      </c>
      <c r="I597" s="176">
        <v>0</v>
      </c>
      <c r="J597" s="176">
        <v>0</v>
      </c>
      <c r="K597" s="176">
        <v>0</v>
      </c>
      <c r="L597" s="176">
        <v>0</v>
      </c>
      <c r="M597" s="176">
        <v>0</v>
      </c>
      <c r="N597" s="181">
        <v>0</v>
      </c>
    </row>
    <row r="598" spans="1:14" ht="33" customHeight="1" x14ac:dyDescent="0.2">
      <c r="A598" s="188" t="s">
        <v>318</v>
      </c>
      <c r="B598" s="176">
        <v>0</v>
      </c>
      <c r="C598" s="176">
        <v>1488286.8</v>
      </c>
      <c r="D598" s="176">
        <v>0</v>
      </c>
      <c r="E598" s="176">
        <v>0</v>
      </c>
      <c r="F598" s="176">
        <v>0</v>
      </c>
      <c r="G598" s="176">
        <v>0</v>
      </c>
      <c r="H598" s="176">
        <v>0</v>
      </c>
      <c r="I598" s="176">
        <v>0</v>
      </c>
      <c r="J598" s="176">
        <v>0</v>
      </c>
      <c r="K598" s="176">
        <v>0</v>
      </c>
      <c r="L598" s="176">
        <v>0</v>
      </c>
      <c r="M598" s="176">
        <v>0</v>
      </c>
      <c r="N598" s="181">
        <v>1488286.8</v>
      </c>
    </row>
    <row r="599" spans="1:14" ht="33" customHeight="1" thickBot="1" x14ac:dyDescent="0.25">
      <c r="A599" s="188" t="s">
        <v>319</v>
      </c>
      <c r="B599" s="176">
        <v>0</v>
      </c>
      <c r="C599" s="176">
        <v>0</v>
      </c>
      <c r="D599" s="176">
        <v>0</v>
      </c>
      <c r="E599" s="176">
        <v>0</v>
      </c>
      <c r="F599" s="176">
        <v>0</v>
      </c>
      <c r="G599" s="176">
        <v>0</v>
      </c>
      <c r="H599" s="176">
        <v>0</v>
      </c>
      <c r="I599" s="176">
        <v>0</v>
      </c>
      <c r="J599" s="176">
        <v>0</v>
      </c>
      <c r="K599" s="176">
        <v>0</v>
      </c>
      <c r="L599" s="176">
        <v>291750</v>
      </c>
      <c r="M599" s="176">
        <v>0</v>
      </c>
      <c r="N599" s="181">
        <v>291750</v>
      </c>
    </row>
    <row r="600" spans="1:14" ht="33" customHeight="1" thickBot="1" x14ac:dyDescent="0.25">
      <c r="A600" s="189" t="s">
        <v>320</v>
      </c>
      <c r="B600" s="179">
        <v>14738742.559999999</v>
      </c>
      <c r="C600" s="179">
        <v>5392269.2800000003</v>
      </c>
      <c r="D600" s="179">
        <v>2582192.48</v>
      </c>
      <c r="E600" s="179">
        <v>2987928.48</v>
      </c>
      <c r="F600" s="179">
        <v>6954474.8700000001</v>
      </c>
      <c r="G600" s="179">
        <v>8772113</v>
      </c>
      <c r="H600" s="179">
        <v>10987675.890000001</v>
      </c>
      <c r="I600" s="179">
        <v>7314027.5199999996</v>
      </c>
      <c r="J600" s="179">
        <v>8687689.3399999999</v>
      </c>
      <c r="K600" s="179">
        <v>7920792</v>
      </c>
      <c r="L600" s="179">
        <v>8352518.1299999999</v>
      </c>
      <c r="M600" s="179">
        <v>8182725</v>
      </c>
      <c r="N600" s="179">
        <v>92873148.549999997</v>
      </c>
    </row>
    <row r="601" spans="1:14" ht="33" customHeight="1" x14ac:dyDescent="0.2">
      <c r="A601" s="188" t="s">
        <v>321</v>
      </c>
      <c r="B601" s="176">
        <v>6770214.5599999996</v>
      </c>
      <c r="C601" s="176">
        <v>5392269.2800000003</v>
      </c>
      <c r="D601" s="176">
        <v>2582192.48</v>
      </c>
      <c r="E601" s="176">
        <v>2619000.48</v>
      </c>
      <c r="F601" s="176">
        <v>6954474.8700000001</v>
      </c>
      <c r="G601" s="176">
        <v>8046353</v>
      </c>
      <c r="H601" s="176">
        <v>10597579.890000001</v>
      </c>
      <c r="I601" s="176">
        <v>6527787.5199999996</v>
      </c>
      <c r="J601" s="176">
        <v>8352025.3399999999</v>
      </c>
      <c r="K601" s="176">
        <v>7536744</v>
      </c>
      <c r="L601" s="176">
        <v>7983590.1299999999</v>
      </c>
      <c r="M601" s="176">
        <v>7859157</v>
      </c>
      <c r="N601" s="181">
        <v>81221388.549999997</v>
      </c>
    </row>
    <row r="602" spans="1:14" ht="33" customHeight="1" x14ac:dyDescent="0.2">
      <c r="A602" s="188" t="s">
        <v>322</v>
      </c>
      <c r="B602" s="176">
        <v>0</v>
      </c>
      <c r="C602" s="176">
        <v>0</v>
      </c>
      <c r="D602" s="176">
        <v>0</v>
      </c>
      <c r="E602" s="176">
        <v>0</v>
      </c>
      <c r="F602" s="176">
        <v>0</v>
      </c>
      <c r="G602" s="176">
        <v>0</v>
      </c>
      <c r="H602" s="176">
        <v>0</v>
      </c>
      <c r="I602" s="176">
        <v>0</v>
      </c>
      <c r="J602" s="176">
        <v>0</v>
      </c>
      <c r="K602" s="176">
        <v>0</v>
      </c>
      <c r="L602" s="176">
        <v>0</v>
      </c>
      <c r="M602" s="176">
        <v>0</v>
      </c>
      <c r="N602" s="181">
        <v>0</v>
      </c>
    </row>
    <row r="603" spans="1:14" ht="33" customHeight="1" x14ac:dyDescent="0.2">
      <c r="A603" s="188" t="s">
        <v>323</v>
      </c>
      <c r="B603" s="176">
        <v>0</v>
      </c>
      <c r="C603" s="176">
        <v>0</v>
      </c>
      <c r="D603" s="176">
        <v>0</v>
      </c>
      <c r="E603" s="176">
        <v>0</v>
      </c>
      <c r="F603" s="176">
        <v>0</v>
      </c>
      <c r="G603" s="176">
        <v>0</v>
      </c>
      <c r="H603" s="176">
        <v>0</v>
      </c>
      <c r="I603" s="176">
        <v>0</v>
      </c>
      <c r="J603" s="176">
        <v>0</v>
      </c>
      <c r="K603" s="176">
        <v>0</v>
      </c>
      <c r="L603" s="176">
        <v>0</v>
      </c>
      <c r="M603" s="176">
        <v>0</v>
      </c>
      <c r="N603" s="181">
        <v>0</v>
      </c>
    </row>
    <row r="604" spans="1:14" ht="33" customHeight="1" x14ac:dyDescent="0.2">
      <c r="A604" s="188" t="s">
        <v>324</v>
      </c>
      <c r="B604" s="176">
        <v>0</v>
      </c>
      <c r="C604" s="176">
        <v>0</v>
      </c>
      <c r="D604" s="176">
        <v>0</v>
      </c>
      <c r="E604" s="176">
        <v>0</v>
      </c>
      <c r="F604" s="176">
        <v>0</v>
      </c>
      <c r="G604" s="176">
        <v>0</v>
      </c>
      <c r="H604" s="176">
        <v>0</v>
      </c>
      <c r="I604" s="176">
        <v>0</v>
      </c>
      <c r="J604" s="176">
        <v>0</v>
      </c>
      <c r="K604" s="176">
        <v>0</v>
      </c>
      <c r="L604" s="176">
        <v>0</v>
      </c>
      <c r="M604" s="176">
        <v>0</v>
      </c>
      <c r="N604" s="181">
        <v>0</v>
      </c>
    </row>
    <row r="605" spans="1:14" ht="33" customHeight="1" x14ac:dyDescent="0.2">
      <c r="A605" s="188" t="s">
        <v>325</v>
      </c>
      <c r="B605" s="176">
        <v>7968528</v>
      </c>
      <c r="C605" s="176">
        <v>0</v>
      </c>
      <c r="D605" s="176">
        <v>0</v>
      </c>
      <c r="E605" s="176">
        <v>368928</v>
      </c>
      <c r="F605" s="176">
        <v>0</v>
      </c>
      <c r="G605" s="176">
        <v>725760</v>
      </c>
      <c r="H605" s="176">
        <v>390096</v>
      </c>
      <c r="I605" s="176">
        <v>786240</v>
      </c>
      <c r="J605" s="176">
        <v>335664</v>
      </c>
      <c r="K605" s="176">
        <v>384048</v>
      </c>
      <c r="L605" s="176">
        <v>368928</v>
      </c>
      <c r="M605" s="176">
        <v>323568</v>
      </c>
      <c r="N605" s="181">
        <v>11651760</v>
      </c>
    </row>
    <row r="606" spans="1:14" ht="33" customHeight="1" thickBot="1" x14ac:dyDescent="0.25">
      <c r="A606" s="188" t="s">
        <v>256</v>
      </c>
      <c r="B606" s="176">
        <v>0</v>
      </c>
      <c r="C606" s="176">
        <v>0</v>
      </c>
      <c r="D606" s="176">
        <v>0</v>
      </c>
      <c r="E606" s="176">
        <v>0</v>
      </c>
      <c r="F606" s="176">
        <v>0</v>
      </c>
      <c r="G606" s="176">
        <v>0</v>
      </c>
      <c r="H606" s="176">
        <v>0</v>
      </c>
      <c r="I606" s="176">
        <v>0</v>
      </c>
      <c r="J606" s="176">
        <v>0</v>
      </c>
      <c r="K606" s="176">
        <v>0</v>
      </c>
      <c r="L606" s="176">
        <v>0</v>
      </c>
      <c r="M606" s="176">
        <v>0</v>
      </c>
      <c r="N606" s="181">
        <v>0</v>
      </c>
    </row>
    <row r="607" spans="1:14" ht="33" customHeight="1" thickBot="1" x14ac:dyDescent="0.25">
      <c r="A607" s="189" t="s">
        <v>326</v>
      </c>
      <c r="B607" s="179">
        <v>0</v>
      </c>
      <c r="C607" s="179">
        <v>0</v>
      </c>
      <c r="D607" s="179">
        <v>0</v>
      </c>
      <c r="E607" s="179">
        <v>0</v>
      </c>
      <c r="F607" s="179">
        <v>0</v>
      </c>
      <c r="G607" s="179">
        <v>0</v>
      </c>
      <c r="H607" s="179">
        <v>0</v>
      </c>
      <c r="I607" s="179">
        <v>0</v>
      </c>
      <c r="J607" s="179">
        <v>0</v>
      </c>
      <c r="K607" s="179">
        <v>0</v>
      </c>
      <c r="L607" s="179">
        <v>0</v>
      </c>
      <c r="M607" s="179">
        <v>0</v>
      </c>
      <c r="N607" s="179">
        <v>0</v>
      </c>
    </row>
    <row r="608" spans="1:14" ht="33" customHeight="1" x14ac:dyDescent="0.2">
      <c r="A608" s="188" t="s">
        <v>327</v>
      </c>
      <c r="B608" s="176">
        <v>0</v>
      </c>
      <c r="C608" s="176">
        <v>0</v>
      </c>
      <c r="D608" s="176">
        <v>0</v>
      </c>
      <c r="E608" s="176">
        <v>0</v>
      </c>
      <c r="F608" s="176">
        <v>0</v>
      </c>
      <c r="G608" s="176">
        <v>0</v>
      </c>
      <c r="H608" s="176">
        <v>0</v>
      </c>
      <c r="I608" s="176">
        <v>0</v>
      </c>
      <c r="J608" s="176">
        <v>0</v>
      </c>
      <c r="K608" s="176">
        <v>0</v>
      </c>
      <c r="L608" s="176">
        <v>0</v>
      </c>
      <c r="M608" s="176">
        <v>0</v>
      </c>
      <c r="N608" s="176">
        <v>0</v>
      </c>
    </row>
    <row r="609" spans="1:14" ht="33" customHeight="1" x14ac:dyDescent="0.2">
      <c r="A609" s="188" t="s">
        <v>328</v>
      </c>
      <c r="B609" s="176">
        <v>0</v>
      </c>
      <c r="C609" s="176">
        <v>0</v>
      </c>
      <c r="D609" s="176">
        <v>0</v>
      </c>
      <c r="E609" s="176">
        <v>0</v>
      </c>
      <c r="F609" s="176">
        <v>0</v>
      </c>
      <c r="G609" s="176">
        <v>0</v>
      </c>
      <c r="H609" s="176">
        <v>0</v>
      </c>
      <c r="I609" s="176">
        <v>0</v>
      </c>
      <c r="J609" s="176">
        <v>0</v>
      </c>
      <c r="K609" s="176">
        <v>0</v>
      </c>
      <c r="L609" s="176">
        <v>0</v>
      </c>
      <c r="M609" s="176">
        <v>0</v>
      </c>
      <c r="N609" s="176">
        <v>0</v>
      </c>
    </row>
    <row r="610" spans="1:14" ht="33" customHeight="1" x14ac:dyDescent="0.2">
      <c r="A610" s="188" t="s">
        <v>329</v>
      </c>
      <c r="B610" s="176">
        <v>0</v>
      </c>
      <c r="C610" s="176">
        <v>0</v>
      </c>
      <c r="D610" s="176">
        <v>0</v>
      </c>
      <c r="E610" s="176">
        <v>0</v>
      </c>
      <c r="F610" s="176">
        <v>0</v>
      </c>
      <c r="G610" s="176">
        <v>0</v>
      </c>
      <c r="H610" s="176">
        <v>0</v>
      </c>
      <c r="I610" s="176">
        <v>0</v>
      </c>
      <c r="J610" s="176">
        <v>0</v>
      </c>
      <c r="K610" s="176">
        <v>0</v>
      </c>
      <c r="L610" s="176">
        <v>0</v>
      </c>
      <c r="M610" s="176">
        <v>0</v>
      </c>
      <c r="N610" s="176">
        <v>0</v>
      </c>
    </row>
    <row r="611" spans="1:14" ht="33" customHeight="1" thickBot="1" x14ac:dyDescent="0.25">
      <c r="A611" s="188" t="s">
        <v>256</v>
      </c>
      <c r="B611" s="176">
        <v>0</v>
      </c>
      <c r="C611" s="176">
        <v>0</v>
      </c>
      <c r="D611" s="176">
        <v>0</v>
      </c>
      <c r="E611" s="176">
        <v>0</v>
      </c>
      <c r="F611" s="176">
        <v>0</v>
      </c>
      <c r="G611" s="176">
        <v>0</v>
      </c>
      <c r="H611" s="176">
        <v>0</v>
      </c>
      <c r="I611" s="176">
        <v>0</v>
      </c>
      <c r="J611" s="176">
        <v>0</v>
      </c>
      <c r="K611" s="176">
        <v>0</v>
      </c>
      <c r="L611" s="176">
        <v>0</v>
      </c>
      <c r="M611" s="176">
        <v>0</v>
      </c>
      <c r="N611" s="176">
        <v>0</v>
      </c>
    </row>
    <row r="612" spans="1:14" ht="33" customHeight="1" thickBot="1" x14ac:dyDescent="0.25">
      <c r="A612" s="189" t="s">
        <v>330</v>
      </c>
      <c r="B612" s="179">
        <v>0</v>
      </c>
      <c r="C612" s="179">
        <v>0</v>
      </c>
      <c r="D612" s="179">
        <v>0</v>
      </c>
      <c r="E612" s="179">
        <v>0</v>
      </c>
      <c r="F612" s="179">
        <v>0</v>
      </c>
      <c r="G612" s="179">
        <v>0</v>
      </c>
      <c r="H612" s="179">
        <v>0</v>
      </c>
      <c r="I612" s="179">
        <v>0</v>
      </c>
      <c r="J612" s="179">
        <v>0</v>
      </c>
      <c r="K612" s="179">
        <v>0</v>
      </c>
      <c r="L612" s="179">
        <v>0</v>
      </c>
      <c r="M612" s="179">
        <v>0</v>
      </c>
      <c r="N612" s="179">
        <v>0</v>
      </c>
    </row>
    <row r="613" spans="1:14" ht="33" customHeight="1" x14ac:dyDescent="0.2">
      <c r="A613" s="188" t="s">
        <v>331</v>
      </c>
      <c r="B613" s="176">
        <v>0</v>
      </c>
      <c r="C613" s="176">
        <v>0</v>
      </c>
      <c r="D613" s="176">
        <v>0</v>
      </c>
      <c r="E613" s="176">
        <v>0</v>
      </c>
      <c r="F613" s="176">
        <v>0</v>
      </c>
      <c r="G613" s="176">
        <v>0</v>
      </c>
      <c r="H613" s="176">
        <v>0</v>
      </c>
      <c r="I613" s="176">
        <v>0</v>
      </c>
      <c r="J613" s="176">
        <v>0</v>
      </c>
      <c r="K613" s="176">
        <v>0</v>
      </c>
      <c r="L613" s="176">
        <v>0</v>
      </c>
      <c r="M613" s="176">
        <v>0</v>
      </c>
      <c r="N613" s="181">
        <v>0</v>
      </c>
    </row>
    <row r="614" spans="1:14" ht="33" customHeight="1" x14ac:dyDescent="0.2">
      <c r="A614" s="188" t="s">
        <v>332</v>
      </c>
      <c r="B614" s="176">
        <v>0</v>
      </c>
      <c r="C614" s="176">
        <v>0</v>
      </c>
      <c r="D614" s="176">
        <v>0</v>
      </c>
      <c r="E614" s="176">
        <v>0</v>
      </c>
      <c r="F614" s="176">
        <v>0</v>
      </c>
      <c r="G614" s="176">
        <v>0</v>
      </c>
      <c r="H614" s="176">
        <v>0</v>
      </c>
      <c r="I614" s="176">
        <v>0</v>
      </c>
      <c r="J614" s="176">
        <v>0</v>
      </c>
      <c r="K614" s="176">
        <v>0</v>
      </c>
      <c r="L614" s="176">
        <v>0</v>
      </c>
      <c r="M614" s="176">
        <v>0</v>
      </c>
      <c r="N614" s="181">
        <v>0</v>
      </c>
    </row>
    <row r="615" spans="1:14" ht="33" customHeight="1" x14ac:dyDescent="0.2">
      <c r="A615" s="188" t="s">
        <v>333</v>
      </c>
      <c r="B615" s="176">
        <v>0</v>
      </c>
      <c r="C615" s="176">
        <v>0</v>
      </c>
      <c r="D615" s="176">
        <v>0</v>
      </c>
      <c r="E615" s="176">
        <v>0</v>
      </c>
      <c r="F615" s="176">
        <v>0</v>
      </c>
      <c r="G615" s="176">
        <v>0</v>
      </c>
      <c r="H615" s="176">
        <v>0</v>
      </c>
      <c r="I615" s="176">
        <v>0</v>
      </c>
      <c r="J615" s="176">
        <v>0</v>
      </c>
      <c r="K615" s="176">
        <v>0</v>
      </c>
      <c r="L615" s="176">
        <v>0</v>
      </c>
      <c r="M615" s="176">
        <v>0</v>
      </c>
      <c r="N615" s="181">
        <v>0</v>
      </c>
    </row>
    <row r="616" spans="1:14" ht="33" customHeight="1" x14ac:dyDescent="0.2">
      <c r="A616" s="188" t="s">
        <v>334</v>
      </c>
      <c r="B616" s="176">
        <v>0</v>
      </c>
      <c r="C616" s="176">
        <v>0</v>
      </c>
      <c r="D616" s="176">
        <v>0</v>
      </c>
      <c r="E616" s="176">
        <v>0</v>
      </c>
      <c r="F616" s="176">
        <v>0</v>
      </c>
      <c r="G616" s="176">
        <v>0</v>
      </c>
      <c r="H616" s="176">
        <v>0</v>
      </c>
      <c r="I616" s="176">
        <v>0</v>
      </c>
      <c r="J616" s="176">
        <v>0</v>
      </c>
      <c r="K616" s="176">
        <v>0</v>
      </c>
      <c r="L616" s="176">
        <v>0</v>
      </c>
      <c r="M616" s="176">
        <v>0</v>
      </c>
      <c r="N616" s="181">
        <v>0</v>
      </c>
    </row>
    <row r="617" spans="1:14" ht="33" customHeight="1" x14ac:dyDescent="0.2">
      <c r="A617" s="188" t="s">
        <v>335</v>
      </c>
      <c r="B617" s="176">
        <v>0</v>
      </c>
      <c r="C617" s="176">
        <v>0</v>
      </c>
      <c r="D617" s="176">
        <v>0</v>
      </c>
      <c r="E617" s="176">
        <v>0</v>
      </c>
      <c r="F617" s="176">
        <v>0</v>
      </c>
      <c r="G617" s="176">
        <v>0</v>
      </c>
      <c r="H617" s="176">
        <v>0</v>
      </c>
      <c r="I617" s="176">
        <v>0</v>
      </c>
      <c r="J617" s="176">
        <v>0</v>
      </c>
      <c r="K617" s="176">
        <v>0</v>
      </c>
      <c r="L617" s="176">
        <v>0</v>
      </c>
      <c r="M617" s="176">
        <v>0</v>
      </c>
      <c r="N617" s="181">
        <v>0</v>
      </c>
    </row>
    <row r="618" spans="1:14" ht="33" customHeight="1" x14ac:dyDescent="0.2">
      <c r="A618" s="188" t="s">
        <v>336</v>
      </c>
      <c r="B618" s="176">
        <v>0</v>
      </c>
      <c r="C618" s="176">
        <v>0</v>
      </c>
      <c r="D618" s="176">
        <v>0</v>
      </c>
      <c r="E618" s="176">
        <v>0</v>
      </c>
      <c r="F618" s="176">
        <v>0</v>
      </c>
      <c r="G618" s="176">
        <v>0</v>
      </c>
      <c r="H618" s="176">
        <v>0</v>
      </c>
      <c r="I618" s="176">
        <v>0</v>
      </c>
      <c r="J618" s="176">
        <v>0</v>
      </c>
      <c r="K618" s="176">
        <v>0</v>
      </c>
      <c r="L618" s="176">
        <v>0</v>
      </c>
      <c r="M618" s="176">
        <v>0</v>
      </c>
      <c r="N618" s="181">
        <v>0</v>
      </c>
    </row>
    <row r="619" spans="1:14" ht="33" customHeight="1" x14ac:dyDescent="0.2">
      <c r="A619" s="188" t="s">
        <v>335</v>
      </c>
      <c r="B619" s="176">
        <v>0</v>
      </c>
      <c r="C619" s="176">
        <v>0</v>
      </c>
      <c r="D619" s="176">
        <v>0</v>
      </c>
      <c r="E619" s="176">
        <v>0</v>
      </c>
      <c r="F619" s="176">
        <v>0</v>
      </c>
      <c r="G619" s="176">
        <v>0</v>
      </c>
      <c r="H619" s="176">
        <v>0</v>
      </c>
      <c r="I619" s="176">
        <v>0</v>
      </c>
      <c r="J619" s="176">
        <v>0</v>
      </c>
      <c r="K619" s="176">
        <v>0</v>
      </c>
      <c r="L619" s="176">
        <v>0</v>
      </c>
      <c r="M619" s="176">
        <v>0</v>
      </c>
      <c r="N619" s="181">
        <v>0</v>
      </c>
    </row>
    <row r="620" spans="1:14" ht="33" customHeight="1" thickBot="1" x14ac:dyDescent="0.25">
      <c r="A620" s="188" t="s">
        <v>256</v>
      </c>
      <c r="B620" s="176">
        <v>0</v>
      </c>
      <c r="C620" s="176">
        <v>0</v>
      </c>
      <c r="D620" s="176">
        <v>0</v>
      </c>
      <c r="E620" s="176">
        <v>0</v>
      </c>
      <c r="F620" s="176">
        <v>0</v>
      </c>
      <c r="G620" s="176">
        <v>0</v>
      </c>
      <c r="H620" s="176">
        <v>0</v>
      </c>
      <c r="I620" s="176">
        <v>0</v>
      </c>
      <c r="J620" s="176">
        <v>0</v>
      </c>
      <c r="K620" s="176">
        <v>0</v>
      </c>
      <c r="L620" s="176">
        <v>0</v>
      </c>
      <c r="M620" s="176">
        <v>0</v>
      </c>
      <c r="N620" s="181">
        <v>0</v>
      </c>
    </row>
    <row r="621" spans="1:14" ht="33" customHeight="1" thickBot="1" x14ac:dyDescent="0.25">
      <c r="A621" s="189" t="s">
        <v>337</v>
      </c>
      <c r="B621" s="179">
        <v>0</v>
      </c>
      <c r="C621" s="179">
        <v>0</v>
      </c>
      <c r="D621" s="179">
        <v>0</v>
      </c>
      <c r="E621" s="179">
        <v>0</v>
      </c>
      <c r="F621" s="179">
        <v>0</v>
      </c>
      <c r="G621" s="179">
        <v>0</v>
      </c>
      <c r="H621" s="179">
        <v>0</v>
      </c>
      <c r="I621" s="179">
        <v>0</v>
      </c>
      <c r="J621" s="179">
        <v>0</v>
      </c>
      <c r="K621" s="179">
        <v>0</v>
      </c>
      <c r="L621" s="179">
        <v>0</v>
      </c>
      <c r="M621" s="179">
        <v>0</v>
      </c>
      <c r="N621" s="179">
        <v>0</v>
      </c>
    </row>
    <row r="622" spans="1:14" ht="33" customHeight="1" x14ac:dyDescent="0.2">
      <c r="A622" s="188" t="s">
        <v>338</v>
      </c>
      <c r="B622" s="176">
        <v>0</v>
      </c>
      <c r="C622" s="176">
        <v>0</v>
      </c>
      <c r="D622" s="176">
        <v>0</v>
      </c>
      <c r="E622" s="176">
        <v>0</v>
      </c>
      <c r="F622" s="176">
        <v>0</v>
      </c>
      <c r="G622" s="176">
        <v>0</v>
      </c>
      <c r="H622" s="176">
        <v>0</v>
      </c>
      <c r="I622" s="176">
        <v>0</v>
      </c>
      <c r="J622" s="176">
        <v>0</v>
      </c>
      <c r="K622" s="176">
        <v>0</v>
      </c>
      <c r="L622" s="176">
        <v>0</v>
      </c>
      <c r="M622" s="176">
        <v>0</v>
      </c>
      <c r="N622" s="181">
        <v>0</v>
      </c>
    </row>
    <row r="623" spans="1:14" ht="33" customHeight="1" x14ac:dyDescent="0.2">
      <c r="A623" s="188" t="s">
        <v>339</v>
      </c>
      <c r="B623" s="176">
        <v>0</v>
      </c>
      <c r="C623" s="176">
        <v>0</v>
      </c>
      <c r="D623" s="176">
        <v>0</v>
      </c>
      <c r="E623" s="176">
        <v>0</v>
      </c>
      <c r="F623" s="176">
        <v>0</v>
      </c>
      <c r="G623" s="176">
        <v>0</v>
      </c>
      <c r="H623" s="176">
        <v>0</v>
      </c>
      <c r="I623" s="176">
        <v>0</v>
      </c>
      <c r="J623" s="176">
        <v>0</v>
      </c>
      <c r="K623" s="176">
        <v>0</v>
      </c>
      <c r="L623" s="176">
        <v>0</v>
      </c>
      <c r="M623" s="176">
        <v>0</v>
      </c>
      <c r="N623" s="181">
        <v>0</v>
      </c>
    </row>
    <row r="624" spans="1:14" ht="33" customHeight="1" thickBot="1" x14ac:dyDescent="0.25">
      <c r="A624" s="188" t="s">
        <v>256</v>
      </c>
      <c r="B624" s="176">
        <v>0</v>
      </c>
      <c r="C624" s="176">
        <v>0</v>
      </c>
      <c r="D624" s="176">
        <v>0</v>
      </c>
      <c r="E624" s="176">
        <v>0</v>
      </c>
      <c r="F624" s="176">
        <v>0</v>
      </c>
      <c r="G624" s="176">
        <v>0</v>
      </c>
      <c r="H624" s="176">
        <v>0</v>
      </c>
      <c r="I624" s="176">
        <v>0</v>
      </c>
      <c r="J624" s="176">
        <v>0</v>
      </c>
      <c r="K624" s="176">
        <v>0</v>
      </c>
      <c r="L624" s="176">
        <v>0</v>
      </c>
      <c r="M624" s="176">
        <v>0</v>
      </c>
      <c r="N624" s="181">
        <v>0</v>
      </c>
    </row>
    <row r="625" spans="1:14" ht="33" customHeight="1" thickBot="1" x14ac:dyDescent="0.25">
      <c r="A625" s="189" t="s">
        <v>340</v>
      </c>
      <c r="B625" s="179">
        <v>0</v>
      </c>
      <c r="C625" s="179">
        <v>0</v>
      </c>
      <c r="D625" s="179">
        <v>0</v>
      </c>
      <c r="E625" s="179">
        <v>120219.28</v>
      </c>
      <c r="F625" s="179">
        <v>14450</v>
      </c>
      <c r="G625" s="179">
        <v>182340</v>
      </c>
      <c r="H625" s="179">
        <v>0</v>
      </c>
      <c r="I625" s="179">
        <v>1104110</v>
      </c>
      <c r="J625" s="179">
        <v>1145730</v>
      </c>
      <c r="K625" s="179">
        <v>1909440</v>
      </c>
      <c r="L625" s="179">
        <v>0</v>
      </c>
      <c r="M625" s="179">
        <v>748800</v>
      </c>
      <c r="N625" s="179">
        <v>5225089.28</v>
      </c>
    </row>
    <row r="626" spans="1:14" ht="33" customHeight="1" thickBot="1" x14ac:dyDescent="0.25">
      <c r="A626" s="191" t="s">
        <v>340</v>
      </c>
      <c r="B626" s="183">
        <v>0</v>
      </c>
      <c r="C626" s="183">
        <v>0</v>
      </c>
      <c r="D626" s="183">
        <v>0</v>
      </c>
      <c r="E626" s="183">
        <v>120219.28</v>
      </c>
      <c r="F626" s="183">
        <v>14450</v>
      </c>
      <c r="G626" s="183">
        <v>182340</v>
      </c>
      <c r="H626" s="183">
        <v>0</v>
      </c>
      <c r="I626" s="183">
        <v>1104110</v>
      </c>
      <c r="J626" s="183">
        <v>1145730</v>
      </c>
      <c r="K626" s="183">
        <v>1909440</v>
      </c>
      <c r="L626" s="183">
        <v>0</v>
      </c>
      <c r="M626" s="183">
        <v>748800</v>
      </c>
      <c r="N626" s="184">
        <v>5225089.28</v>
      </c>
    </row>
    <row r="627" spans="1:14" ht="33" customHeight="1" thickBot="1" x14ac:dyDescent="0.25">
      <c r="A627" s="196" t="s">
        <v>251</v>
      </c>
      <c r="B627" s="197">
        <v>57364197.719999999</v>
      </c>
      <c r="C627" s="197">
        <v>45313579.850000001</v>
      </c>
      <c r="D627" s="197">
        <v>36643484.499999993</v>
      </c>
      <c r="E627" s="197">
        <v>43977309.880000003</v>
      </c>
      <c r="F627" s="197">
        <v>58556877.890000001</v>
      </c>
      <c r="G627" s="197">
        <v>60158382.680000007</v>
      </c>
      <c r="H627" s="197">
        <v>58858486.649999999</v>
      </c>
      <c r="I627" s="197">
        <v>51880951.109999999</v>
      </c>
      <c r="J627" s="197">
        <v>68672693.410000011</v>
      </c>
      <c r="K627" s="197">
        <v>72300657</v>
      </c>
      <c r="L627" s="197">
        <v>56760011.590000004</v>
      </c>
      <c r="M627" s="197">
        <v>51442467</v>
      </c>
      <c r="N627" s="197">
        <v>661929099.28000009</v>
      </c>
    </row>
    <row r="628" spans="1:14" ht="33" customHeight="1" x14ac:dyDescent="0.2"/>
    <row r="629" spans="1:14" ht="33" customHeight="1" x14ac:dyDescent="0.2">
      <c r="A629" s="89"/>
    </row>
    <row r="630" spans="1:14" ht="24" customHeight="1" x14ac:dyDescent="0.2"/>
  </sheetData>
  <mergeCells count="13">
    <mergeCell ref="A9:C9"/>
    <mergeCell ref="A2:N2"/>
    <mergeCell ref="A4:C4"/>
    <mergeCell ref="A5:C5"/>
    <mergeCell ref="A6:C6"/>
    <mergeCell ref="A7:C7"/>
    <mergeCell ref="A8:C8"/>
    <mergeCell ref="A424:N425"/>
    <mergeCell ref="A527:N528"/>
    <mergeCell ref="A12:N13"/>
    <mergeCell ref="A115:N116"/>
    <mergeCell ref="A218:N219"/>
    <mergeCell ref="A321:N322"/>
  </mergeCells>
  <hyperlinks>
    <hyperlink ref="A9:C9" location="'2015'!A527" display="6 - BELGRANO CARGAS Y LOGÍSTICA S.A. - Línea Belgrano"/>
    <hyperlink ref="A8:C8" location="'2015'!A424" display="5 - BELGRANO CARGAS Y LOGÍSTICA S.A. - Línea Urquiza"/>
    <hyperlink ref="A7:C7" location="'2015'!A321" display="4 - BELGRANO CARGAS Y LOGÍSTICA S.A. - Línea San Martín "/>
    <hyperlink ref="A6:C6" location="'2015'!A218" display="3 - FERROSUR ROCA S.A."/>
    <hyperlink ref="A5:C5" location="'2015'!A115" display="2 - NUEVO CENTRAL ARGENTINO S.A."/>
    <hyperlink ref="A4:C4" location="'2015'!A12" display="1 - FERROEXPRESO PAMPEANO S.A.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30"/>
  <sheetViews>
    <sheetView tabSelected="1" topLeftCell="E1" workbookViewId="0">
      <selection activeCell="A529" sqref="A529"/>
    </sheetView>
  </sheetViews>
  <sheetFormatPr baseColWidth="10" defaultRowHeight="12.75" x14ac:dyDescent="0.2"/>
  <cols>
    <col min="1" max="14" width="15.5703125" customWidth="1"/>
    <col min="15" max="15" width="12.7109375" bestFit="1" customWidth="1"/>
  </cols>
  <sheetData>
    <row r="2" spans="1:14" s="26" customFormat="1" ht="24.95" customHeight="1" x14ac:dyDescent="0.2">
      <c r="A2" s="227" t="s">
        <v>346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</row>
    <row r="3" spans="1:14" ht="13.5" thickBot="1" x14ac:dyDescent="0.25"/>
    <row r="4" spans="1:14" s="26" customFormat="1" ht="24.95" customHeight="1" thickTop="1" thickBot="1" x14ac:dyDescent="0.25">
      <c r="A4" s="281" t="s">
        <v>0</v>
      </c>
      <c r="B4" s="282"/>
      <c r="C4" s="283"/>
      <c r="D4" s="38"/>
    </row>
    <row r="5" spans="1:14" s="26" customFormat="1" ht="24.95" customHeight="1" thickTop="1" thickBot="1" x14ac:dyDescent="0.25">
      <c r="A5" s="281" t="s">
        <v>18</v>
      </c>
      <c r="B5" s="282"/>
      <c r="C5" s="283"/>
      <c r="D5" s="38"/>
    </row>
    <row r="6" spans="1:14" s="26" customFormat="1" ht="24.95" customHeight="1" thickTop="1" thickBot="1" x14ac:dyDescent="0.25">
      <c r="A6" s="228" t="s">
        <v>29</v>
      </c>
      <c r="B6" s="229"/>
      <c r="C6" s="230"/>
      <c r="D6" s="38"/>
    </row>
    <row r="7" spans="1:14" s="26" customFormat="1" ht="24.95" customHeight="1" thickTop="1" thickBot="1" x14ac:dyDescent="0.25">
      <c r="A7" s="228" t="s">
        <v>210</v>
      </c>
      <c r="B7" s="229"/>
      <c r="C7" s="230"/>
      <c r="D7" s="38"/>
    </row>
    <row r="8" spans="1:14" s="26" customFormat="1" ht="24.95" customHeight="1" thickTop="1" thickBot="1" x14ac:dyDescent="0.25">
      <c r="A8" s="228" t="s">
        <v>211</v>
      </c>
      <c r="B8" s="229"/>
      <c r="C8" s="230"/>
      <c r="D8" s="38"/>
    </row>
    <row r="9" spans="1:14" s="26" customFormat="1" ht="24.95" customHeight="1" thickTop="1" thickBot="1" x14ac:dyDescent="0.25">
      <c r="A9" s="228" t="s">
        <v>212</v>
      </c>
      <c r="B9" s="229"/>
      <c r="C9" s="230"/>
      <c r="D9" s="38"/>
    </row>
    <row r="10" spans="1:14" ht="13.5" thickTop="1" x14ac:dyDescent="0.2">
      <c r="A10" s="10"/>
      <c r="B10" s="10"/>
      <c r="C10" s="10"/>
      <c r="D10" s="10"/>
    </row>
    <row r="12" spans="1:14" ht="24" customHeight="1" x14ac:dyDescent="0.2">
      <c r="A12" s="273" t="s">
        <v>351</v>
      </c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</row>
    <row r="13" spans="1:14" ht="24" customHeight="1" thickBot="1" x14ac:dyDescent="0.25">
      <c r="A13" s="274"/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</row>
    <row r="14" spans="1:14" ht="33" customHeight="1" thickBot="1" x14ac:dyDescent="0.25">
      <c r="A14" s="84" t="s">
        <v>238</v>
      </c>
      <c r="B14" s="85" t="s">
        <v>239</v>
      </c>
      <c r="C14" s="85" t="s">
        <v>240</v>
      </c>
      <c r="D14" s="85" t="s">
        <v>241</v>
      </c>
      <c r="E14" s="85" t="s">
        <v>242</v>
      </c>
      <c r="F14" s="85" t="s">
        <v>243</v>
      </c>
      <c r="G14" s="85" t="s">
        <v>244</v>
      </c>
      <c r="H14" s="85" t="s">
        <v>245</v>
      </c>
      <c r="I14" s="85" t="s">
        <v>246</v>
      </c>
      <c r="J14" s="85" t="s">
        <v>247</v>
      </c>
      <c r="K14" s="85" t="s">
        <v>248</v>
      </c>
      <c r="L14" s="85" t="s">
        <v>249</v>
      </c>
      <c r="M14" s="85" t="s">
        <v>250</v>
      </c>
      <c r="N14" s="86" t="s">
        <v>251</v>
      </c>
    </row>
    <row r="15" spans="1:14" ht="33" customHeight="1" thickBot="1" x14ac:dyDescent="0.25">
      <c r="A15" s="78" t="s">
        <v>252</v>
      </c>
      <c r="B15" s="66">
        <v>4403097.1899999995</v>
      </c>
      <c r="C15" s="66">
        <v>0</v>
      </c>
      <c r="D15" s="66">
        <v>5510501.54</v>
      </c>
      <c r="E15" s="66">
        <v>5712878.3399999999</v>
      </c>
      <c r="F15" s="66">
        <v>7185610.0559999999</v>
      </c>
      <c r="G15" s="66">
        <v>6148389.9099999992</v>
      </c>
      <c r="H15" s="66">
        <v>4514596.6399999997</v>
      </c>
      <c r="I15" s="66">
        <v>3387490.0219999999</v>
      </c>
      <c r="J15" s="66">
        <v>1064144.96</v>
      </c>
      <c r="K15" s="66">
        <v>254219.2</v>
      </c>
      <c r="L15" s="66">
        <v>5854671.7700000005</v>
      </c>
      <c r="M15" s="66">
        <v>0</v>
      </c>
      <c r="N15" s="66">
        <v>44035599.628000006</v>
      </c>
    </row>
    <row r="16" spans="1:14" ht="33" customHeight="1" x14ac:dyDescent="0.2">
      <c r="A16" s="76" t="s">
        <v>253</v>
      </c>
      <c r="B16" s="69">
        <v>4403097.1899999995</v>
      </c>
      <c r="C16" s="67">
        <v>0</v>
      </c>
      <c r="D16" s="67">
        <v>5320455.3</v>
      </c>
      <c r="E16" s="67">
        <v>5712878.3399999999</v>
      </c>
      <c r="F16" s="67">
        <v>7185610.0559999999</v>
      </c>
      <c r="G16" s="67">
        <v>6148389.9099999992</v>
      </c>
      <c r="H16" s="67">
        <v>4514596.6399999997</v>
      </c>
      <c r="I16" s="67">
        <v>3387490.0219999999</v>
      </c>
      <c r="J16" s="67">
        <v>704142.1</v>
      </c>
      <c r="K16" s="67">
        <v>254219.2</v>
      </c>
      <c r="L16" s="67">
        <v>5412956.2300000004</v>
      </c>
      <c r="M16" s="67">
        <v>0</v>
      </c>
      <c r="N16" s="68">
        <v>43043834.988000005</v>
      </c>
    </row>
    <row r="17" spans="1:14" ht="33" customHeight="1" x14ac:dyDescent="0.2">
      <c r="A17" s="76" t="s">
        <v>221</v>
      </c>
      <c r="B17" s="69">
        <v>0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441715.54000000004</v>
      </c>
      <c r="M17" s="67">
        <v>0</v>
      </c>
      <c r="N17" s="68">
        <v>441715.54000000004</v>
      </c>
    </row>
    <row r="18" spans="1:14" ht="33" customHeight="1" x14ac:dyDescent="0.2">
      <c r="A18" s="76" t="s">
        <v>254</v>
      </c>
      <c r="B18" s="69">
        <v>0</v>
      </c>
      <c r="C18" s="67">
        <v>0</v>
      </c>
      <c r="D18" s="67">
        <v>190046.24000000002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360002.86</v>
      </c>
      <c r="K18" s="67">
        <v>0</v>
      </c>
      <c r="L18" s="67">
        <v>0</v>
      </c>
      <c r="M18" s="67">
        <v>0</v>
      </c>
      <c r="N18" s="68">
        <v>550049.1</v>
      </c>
    </row>
    <row r="19" spans="1:14" ht="33" customHeight="1" x14ac:dyDescent="0.2">
      <c r="A19" s="77" t="s">
        <v>255</v>
      </c>
      <c r="B19" s="69">
        <v>0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8">
        <v>0</v>
      </c>
    </row>
    <row r="20" spans="1:14" ht="33" customHeight="1" thickBot="1" x14ac:dyDescent="0.25">
      <c r="A20" s="83" t="s">
        <v>256</v>
      </c>
      <c r="B20" s="69">
        <v>0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8">
        <v>0</v>
      </c>
    </row>
    <row r="21" spans="1:14" ht="33" customHeight="1" thickBot="1" x14ac:dyDescent="0.25">
      <c r="A21" s="80" t="s">
        <v>257</v>
      </c>
      <c r="B21" s="70">
        <v>2724265.16</v>
      </c>
      <c r="C21" s="70">
        <v>5557712.96</v>
      </c>
      <c r="D21" s="70">
        <v>5917707.3719999995</v>
      </c>
      <c r="E21" s="70">
        <v>6774262.6880000001</v>
      </c>
      <c r="F21" s="70">
        <v>3918549.804</v>
      </c>
      <c r="G21" s="70">
        <v>4365918.9160000002</v>
      </c>
      <c r="H21" s="70">
        <v>4607066.1999999993</v>
      </c>
      <c r="I21" s="70">
        <v>2573071.08</v>
      </c>
      <c r="J21" s="70">
        <v>3196090.2880000002</v>
      </c>
      <c r="K21" s="70">
        <v>4080848.7</v>
      </c>
      <c r="L21" s="70">
        <v>2973426.21</v>
      </c>
      <c r="M21" s="70">
        <v>1859030.7239999999</v>
      </c>
      <c r="N21" s="70">
        <v>48547950.101999998</v>
      </c>
    </row>
    <row r="22" spans="1:14" ht="33" customHeight="1" x14ac:dyDescent="0.2">
      <c r="A22" s="79" t="s">
        <v>258</v>
      </c>
      <c r="B22" s="67">
        <v>2724265.16</v>
      </c>
      <c r="C22" s="67">
        <v>5557712.96</v>
      </c>
      <c r="D22" s="67">
        <v>5703848.0919999992</v>
      </c>
      <c r="E22" s="67">
        <v>6774262.6880000001</v>
      </c>
      <c r="F22" s="67">
        <v>2956585.324</v>
      </c>
      <c r="G22" s="67">
        <v>4185173.8360000001</v>
      </c>
      <c r="H22" s="67">
        <v>3859874.0399999996</v>
      </c>
      <c r="I22" s="67">
        <v>1851714.8399999999</v>
      </c>
      <c r="J22" s="67">
        <v>3195746.56</v>
      </c>
      <c r="K22" s="67">
        <v>3371783.1</v>
      </c>
      <c r="L22" s="67">
        <v>2358640.5499999998</v>
      </c>
      <c r="M22" s="67">
        <v>1526680.22</v>
      </c>
      <c r="N22" s="68">
        <v>44066287.369999997</v>
      </c>
    </row>
    <row r="23" spans="1:14" ht="33" customHeight="1" x14ac:dyDescent="0.2">
      <c r="A23" s="79" t="s">
        <v>259</v>
      </c>
      <c r="B23" s="67">
        <v>0</v>
      </c>
      <c r="C23" s="67">
        <v>0</v>
      </c>
      <c r="D23" s="67">
        <v>213859.27999999997</v>
      </c>
      <c r="E23" s="67">
        <v>0</v>
      </c>
      <c r="F23" s="67">
        <v>961964.48</v>
      </c>
      <c r="G23" s="67">
        <v>180745.07999999993</v>
      </c>
      <c r="H23" s="67">
        <v>747192.15999999992</v>
      </c>
      <c r="I23" s="67">
        <v>721356.24</v>
      </c>
      <c r="J23" s="67">
        <v>343.72800000000279</v>
      </c>
      <c r="K23" s="67">
        <v>709065.6</v>
      </c>
      <c r="L23" s="67">
        <v>614785.65999999992</v>
      </c>
      <c r="M23" s="67">
        <v>332350.50399999996</v>
      </c>
      <c r="N23" s="68">
        <v>4481662.7319999998</v>
      </c>
    </row>
    <row r="24" spans="1:14" ht="33" customHeight="1" x14ac:dyDescent="0.2">
      <c r="A24" s="79" t="s">
        <v>260</v>
      </c>
      <c r="B24" s="67">
        <v>0</v>
      </c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8">
        <v>0</v>
      </c>
    </row>
    <row r="25" spans="1:14" ht="33" customHeight="1" x14ac:dyDescent="0.2">
      <c r="A25" s="79" t="s">
        <v>261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8">
        <v>0</v>
      </c>
    </row>
    <row r="26" spans="1:14" ht="33" customHeight="1" x14ac:dyDescent="0.2">
      <c r="A26" s="79" t="s">
        <v>262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8">
        <v>0</v>
      </c>
    </row>
    <row r="27" spans="1:14" ht="33" customHeight="1" thickBot="1" x14ac:dyDescent="0.25">
      <c r="A27" s="79" t="s">
        <v>263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8">
        <v>0</v>
      </c>
    </row>
    <row r="28" spans="1:14" ht="33" customHeight="1" thickBot="1" x14ac:dyDescent="0.25">
      <c r="A28" s="80" t="s">
        <v>264</v>
      </c>
      <c r="B28" s="70">
        <v>0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</row>
    <row r="29" spans="1:14" ht="33" customHeight="1" x14ac:dyDescent="0.2">
      <c r="A29" s="79" t="s">
        <v>265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8">
        <v>0</v>
      </c>
    </row>
    <row r="30" spans="1:14" ht="33" customHeight="1" x14ac:dyDescent="0.2">
      <c r="A30" s="79" t="s">
        <v>266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8">
        <v>0</v>
      </c>
    </row>
    <row r="31" spans="1:14" ht="33" customHeight="1" x14ac:dyDescent="0.2">
      <c r="A31" s="79" t="s">
        <v>267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8">
        <v>0</v>
      </c>
    </row>
    <row r="32" spans="1:14" ht="33" customHeight="1" thickBot="1" x14ac:dyDescent="0.25">
      <c r="A32" s="79" t="s">
        <v>268</v>
      </c>
      <c r="B32" s="67">
        <v>0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8">
        <v>0</v>
      </c>
    </row>
    <row r="33" spans="1:14" ht="33" customHeight="1" thickBot="1" x14ac:dyDescent="0.25">
      <c r="A33" s="80" t="s">
        <v>269</v>
      </c>
      <c r="B33" s="71">
        <v>385775</v>
      </c>
      <c r="C33" s="71">
        <v>262467.5</v>
      </c>
      <c r="D33" s="71">
        <v>0</v>
      </c>
      <c r="E33" s="71">
        <v>101625.75</v>
      </c>
      <c r="F33" s="71">
        <v>793376.15</v>
      </c>
      <c r="G33" s="71">
        <v>510591</v>
      </c>
      <c r="H33" s="71">
        <v>222960</v>
      </c>
      <c r="I33" s="71">
        <v>567300</v>
      </c>
      <c r="J33" s="71">
        <v>230685</v>
      </c>
      <c r="K33" s="71">
        <v>43375</v>
      </c>
      <c r="L33" s="71">
        <v>241280</v>
      </c>
      <c r="M33" s="71">
        <v>211575</v>
      </c>
      <c r="N33" s="71">
        <v>3571010.4</v>
      </c>
    </row>
    <row r="34" spans="1:14" ht="33" customHeight="1" x14ac:dyDescent="0.2">
      <c r="A34" s="79" t="s">
        <v>270</v>
      </c>
      <c r="B34" s="67">
        <v>0</v>
      </c>
      <c r="C34" s="67">
        <v>0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72">
        <v>0</v>
      </c>
    </row>
    <row r="35" spans="1:14" ht="33" customHeight="1" thickBot="1" x14ac:dyDescent="0.25">
      <c r="A35" s="79" t="s">
        <v>271</v>
      </c>
      <c r="B35" s="67">
        <v>385775</v>
      </c>
      <c r="C35" s="67">
        <v>262467.5</v>
      </c>
      <c r="D35" s="67">
        <v>0</v>
      </c>
      <c r="E35" s="67">
        <v>101625.75</v>
      </c>
      <c r="F35" s="67">
        <v>793376.15</v>
      </c>
      <c r="G35" s="67">
        <v>510591</v>
      </c>
      <c r="H35" s="67">
        <v>222960</v>
      </c>
      <c r="I35" s="67">
        <v>567300</v>
      </c>
      <c r="J35" s="67">
        <v>230685</v>
      </c>
      <c r="K35" s="67">
        <v>43375</v>
      </c>
      <c r="L35" s="67">
        <v>241280</v>
      </c>
      <c r="M35" s="67">
        <v>211575</v>
      </c>
      <c r="N35" s="72">
        <v>3571010.4</v>
      </c>
    </row>
    <row r="36" spans="1:14" ht="33" customHeight="1" thickBot="1" x14ac:dyDescent="0.25">
      <c r="A36" s="80" t="s">
        <v>272</v>
      </c>
      <c r="B36" s="70">
        <v>100561601.505</v>
      </c>
      <c r="C36" s="70">
        <v>80942128.263999999</v>
      </c>
      <c r="D36" s="70">
        <v>111197708.22860003</v>
      </c>
      <c r="E36" s="70">
        <v>116278555.53739999</v>
      </c>
      <c r="F36" s="70">
        <v>131402955.12999998</v>
      </c>
      <c r="G36" s="70">
        <v>134943858.70000005</v>
      </c>
      <c r="H36" s="70">
        <v>135719740.24599996</v>
      </c>
      <c r="I36" s="70">
        <v>151069487.84799999</v>
      </c>
      <c r="J36" s="70">
        <v>135394802.919</v>
      </c>
      <c r="K36" s="70">
        <v>97032394.200000003</v>
      </c>
      <c r="L36" s="70">
        <v>100431697.178</v>
      </c>
      <c r="M36" s="70">
        <v>102362586.08000001</v>
      </c>
      <c r="N36" s="70">
        <v>1397337515.836</v>
      </c>
    </row>
    <row r="37" spans="1:14" ht="33" customHeight="1" x14ac:dyDescent="0.2">
      <c r="A37" s="79" t="s">
        <v>273</v>
      </c>
      <c r="B37" s="67">
        <v>0</v>
      </c>
      <c r="C37" s="67">
        <v>0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72">
        <v>0</v>
      </c>
    </row>
    <row r="38" spans="1:14" ht="33" customHeight="1" x14ac:dyDescent="0.2">
      <c r="A38" s="79" t="s">
        <v>274</v>
      </c>
      <c r="B38" s="67">
        <v>0</v>
      </c>
      <c r="C38" s="67">
        <v>0</v>
      </c>
      <c r="D38" s="67">
        <v>0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72">
        <v>0</v>
      </c>
    </row>
    <row r="39" spans="1:14" ht="33" customHeight="1" x14ac:dyDescent="0.2">
      <c r="A39" s="79" t="s">
        <v>275</v>
      </c>
      <c r="B39" s="67">
        <v>6981911.034</v>
      </c>
      <c r="C39" s="67">
        <v>3652310.7099999995</v>
      </c>
      <c r="D39" s="67">
        <v>496948.79400000011</v>
      </c>
      <c r="E39" s="67">
        <v>1693501</v>
      </c>
      <c r="F39" s="67">
        <v>269250.29000000004</v>
      </c>
      <c r="G39" s="67">
        <v>1573931.1600000001</v>
      </c>
      <c r="H39" s="67">
        <v>170160.41</v>
      </c>
      <c r="I39" s="67">
        <v>421315.54600000003</v>
      </c>
      <c r="J39" s="67">
        <v>249220.00000000003</v>
      </c>
      <c r="K39" s="67">
        <v>666749.30000000005</v>
      </c>
      <c r="L39" s="67">
        <v>256145.65000000002</v>
      </c>
      <c r="M39" s="67">
        <v>1651089.0699999998</v>
      </c>
      <c r="N39" s="72">
        <v>18082532.963999998</v>
      </c>
    </row>
    <row r="40" spans="1:14" ht="33" customHeight="1" x14ac:dyDescent="0.2">
      <c r="A40" s="79" t="s">
        <v>276</v>
      </c>
      <c r="B40" s="67">
        <v>22302563.925000001</v>
      </c>
      <c r="C40" s="67">
        <v>39944461.780000001</v>
      </c>
      <c r="D40" s="67">
        <v>62503210.070000008</v>
      </c>
      <c r="E40" s="67">
        <v>46909994.463399991</v>
      </c>
      <c r="F40" s="67">
        <v>34600125.997999996</v>
      </c>
      <c r="G40" s="67">
        <v>36084721.870000005</v>
      </c>
      <c r="H40" s="67">
        <v>47782291.350000009</v>
      </c>
      <c r="I40" s="67">
        <v>91108592.026000008</v>
      </c>
      <c r="J40" s="67">
        <v>43981843.134000033</v>
      </c>
      <c r="K40" s="67">
        <v>40330034.229999982</v>
      </c>
      <c r="L40" s="67">
        <v>44976733.253000014</v>
      </c>
      <c r="M40" s="67">
        <v>35346715.435000002</v>
      </c>
      <c r="N40" s="72">
        <v>545871287.53439999</v>
      </c>
    </row>
    <row r="41" spans="1:14" ht="33" customHeight="1" x14ac:dyDescent="0.2">
      <c r="A41" s="79" t="s">
        <v>277</v>
      </c>
      <c r="B41" s="67">
        <v>0</v>
      </c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72">
        <v>0</v>
      </c>
    </row>
    <row r="42" spans="1:14" ht="33" customHeight="1" x14ac:dyDescent="0.2">
      <c r="A42" s="79" t="s">
        <v>278</v>
      </c>
      <c r="B42" s="67">
        <v>12716994.397999996</v>
      </c>
      <c r="C42" s="67">
        <v>23139336.101999998</v>
      </c>
      <c r="D42" s="67">
        <v>36445131.328600004</v>
      </c>
      <c r="E42" s="67">
        <v>20358261.517999999</v>
      </c>
      <c r="F42" s="67">
        <v>4470585.620000001</v>
      </c>
      <c r="G42" s="67">
        <v>6121032.0999999978</v>
      </c>
      <c r="H42" s="67">
        <v>4306513.8200000012</v>
      </c>
      <c r="I42" s="67">
        <v>5422825.0239999993</v>
      </c>
      <c r="J42" s="67">
        <v>2673026.5750000002</v>
      </c>
      <c r="K42" s="67">
        <v>5975431.419999999</v>
      </c>
      <c r="L42" s="67">
        <v>6340399.3719999995</v>
      </c>
      <c r="M42" s="67">
        <v>23578055.244999997</v>
      </c>
      <c r="N42" s="72">
        <v>151547592.5226</v>
      </c>
    </row>
    <row r="43" spans="1:14" ht="33" customHeight="1" x14ac:dyDescent="0.2">
      <c r="A43" s="79" t="s">
        <v>279</v>
      </c>
      <c r="B43" s="67">
        <v>0</v>
      </c>
      <c r="C43" s="67">
        <v>0</v>
      </c>
      <c r="D43" s="67">
        <v>0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72">
        <v>0</v>
      </c>
    </row>
    <row r="44" spans="1:14" ht="33" customHeight="1" x14ac:dyDescent="0.2">
      <c r="A44" s="79" t="s">
        <v>280</v>
      </c>
      <c r="B44" s="67">
        <v>1170476.9019999998</v>
      </c>
      <c r="C44" s="67">
        <v>884.01800000001538</v>
      </c>
      <c r="D44" s="67">
        <v>7405488.0920000002</v>
      </c>
      <c r="E44" s="67">
        <v>1362174.8519999997</v>
      </c>
      <c r="F44" s="67">
        <v>0</v>
      </c>
      <c r="G44" s="67">
        <v>-843.49999999999977</v>
      </c>
      <c r="H44" s="67">
        <v>0</v>
      </c>
      <c r="I44" s="67">
        <v>0</v>
      </c>
      <c r="J44" s="67">
        <v>170</v>
      </c>
      <c r="K44" s="67">
        <v>0</v>
      </c>
      <c r="L44" s="67">
        <v>0</v>
      </c>
      <c r="M44" s="67">
        <v>0</v>
      </c>
      <c r="N44" s="72">
        <v>9938350.3640000001</v>
      </c>
    </row>
    <row r="45" spans="1:14" ht="33" customHeight="1" x14ac:dyDescent="0.2">
      <c r="A45" s="79" t="s">
        <v>281</v>
      </c>
      <c r="B45" s="67">
        <v>57389655.245999992</v>
      </c>
      <c r="C45" s="67">
        <v>14205135.653999999</v>
      </c>
      <c r="D45" s="67">
        <v>4346929.9440000001</v>
      </c>
      <c r="E45" s="67">
        <v>45954623.704000011</v>
      </c>
      <c r="F45" s="67">
        <v>92062993.221999988</v>
      </c>
      <c r="G45" s="67">
        <v>91165017.070000038</v>
      </c>
      <c r="H45" s="67">
        <v>83460774.665999949</v>
      </c>
      <c r="I45" s="67">
        <v>54116755.251999989</v>
      </c>
      <c r="J45" s="67">
        <v>88490543.209999964</v>
      </c>
      <c r="K45" s="67">
        <v>50060179.250000022</v>
      </c>
      <c r="L45" s="67">
        <v>48858418.902999997</v>
      </c>
      <c r="M45" s="67">
        <v>41786726.330000013</v>
      </c>
      <c r="N45" s="72">
        <v>671897752.45099998</v>
      </c>
    </row>
    <row r="46" spans="1:14" ht="33" customHeight="1" x14ac:dyDescent="0.2">
      <c r="A46" s="79" t="s">
        <v>282</v>
      </c>
      <c r="B46" s="67">
        <v>0</v>
      </c>
      <c r="C46" s="67">
        <v>0</v>
      </c>
      <c r="D46" s="67">
        <v>0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72">
        <v>0</v>
      </c>
    </row>
    <row r="47" spans="1:14" ht="33" customHeight="1" thickBot="1" x14ac:dyDescent="0.25">
      <c r="A47" s="79" t="s">
        <v>283</v>
      </c>
      <c r="B47" s="67">
        <v>0</v>
      </c>
      <c r="C47" s="67">
        <v>0</v>
      </c>
      <c r="D47" s="67">
        <v>0</v>
      </c>
      <c r="E47" s="67">
        <v>0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72">
        <v>0</v>
      </c>
    </row>
    <row r="48" spans="1:14" ht="33" customHeight="1" thickBot="1" x14ac:dyDescent="0.25">
      <c r="A48" s="80" t="s">
        <v>284</v>
      </c>
      <c r="B48" s="70">
        <v>0</v>
      </c>
      <c r="C48" s="70">
        <v>0</v>
      </c>
      <c r="D48" s="70"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70">
        <v>0</v>
      </c>
      <c r="N48" s="70">
        <v>0</v>
      </c>
    </row>
    <row r="49" spans="1:14" ht="33" customHeight="1" thickBot="1" x14ac:dyDescent="0.25">
      <c r="A49" s="81" t="s">
        <v>284</v>
      </c>
      <c r="B49" s="73">
        <v>0</v>
      </c>
      <c r="C49" s="73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72">
        <v>0</v>
      </c>
    </row>
    <row r="50" spans="1:14" ht="33" customHeight="1" thickBot="1" x14ac:dyDescent="0.25">
      <c r="A50" s="80" t="s">
        <v>285</v>
      </c>
      <c r="B50" s="70">
        <v>0</v>
      </c>
      <c r="C50" s="70">
        <v>646.05999999999995</v>
      </c>
      <c r="D50" s="70">
        <v>2604446.9900000002</v>
      </c>
      <c r="E50" s="70">
        <v>1672338.2</v>
      </c>
      <c r="F50" s="70">
        <v>1680276.83</v>
      </c>
      <c r="G50" s="70">
        <v>2280847.3599999999</v>
      </c>
      <c r="H50" s="70">
        <v>2170964.9000000004</v>
      </c>
      <c r="I50" s="70">
        <v>4242501.6749999998</v>
      </c>
      <c r="J50" s="70">
        <v>4504937.0199999996</v>
      </c>
      <c r="K50" s="70">
        <v>2608600.5</v>
      </c>
      <c r="L50" s="70">
        <v>3712794.8400000003</v>
      </c>
      <c r="M50" s="70">
        <v>2560979.4499999997</v>
      </c>
      <c r="N50" s="70">
        <v>28039333.824999999</v>
      </c>
    </row>
    <row r="51" spans="1:14" ht="33" customHeight="1" x14ac:dyDescent="0.2">
      <c r="A51" s="79" t="s">
        <v>286</v>
      </c>
      <c r="B51" s="67">
        <v>0</v>
      </c>
      <c r="C51" s="67">
        <v>646.05999999999995</v>
      </c>
      <c r="D51" s="67">
        <v>2604446.9900000002</v>
      </c>
      <c r="E51" s="67">
        <v>1672338.2</v>
      </c>
      <c r="F51" s="67">
        <v>1680276.83</v>
      </c>
      <c r="G51" s="67">
        <v>2280847.3599999999</v>
      </c>
      <c r="H51" s="67">
        <v>2170964.9000000004</v>
      </c>
      <c r="I51" s="67">
        <v>4242501.6749999998</v>
      </c>
      <c r="J51" s="67">
        <v>4504937.0199999996</v>
      </c>
      <c r="K51" s="67">
        <v>2608600.5</v>
      </c>
      <c r="L51" s="67">
        <v>3712794.8400000003</v>
      </c>
      <c r="M51" s="67">
        <v>2560979.4499999997</v>
      </c>
      <c r="N51" s="72">
        <v>28039333.824999999</v>
      </c>
    </row>
    <row r="52" spans="1:14" ht="33" customHeight="1" x14ac:dyDescent="0.2">
      <c r="A52" s="79" t="s">
        <v>287</v>
      </c>
      <c r="B52" s="67">
        <v>0</v>
      </c>
      <c r="C52" s="67">
        <v>0</v>
      </c>
      <c r="D52" s="67">
        <v>0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72">
        <v>0</v>
      </c>
    </row>
    <row r="53" spans="1:14" ht="33" customHeight="1" x14ac:dyDescent="0.2">
      <c r="A53" s="79" t="s">
        <v>288</v>
      </c>
      <c r="B53" s="67">
        <v>0</v>
      </c>
      <c r="C53" s="67">
        <v>0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72">
        <v>0</v>
      </c>
    </row>
    <row r="54" spans="1:14" ht="33" customHeight="1" x14ac:dyDescent="0.2">
      <c r="A54" s="79" t="s">
        <v>289</v>
      </c>
      <c r="B54" s="67">
        <v>0</v>
      </c>
      <c r="C54" s="67">
        <v>0</v>
      </c>
      <c r="D54" s="67">
        <v>0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72">
        <v>0</v>
      </c>
    </row>
    <row r="55" spans="1:14" ht="33" customHeight="1" x14ac:dyDescent="0.2">
      <c r="A55" s="79" t="s">
        <v>290</v>
      </c>
      <c r="B55" s="67">
        <v>0</v>
      </c>
      <c r="C55" s="67">
        <v>0</v>
      </c>
      <c r="D55" s="67">
        <v>0</v>
      </c>
      <c r="E55" s="67">
        <v>0</v>
      </c>
      <c r="F55" s="67">
        <v>0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72">
        <v>0</v>
      </c>
    </row>
    <row r="56" spans="1:14" ht="33" customHeight="1" x14ac:dyDescent="0.2">
      <c r="A56" s="79" t="s">
        <v>291</v>
      </c>
      <c r="B56" s="67">
        <v>0</v>
      </c>
      <c r="C56" s="67">
        <v>0</v>
      </c>
      <c r="D56" s="67">
        <v>0</v>
      </c>
      <c r="E56" s="67"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72">
        <v>0</v>
      </c>
    </row>
    <row r="57" spans="1:14" ht="33" customHeight="1" x14ac:dyDescent="0.2">
      <c r="A57" s="79" t="s">
        <v>292</v>
      </c>
      <c r="B57" s="67">
        <v>0</v>
      </c>
      <c r="C57" s="67">
        <v>0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72">
        <v>0</v>
      </c>
    </row>
    <row r="58" spans="1:14" ht="33" customHeight="1" x14ac:dyDescent="0.2">
      <c r="A58" s="79" t="s">
        <v>293</v>
      </c>
      <c r="B58" s="67">
        <v>0</v>
      </c>
      <c r="C58" s="67">
        <v>0</v>
      </c>
      <c r="D58" s="67">
        <v>0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72">
        <v>0</v>
      </c>
    </row>
    <row r="59" spans="1:14" ht="33" customHeight="1" x14ac:dyDescent="0.2">
      <c r="A59" s="79" t="s">
        <v>294</v>
      </c>
      <c r="B59" s="67">
        <v>0</v>
      </c>
      <c r="C59" s="67">
        <v>0</v>
      </c>
      <c r="D59" s="67">
        <v>0</v>
      </c>
      <c r="E59" s="67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72">
        <v>0</v>
      </c>
    </row>
    <row r="60" spans="1:14" ht="33" customHeight="1" thickBot="1" x14ac:dyDescent="0.25">
      <c r="A60" s="79" t="s">
        <v>295</v>
      </c>
      <c r="B60" s="67">
        <v>0</v>
      </c>
      <c r="C60" s="67">
        <v>0</v>
      </c>
      <c r="D60" s="67">
        <v>0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72">
        <v>0</v>
      </c>
    </row>
    <row r="61" spans="1:14" ht="33" customHeight="1" thickBot="1" x14ac:dyDescent="0.25">
      <c r="A61" s="80" t="s">
        <v>296</v>
      </c>
      <c r="B61" s="70">
        <v>256700</v>
      </c>
      <c r="C61" s="70">
        <v>0</v>
      </c>
      <c r="D61" s="70">
        <v>0</v>
      </c>
      <c r="E61" s="70">
        <v>117500</v>
      </c>
      <c r="F61" s="70">
        <v>179931.59999999998</v>
      </c>
      <c r="G61" s="70">
        <v>180406.32</v>
      </c>
      <c r="H61" s="70">
        <v>0</v>
      </c>
      <c r="I61" s="70">
        <v>985.68</v>
      </c>
      <c r="J61" s="70">
        <v>453000</v>
      </c>
      <c r="K61" s="70">
        <v>0</v>
      </c>
      <c r="L61" s="70">
        <v>1140000</v>
      </c>
      <c r="M61" s="70">
        <v>0</v>
      </c>
      <c r="N61" s="70">
        <v>2328523.6</v>
      </c>
    </row>
    <row r="62" spans="1:14" ht="33" customHeight="1" x14ac:dyDescent="0.2">
      <c r="A62" s="79" t="s">
        <v>297</v>
      </c>
      <c r="B62" s="67">
        <v>0</v>
      </c>
      <c r="C62" s="67">
        <v>0</v>
      </c>
      <c r="D62" s="67">
        <v>0</v>
      </c>
      <c r="E62" s="67">
        <v>0</v>
      </c>
      <c r="F62" s="67">
        <v>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72">
        <v>0</v>
      </c>
    </row>
    <row r="63" spans="1:14" ht="33" customHeight="1" x14ac:dyDescent="0.2">
      <c r="A63" s="79" t="s">
        <v>298</v>
      </c>
      <c r="B63" s="67">
        <v>0</v>
      </c>
      <c r="C63" s="67">
        <v>0</v>
      </c>
      <c r="D63" s="67">
        <v>0</v>
      </c>
      <c r="E63" s="67">
        <v>0</v>
      </c>
      <c r="F63" s="67">
        <v>0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72">
        <v>0</v>
      </c>
    </row>
    <row r="64" spans="1:14" ht="33" customHeight="1" x14ac:dyDescent="0.2">
      <c r="A64" s="79" t="s">
        <v>299</v>
      </c>
      <c r="B64" s="67">
        <v>256700</v>
      </c>
      <c r="C64" s="67">
        <v>0</v>
      </c>
      <c r="D64" s="67">
        <v>0</v>
      </c>
      <c r="E64" s="67">
        <v>117500</v>
      </c>
      <c r="F64" s="67">
        <v>179931.59999999998</v>
      </c>
      <c r="G64" s="67">
        <v>180406.32</v>
      </c>
      <c r="H64" s="67">
        <v>0</v>
      </c>
      <c r="I64" s="67">
        <v>985.68</v>
      </c>
      <c r="J64" s="67">
        <v>453000</v>
      </c>
      <c r="K64" s="67">
        <v>0</v>
      </c>
      <c r="L64" s="67">
        <v>1140000</v>
      </c>
      <c r="M64" s="67">
        <v>0</v>
      </c>
      <c r="N64" s="72">
        <v>2328523.6</v>
      </c>
    </row>
    <row r="65" spans="1:14" ht="33" customHeight="1" x14ac:dyDescent="0.2">
      <c r="A65" s="79" t="s">
        <v>300</v>
      </c>
      <c r="B65" s="67">
        <v>0</v>
      </c>
      <c r="C65" s="67">
        <v>0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72">
        <v>0</v>
      </c>
    </row>
    <row r="66" spans="1:14" ht="33" customHeight="1" x14ac:dyDescent="0.2">
      <c r="A66" s="79" t="s">
        <v>301</v>
      </c>
      <c r="B66" s="67">
        <v>0</v>
      </c>
      <c r="C66" s="67">
        <v>0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72">
        <v>0</v>
      </c>
    </row>
    <row r="67" spans="1:14" ht="33" customHeight="1" x14ac:dyDescent="0.2">
      <c r="A67" s="79" t="s">
        <v>302</v>
      </c>
      <c r="B67" s="67">
        <v>0</v>
      </c>
      <c r="C67" s="67"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72">
        <v>0</v>
      </c>
    </row>
    <row r="68" spans="1:14" ht="33" customHeight="1" thickBot="1" x14ac:dyDescent="0.25">
      <c r="A68" s="79" t="s">
        <v>303</v>
      </c>
      <c r="B68" s="67">
        <v>0</v>
      </c>
      <c r="C68" s="67">
        <v>0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72">
        <v>0</v>
      </c>
    </row>
    <row r="69" spans="1:14" ht="33" customHeight="1" thickBot="1" x14ac:dyDescent="0.25">
      <c r="A69" s="80" t="s">
        <v>304</v>
      </c>
      <c r="B69" s="70">
        <v>5148799.12</v>
      </c>
      <c r="C69" s="70">
        <v>871668.95</v>
      </c>
      <c r="D69" s="70">
        <v>280320</v>
      </c>
      <c r="E69" s="70">
        <v>4865061.5</v>
      </c>
      <c r="F69" s="70">
        <v>3224729.2120000003</v>
      </c>
      <c r="G69" s="70">
        <v>1696233.4599999997</v>
      </c>
      <c r="H69" s="70">
        <v>2404794.37</v>
      </c>
      <c r="I69" s="70">
        <v>4786557.3682000004</v>
      </c>
      <c r="J69" s="70">
        <v>275358.05000000005</v>
      </c>
      <c r="K69" s="70">
        <v>844643.44999999949</v>
      </c>
      <c r="L69" s="70">
        <v>5389876.8399999999</v>
      </c>
      <c r="M69" s="70">
        <v>280320</v>
      </c>
      <c r="N69" s="70">
        <v>30068362.320199996</v>
      </c>
    </row>
    <row r="70" spans="1:14" ht="33" customHeight="1" x14ac:dyDescent="0.2">
      <c r="A70" s="79" t="s">
        <v>305</v>
      </c>
      <c r="B70" s="67">
        <v>0</v>
      </c>
      <c r="C70" s="67">
        <v>0</v>
      </c>
      <c r="D70" s="67">
        <v>0</v>
      </c>
      <c r="E70" s="67">
        <v>0</v>
      </c>
      <c r="F70" s="67">
        <v>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72">
        <v>0</v>
      </c>
    </row>
    <row r="71" spans="1:14" ht="33" customHeight="1" x14ac:dyDescent="0.2">
      <c r="A71" s="79" t="s">
        <v>306</v>
      </c>
      <c r="B71" s="67">
        <v>0</v>
      </c>
      <c r="C71" s="67">
        <v>0</v>
      </c>
      <c r="D71" s="67">
        <v>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72">
        <v>0</v>
      </c>
    </row>
    <row r="72" spans="1:14" ht="33" customHeight="1" x14ac:dyDescent="0.2">
      <c r="A72" s="79" t="s">
        <v>307</v>
      </c>
      <c r="B72" s="67">
        <v>0</v>
      </c>
      <c r="C72" s="67">
        <v>0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72">
        <v>0</v>
      </c>
    </row>
    <row r="73" spans="1:14" ht="33" customHeight="1" x14ac:dyDescent="0.2">
      <c r="A73" s="79" t="s">
        <v>308</v>
      </c>
      <c r="B73" s="67">
        <v>0</v>
      </c>
      <c r="C73" s="67">
        <v>0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72">
        <v>0</v>
      </c>
    </row>
    <row r="74" spans="1:14" ht="33" customHeight="1" x14ac:dyDescent="0.2">
      <c r="A74" s="79" t="s">
        <v>309</v>
      </c>
      <c r="B74" s="67">
        <v>0</v>
      </c>
      <c r="C74" s="67">
        <v>0</v>
      </c>
      <c r="D74" s="67">
        <v>0</v>
      </c>
      <c r="E74" s="67">
        <v>0</v>
      </c>
      <c r="F74" s="67">
        <v>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72">
        <v>0</v>
      </c>
    </row>
    <row r="75" spans="1:14" ht="33" customHeight="1" x14ac:dyDescent="0.2">
      <c r="A75" s="79" t="s">
        <v>310</v>
      </c>
      <c r="B75" s="67">
        <v>0</v>
      </c>
      <c r="C75" s="67">
        <v>0</v>
      </c>
      <c r="D75" s="67">
        <v>0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72">
        <v>0</v>
      </c>
    </row>
    <row r="76" spans="1:14" ht="33" customHeight="1" x14ac:dyDescent="0.2">
      <c r="A76" s="79" t="s">
        <v>311</v>
      </c>
      <c r="B76" s="67">
        <v>0</v>
      </c>
      <c r="C76" s="67">
        <v>0</v>
      </c>
      <c r="D76" s="67">
        <v>0</v>
      </c>
      <c r="E76" s="67">
        <v>0</v>
      </c>
      <c r="F76" s="67">
        <v>0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72">
        <v>0</v>
      </c>
    </row>
    <row r="77" spans="1:14" ht="33" customHeight="1" x14ac:dyDescent="0.2">
      <c r="A77" s="79" t="s">
        <v>312</v>
      </c>
      <c r="B77" s="67">
        <v>0</v>
      </c>
      <c r="C77" s="67">
        <v>0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72">
        <v>0</v>
      </c>
    </row>
    <row r="78" spans="1:14" ht="33" customHeight="1" x14ac:dyDescent="0.2">
      <c r="A78" s="79" t="s">
        <v>313</v>
      </c>
      <c r="B78" s="67">
        <v>0</v>
      </c>
      <c r="C78" s="67">
        <v>0</v>
      </c>
      <c r="D78" s="67">
        <v>0</v>
      </c>
      <c r="E78" s="67">
        <v>0</v>
      </c>
      <c r="F78" s="67">
        <v>0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72">
        <v>0</v>
      </c>
    </row>
    <row r="79" spans="1:14" ht="33" customHeight="1" x14ac:dyDescent="0.2">
      <c r="A79" s="79" t="s">
        <v>314</v>
      </c>
      <c r="B79" s="67">
        <v>0</v>
      </c>
      <c r="C79" s="67">
        <v>0</v>
      </c>
      <c r="D79" s="67">
        <v>0</v>
      </c>
      <c r="E79" s="67">
        <v>0</v>
      </c>
      <c r="F79" s="67">
        <v>0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72">
        <v>0</v>
      </c>
    </row>
    <row r="80" spans="1:14" ht="33" customHeight="1" x14ac:dyDescent="0.2">
      <c r="A80" s="79" t="s">
        <v>315</v>
      </c>
      <c r="B80" s="67">
        <v>609984</v>
      </c>
      <c r="C80" s="67">
        <v>870240</v>
      </c>
      <c r="D80" s="67">
        <v>280320</v>
      </c>
      <c r="E80" s="67">
        <v>560640</v>
      </c>
      <c r="F80" s="67">
        <v>663057.19999999995</v>
      </c>
      <c r="G80" s="67">
        <v>-104818.15999999997</v>
      </c>
      <c r="H80" s="67">
        <v>840960</v>
      </c>
      <c r="I80" s="67">
        <v>225375.80000000005</v>
      </c>
      <c r="J80" s="67">
        <v>247104</v>
      </c>
      <c r="K80" s="67">
        <v>756864</v>
      </c>
      <c r="L80" s="67">
        <v>526848</v>
      </c>
      <c r="M80" s="67">
        <v>280320</v>
      </c>
      <c r="N80" s="72">
        <v>5756894.8399999999</v>
      </c>
    </row>
    <row r="81" spans="1:14" ht="33" customHeight="1" x14ac:dyDescent="0.2">
      <c r="A81" s="79" t="s">
        <v>316</v>
      </c>
      <c r="B81" s="67">
        <v>0</v>
      </c>
      <c r="C81" s="67">
        <v>0</v>
      </c>
      <c r="D81" s="67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72">
        <v>0</v>
      </c>
    </row>
    <row r="82" spans="1:14" ht="33" customHeight="1" x14ac:dyDescent="0.2">
      <c r="A82" s="79" t="s">
        <v>317</v>
      </c>
      <c r="B82" s="67">
        <v>4538815.12</v>
      </c>
      <c r="C82" s="67">
        <v>1428.9500000000116</v>
      </c>
      <c r="D82" s="67">
        <v>0</v>
      </c>
      <c r="E82" s="67">
        <v>4304421.5</v>
      </c>
      <c r="F82" s="67">
        <v>2561672.0120000001</v>
      </c>
      <c r="G82" s="67">
        <v>1801051.6199999996</v>
      </c>
      <c r="H82" s="67">
        <v>1354454.3699999999</v>
      </c>
      <c r="I82" s="67">
        <v>4695772.7282000007</v>
      </c>
      <c r="J82" s="67">
        <v>1582.050000000004</v>
      </c>
      <c r="K82" s="67">
        <v>30686.649999999441</v>
      </c>
      <c r="L82" s="67">
        <v>4837302.74</v>
      </c>
      <c r="M82" s="67">
        <v>0</v>
      </c>
      <c r="N82" s="72">
        <v>24127187.740199998</v>
      </c>
    </row>
    <row r="83" spans="1:14" ht="33" customHeight="1" x14ac:dyDescent="0.2">
      <c r="A83" s="79" t="s">
        <v>318</v>
      </c>
      <c r="B83" s="67">
        <v>0</v>
      </c>
      <c r="C83" s="67">
        <v>0</v>
      </c>
      <c r="D83" s="67">
        <v>0</v>
      </c>
      <c r="E83" s="67">
        <v>0</v>
      </c>
      <c r="F83" s="67">
        <v>0</v>
      </c>
      <c r="G83" s="67">
        <v>0</v>
      </c>
      <c r="H83" s="67">
        <v>209380</v>
      </c>
      <c r="I83" s="67">
        <v>-134591.16</v>
      </c>
      <c r="J83" s="67">
        <v>26672</v>
      </c>
      <c r="K83" s="67">
        <v>57092.800000000003</v>
      </c>
      <c r="L83" s="67">
        <v>25726.100000000002</v>
      </c>
      <c r="M83" s="67">
        <v>0</v>
      </c>
      <c r="N83" s="72">
        <v>184279.74000000002</v>
      </c>
    </row>
    <row r="84" spans="1:14" ht="33" customHeight="1" thickBot="1" x14ac:dyDescent="0.25">
      <c r="A84" s="79" t="s">
        <v>319</v>
      </c>
      <c r="B84" s="67">
        <v>0</v>
      </c>
      <c r="C84" s="67">
        <v>0</v>
      </c>
      <c r="D84" s="67">
        <v>0</v>
      </c>
      <c r="E84" s="67">
        <v>0</v>
      </c>
      <c r="F84" s="67">
        <v>0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72">
        <v>0</v>
      </c>
    </row>
    <row r="85" spans="1:14" ht="33" customHeight="1" thickBot="1" x14ac:dyDescent="0.25">
      <c r="A85" s="80" t="s">
        <v>320</v>
      </c>
      <c r="B85" s="70">
        <v>0</v>
      </c>
      <c r="C85" s="70">
        <v>0</v>
      </c>
      <c r="D85" s="70">
        <v>0</v>
      </c>
      <c r="E85" s="70">
        <v>0</v>
      </c>
      <c r="F85" s="70">
        <v>0</v>
      </c>
      <c r="G85" s="70">
        <v>0</v>
      </c>
      <c r="H85" s="70">
        <v>0</v>
      </c>
      <c r="I85" s="70">
        <v>0</v>
      </c>
      <c r="J85" s="70">
        <v>0</v>
      </c>
      <c r="K85" s="70">
        <v>0</v>
      </c>
      <c r="L85" s="70">
        <v>0</v>
      </c>
      <c r="M85" s="70">
        <v>0</v>
      </c>
      <c r="N85" s="70">
        <v>0</v>
      </c>
    </row>
    <row r="86" spans="1:14" ht="33" customHeight="1" x14ac:dyDescent="0.2">
      <c r="A86" s="79" t="s">
        <v>321</v>
      </c>
      <c r="B86" s="67">
        <v>0</v>
      </c>
      <c r="C86" s="67">
        <v>0</v>
      </c>
      <c r="D86" s="67">
        <v>0</v>
      </c>
      <c r="E86" s="67">
        <v>0</v>
      </c>
      <c r="F86" s="67">
        <v>0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72">
        <v>0</v>
      </c>
    </row>
    <row r="87" spans="1:14" ht="33" customHeight="1" x14ac:dyDescent="0.2">
      <c r="A87" s="79" t="s">
        <v>322</v>
      </c>
      <c r="B87" s="67">
        <v>0</v>
      </c>
      <c r="C87" s="67">
        <v>0</v>
      </c>
      <c r="D87" s="67">
        <v>0</v>
      </c>
      <c r="E87" s="67">
        <v>0</v>
      </c>
      <c r="F87" s="67">
        <v>0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72">
        <v>0</v>
      </c>
    </row>
    <row r="88" spans="1:14" ht="33" customHeight="1" x14ac:dyDescent="0.2">
      <c r="A88" s="79" t="s">
        <v>323</v>
      </c>
      <c r="B88" s="67">
        <v>0</v>
      </c>
      <c r="C88" s="67">
        <v>0</v>
      </c>
      <c r="D88" s="67">
        <v>0</v>
      </c>
      <c r="E88" s="67">
        <v>0</v>
      </c>
      <c r="F88" s="67">
        <v>0</v>
      </c>
      <c r="G88" s="67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72">
        <v>0</v>
      </c>
    </row>
    <row r="89" spans="1:14" ht="33" customHeight="1" x14ac:dyDescent="0.2">
      <c r="A89" s="79" t="s">
        <v>324</v>
      </c>
      <c r="B89" s="67">
        <v>0</v>
      </c>
      <c r="C89" s="67">
        <v>0</v>
      </c>
      <c r="D89" s="67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72">
        <v>0</v>
      </c>
    </row>
    <row r="90" spans="1:14" ht="33" customHeight="1" x14ac:dyDescent="0.2">
      <c r="A90" s="79" t="s">
        <v>325</v>
      </c>
      <c r="B90" s="67">
        <v>0</v>
      </c>
      <c r="C90" s="67">
        <v>0</v>
      </c>
      <c r="D90" s="67">
        <v>0</v>
      </c>
      <c r="E90" s="67">
        <v>0</v>
      </c>
      <c r="F90" s="67">
        <v>0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72">
        <v>0</v>
      </c>
    </row>
    <row r="91" spans="1:14" ht="33" customHeight="1" thickBot="1" x14ac:dyDescent="0.25">
      <c r="A91" s="79" t="s">
        <v>256</v>
      </c>
      <c r="B91" s="67">
        <v>0</v>
      </c>
      <c r="C91" s="67">
        <v>0</v>
      </c>
      <c r="D91" s="67">
        <v>0</v>
      </c>
      <c r="E91" s="67">
        <v>0</v>
      </c>
      <c r="F91" s="67">
        <v>0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72">
        <v>0</v>
      </c>
    </row>
    <row r="92" spans="1:14" ht="33" customHeight="1" thickBot="1" x14ac:dyDescent="0.25">
      <c r="A92" s="80" t="s">
        <v>326</v>
      </c>
      <c r="B92" s="70">
        <v>0</v>
      </c>
      <c r="C92" s="70">
        <v>0</v>
      </c>
      <c r="D92" s="70">
        <v>0</v>
      </c>
      <c r="E92" s="70">
        <v>0</v>
      </c>
      <c r="F92" s="70">
        <v>0</v>
      </c>
      <c r="G92" s="70">
        <v>0</v>
      </c>
      <c r="H92" s="70">
        <v>0</v>
      </c>
      <c r="I92" s="70">
        <v>0</v>
      </c>
      <c r="J92" s="70">
        <v>0</v>
      </c>
      <c r="K92" s="70">
        <v>0</v>
      </c>
      <c r="L92" s="70">
        <v>0</v>
      </c>
      <c r="M92" s="70">
        <v>0</v>
      </c>
      <c r="N92" s="70">
        <v>0</v>
      </c>
    </row>
    <row r="93" spans="1:14" ht="33" customHeight="1" x14ac:dyDescent="0.2">
      <c r="A93" s="79" t="s">
        <v>327</v>
      </c>
      <c r="B93" s="67">
        <v>0</v>
      </c>
      <c r="C93" s="67">
        <v>0</v>
      </c>
      <c r="D93" s="67">
        <v>0</v>
      </c>
      <c r="E93" s="67">
        <v>0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</row>
    <row r="94" spans="1:14" ht="33" customHeight="1" x14ac:dyDescent="0.2">
      <c r="A94" s="79" t="s">
        <v>328</v>
      </c>
      <c r="B94" s="67">
        <v>0</v>
      </c>
      <c r="C94" s="67">
        <v>0</v>
      </c>
      <c r="D94" s="67">
        <v>0</v>
      </c>
      <c r="E94" s="67">
        <v>0</v>
      </c>
      <c r="F94" s="67">
        <v>0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</row>
    <row r="95" spans="1:14" ht="33" customHeight="1" x14ac:dyDescent="0.2">
      <c r="A95" s="79" t="s">
        <v>329</v>
      </c>
      <c r="B95" s="67">
        <v>0</v>
      </c>
      <c r="C95" s="67">
        <v>0</v>
      </c>
      <c r="D95" s="67">
        <v>0</v>
      </c>
      <c r="E95" s="67">
        <v>0</v>
      </c>
      <c r="F95" s="67">
        <v>0</v>
      </c>
      <c r="G95" s="67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</row>
    <row r="96" spans="1:14" ht="33" customHeight="1" thickBot="1" x14ac:dyDescent="0.25">
      <c r="A96" s="79" t="s">
        <v>256</v>
      </c>
      <c r="B96" s="67">
        <v>0</v>
      </c>
      <c r="C96" s="67">
        <v>0</v>
      </c>
      <c r="D96" s="67">
        <v>0</v>
      </c>
      <c r="E96" s="67">
        <v>0</v>
      </c>
      <c r="F96" s="67">
        <v>0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</row>
    <row r="97" spans="1:14" ht="33" customHeight="1" thickBot="1" x14ac:dyDescent="0.25">
      <c r="A97" s="80" t="s">
        <v>330</v>
      </c>
      <c r="B97" s="70">
        <v>480756.74</v>
      </c>
      <c r="C97" s="70">
        <v>820351.35999999987</v>
      </c>
      <c r="D97" s="70">
        <v>2076666.4599999997</v>
      </c>
      <c r="E97" s="70">
        <v>5704946.2599999998</v>
      </c>
      <c r="F97" s="70">
        <v>11913058.675999999</v>
      </c>
      <c r="G97" s="70">
        <v>10101888.362</v>
      </c>
      <c r="H97" s="70">
        <v>15663119.686000001</v>
      </c>
      <c r="I97" s="70">
        <v>18617659.083999999</v>
      </c>
      <c r="J97" s="70">
        <v>13467900.296</v>
      </c>
      <c r="K97" s="70">
        <v>13838373.300000001</v>
      </c>
      <c r="L97" s="70">
        <v>16678697.434</v>
      </c>
      <c r="M97" s="70">
        <v>5422299.4260000009</v>
      </c>
      <c r="N97" s="70">
        <v>114785717.08399999</v>
      </c>
    </row>
    <row r="98" spans="1:14" ht="33" customHeight="1" x14ac:dyDescent="0.2">
      <c r="A98" s="79" t="s">
        <v>331</v>
      </c>
      <c r="B98" s="67">
        <v>0</v>
      </c>
      <c r="C98" s="67">
        <v>0</v>
      </c>
      <c r="D98" s="67">
        <v>0</v>
      </c>
      <c r="E98" s="67">
        <v>0</v>
      </c>
      <c r="F98" s="67">
        <v>10659927.98</v>
      </c>
      <c r="G98" s="67">
        <v>3211836.7899999996</v>
      </c>
      <c r="H98" s="67">
        <v>6585138.6660000002</v>
      </c>
      <c r="I98" s="67">
        <v>9584332.8399999999</v>
      </c>
      <c r="J98" s="67">
        <v>2623521.3760000002</v>
      </c>
      <c r="K98" s="67">
        <v>7918154.9199999999</v>
      </c>
      <c r="L98" s="67">
        <v>11407850.418</v>
      </c>
      <c r="M98" s="67">
        <v>0</v>
      </c>
      <c r="N98" s="72">
        <v>51990762.990000002</v>
      </c>
    </row>
    <row r="99" spans="1:14" ht="33" customHeight="1" x14ac:dyDescent="0.2">
      <c r="A99" s="79" t="s">
        <v>332</v>
      </c>
      <c r="B99" s="67">
        <v>0</v>
      </c>
      <c r="C99" s="67">
        <v>92587.68</v>
      </c>
      <c r="D99" s="67">
        <v>600041.15999999992</v>
      </c>
      <c r="E99" s="67">
        <v>5308141.54</v>
      </c>
      <c r="F99" s="67">
        <v>528496.25599999982</v>
      </c>
      <c r="G99" s="67">
        <v>0</v>
      </c>
      <c r="H99" s="67">
        <v>2074602.72</v>
      </c>
      <c r="I99" s="67">
        <v>0</v>
      </c>
      <c r="J99" s="67">
        <v>0</v>
      </c>
      <c r="K99" s="67">
        <v>150348</v>
      </c>
      <c r="L99" s="67">
        <v>277195.19999999995</v>
      </c>
      <c r="M99" s="67">
        <v>0</v>
      </c>
      <c r="N99" s="72">
        <v>9031412.5559999999</v>
      </c>
    </row>
    <row r="100" spans="1:14" ht="33" customHeight="1" x14ac:dyDescent="0.2">
      <c r="A100" s="79" t="s">
        <v>333</v>
      </c>
      <c r="B100" s="67">
        <v>0</v>
      </c>
      <c r="C100" s="67">
        <v>0</v>
      </c>
      <c r="D100" s="67">
        <v>0</v>
      </c>
      <c r="E100" s="67">
        <v>0</v>
      </c>
      <c r="F100" s="67">
        <v>0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72">
        <v>0</v>
      </c>
    </row>
    <row r="101" spans="1:14" ht="33" customHeight="1" x14ac:dyDescent="0.2">
      <c r="A101" s="79" t="s">
        <v>334</v>
      </c>
      <c r="B101" s="67">
        <v>0</v>
      </c>
      <c r="C101" s="67">
        <v>0</v>
      </c>
      <c r="D101" s="67">
        <v>0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72">
        <v>0</v>
      </c>
    </row>
    <row r="102" spans="1:14" ht="33" customHeight="1" x14ac:dyDescent="0.2">
      <c r="A102" s="79" t="s">
        <v>335</v>
      </c>
      <c r="B102" s="67">
        <v>480756.74</v>
      </c>
      <c r="C102" s="67">
        <v>727763.67999999993</v>
      </c>
      <c r="D102" s="67">
        <v>1476625.2999999998</v>
      </c>
      <c r="E102" s="67">
        <v>396804.72</v>
      </c>
      <c r="F102" s="67">
        <v>724634.44</v>
      </c>
      <c r="G102" s="67">
        <v>1594374.4800000002</v>
      </c>
      <c r="H102" s="67">
        <v>2135273.7600000002</v>
      </c>
      <c r="I102" s="67">
        <v>2184777.7720000003</v>
      </c>
      <c r="J102" s="67">
        <v>2877701.2800000003</v>
      </c>
      <c r="K102" s="67">
        <v>3379739.4999999995</v>
      </c>
      <c r="L102" s="67">
        <v>452427.62800000008</v>
      </c>
      <c r="M102" s="67">
        <v>2566179.7140000002</v>
      </c>
      <c r="N102" s="72">
        <v>18997059.013999999</v>
      </c>
    </row>
    <row r="103" spans="1:14" ht="33" customHeight="1" x14ac:dyDescent="0.2">
      <c r="A103" s="79" t="s">
        <v>336</v>
      </c>
      <c r="B103" s="67">
        <v>0</v>
      </c>
      <c r="C103" s="67">
        <v>0</v>
      </c>
      <c r="D103" s="67">
        <v>0</v>
      </c>
      <c r="E103" s="67">
        <v>0</v>
      </c>
      <c r="F103" s="67">
        <v>0</v>
      </c>
      <c r="G103" s="67">
        <v>5295677.0920000002</v>
      </c>
      <c r="H103" s="67">
        <v>4868104.54</v>
      </c>
      <c r="I103" s="67">
        <v>6848548.4719999991</v>
      </c>
      <c r="J103" s="67">
        <v>7966677.6400000006</v>
      </c>
      <c r="K103" s="67">
        <v>2390130.88</v>
      </c>
      <c r="L103" s="67">
        <v>4541224.1880000001</v>
      </c>
      <c r="M103" s="67">
        <v>2856119.7120000003</v>
      </c>
      <c r="N103" s="72">
        <v>34766482.523999996</v>
      </c>
    </row>
    <row r="104" spans="1:14" ht="33" customHeight="1" x14ac:dyDescent="0.2">
      <c r="A104" s="79" t="s">
        <v>335</v>
      </c>
      <c r="B104" s="67">
        <v>0</v>
      </c>
      <c r="C104" s="67">
        <v>0</v>
      </c>
      <c r="D104" s="67">
        <v>0</v>
      </c>
      <c r="E104" s="67">
        <v>0</v>
      </c>
      <c r="F104" s="67">
        <v>0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72">
        <v>0</v>
      </c>
    </row>
    <row r="105" spans="1:14" ht="33" customHeight="1" thickBot="1" x14ac:dyDescent="0.25">
      <c r="A105" s="79" t="s">
        <v>256</v>
      </c>
      <c r="B105" s="67">
        <v>0</v>
      </c>
      <c r="C105" s="67">
        <v>0</v>
      </c>
      <c r="D105" s="67">
        <v>0</v>
      </c>
      <c r="E105" s="67">
        <v>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72">
        <v>0</v>
      </c>
    </row>
    <row r="106" spans="1:14" ht="33" customHeight="1" thickBot="1" x14ac:dyDescent="0.25">
      <c r="A106" s="80" t="s">
        <v>337</v>
      </c>
      <c r="B106" s="70">
        <v>0</v>
      </c>
      <c r="C106" s="70">
        <v>0</v>
      </c>
      <c r="D106" s="70">
        <v>0</v>
      </c>
      <c r="E106" s="70">
        <v>0</v>
      </c>
      <c r="F106" s="70">
        <v>0</v>
      </c>
      <c r="G106" s="70">
        <v>0</v>
      </c>
      <c r="H106" s="70">
        <v>340448.12</v>
      </c>
      <c r="I106" s="70">
        <v>0</v>
      </c>
      <c r="J106" s="70">
        <v>0</v>
      </c>
      <c r="K106" s="70">
        <v>0</v>
      </c>
      <c r="L106" s="70">
        <v>0</v>
      </c>
      <c r="M106" s="70">
        <v>710424</v>
      </c>
      <c r="N106" s="70">
        <v>1050872.1200000001</v>
      </c>
    </row>
    <row r="107" spans="1:14" ht="33" customHeight="1" x14ac:dyDescent="0.2">
      <c r="A107" s="79" t="s">
        <v>338</v>
      </c>
      <c r="B107" s="67">
        <v>0</v>
      </c>
      <c r="C107" s="67">
        <v>0</v>
      </c>
      <c r="D107" s="67">
        <v>0</v>
      </c>
      <c r="E107" s="67">
        <v>0</v>
      </c>
      <c r="F107" s="67">
        <v>0</v>
      </c>
      <c r="G107" s="67">
        <v>0</v>
      </c>
      <c r="H107" s="67">
        <v>340448.12</v>
      </c>
      <c r="I107" s="67">
        <v>0</v>
      </c>
      <c r="J107" s="67">
        <v>0</v>
      </c>
      <c r="K107" s="67">
        <v>0</v>
      </c>
      <c r="L107" s="67">
        <v>0</v>
      </c>
      <c r="M107" s="67">
        <v>710424</v>
      </c>
      <c r="N107" s="72">
        <v>1050872.1200000001</v>
      </c>
    </row>
    <row r="108" spans="1:14" ht="33" customHeight="1" x14ac:dyDescent="0.2">
      <c r="A108" s="79" t="s">
        <v>339</v>
      </c>
      <c r="B108" s="67">
        <v>0</v>
      </c>
      <c r="C108" s="67">
        <v>0</v>
      </c>
      <c r="D108" s="67">
        <v>0</v>
      </c>
      <c r="E108" s="67">
        <v>0</v>
      </c>
      <c r="F108" s="67">
        <v>0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72">
        <v>0</v>
      </c>
    </row>
    <row r="109" spans="1:14" ht="33" customHeight="1" thickBot="1" x14ac:dyDescent="0.25">
      <c r="A109" s="79" t="s">
        <v>256</v>
      </c>
      <c r="B109" s="67">
        <v>0</v>
      </c>
      <c r="C109" s="67">
        <v>0</v>
      </c>
      <c r="D109" s="67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72">
        <v>0</v>
      </c>
    </row>
    <row r="110" spans="1:14" ht="33" customHeight="1" thickBot="1" x14ac:dyDescent="0.25">
      <c r="A110" s="80" t="s">
        <v>340</v>
      </c>
      <c r="B110" s="70">
        <v>0</v>
      </c>
      <c r="C110" s="70">
        <v>0</v>
      </c>
      <c r="D110" s="70">
        <v>0</v>
      </c>
      <c r="E110" s="70">
        <v>31143.600000000002</v>
      </c>
      <c r="F110" s="70">
        <v>0</v>
      </c>
      <c r="G110" s="70">
        <v>0</v>
      </c>
      <c r="H110" s="70">
        <v>103147.2</v>
      </c>
      <c r="I110" s="70">
        <v>15537.6</v>
      </c>
      <c r="J110" s="70">
        <v>37592.1</v>
      </c>
      <c r="K110" s="70">
        <v>60098</v>
      </c>
      <c r="L110" s="70">
        <v>0</v>
      </c>
      <c r="M110" s="70">
        <v>479250</v>
      </c>
      <c r="N110" s="70">
        <v>726768.5</v>
      </c>
    </row>
    <row r="111" spans="1:14" ht="33" customHeight="1" thickBot="1" x14ac:dyDescent="0.25">
      <c r="A111" s="82" t="s">
        <v>340</v>
      </c>
      <c r="B111" s="74">
        <v>0</v>
      </c>
      <c r="C111" s="74">
        <v>0</v>
      </c>
      <c r="D111" s="74">
        <v>0</v>
      </c>
      <c r="E111" s="74">
        <v>31143.600000000002</v>
      </c>
      <c r="F111" s="74">
        <v>0</v>
      </c>
      <c r="G111" s="74">
        <v>0</v>
      </c>
      <c r="H111" s="74">
        <v>103147.2</v>
      </c>
      <c r="I111" s="74">
        <v>15537.6</v>
      </c>
      <c r="J111" s="74">
        <v>37592.1</v>
      </c>
      <c r="K111" s="74">
        <v>60098</v>
      </c>
      <c r="L111" s="74">
        <v>0</v>
      </c>
      <c r="M111" s="74">
        <v>479250</v>
      </c>
      <c r="N111" s="75">
        <v>726768.5</v>
      </c>
    </row>
    <row r="112" spans="1:14" ht="33" customHeight="1" thickBot="1" x14ac:dyDescent="0.25">
      <c r="A112" s="87" t="s">
        <v>251</v>
      </c>
      <c r="B112" s="88">
        <v>113960994.71499999</v>
      </c>
      <c r="C112" s="88">
        <v>88454975.093999997</v>
      </c>
      <c r="D112" s="88">
        <v>127587350.59060001</v>
      </c>
      <c r="E112" s="88">
        <v>141258311.87539998</v>
      </c>
      <c r="F112" s="88">
        <v>160298487.458</v>
      </c>
      <c r="G112" s="88">
        <v>160228134.02800006</v>
      </c>
      <c r="H112" s="88">
        <v>165746837.36199996</v>
      </c>
      <c r="I112" s="88">
        <v>185260590.3572</v>
      </c>
      <c r="J112" s="88">
        <v>158624510.63300002</v>
      </c>
      <c r="K112" s="88">
        <v>118762552.35000001</v>
      </c>
      <c r="L112" s="88">
        <v>136422444.27200001</v>
      </c>
      <c r="M112" s="88">
        <v>113886464.68000002</v>
      </c>
      <c r="N112" s="88">
        <v>1670491653.4152002</v>
      </c>
    </row>
    <row r="113" spans="1:14" ht="33" customHeight="1" x14ac:dyDescent="0.2"/>
    <row r="114" spans="1:14" ht="33" customHeight="1" x14ac:dyDescent="0.2">
      <c r="A114" s="89"/>
    </row>
    <row r="115" spans="1:14" ht="33" customHeight="1" x14ac:dyDescent="0.2">
      <c r="A115" s="275" t="s">
        <v>350</v>
      </c>
      <c r="B115" s="275"/>
      <c r="C115" s="275"/>
      <c r="D115" s="275"/>
      <c r="E115" s="275"/>
      <c r="F115" s="275"/>
      <c r="G115" s="275"/>
      <c r="H115" s="275"/>
      <c r="I115" s="275"/>
      <c r="J115" s="275"/>
      <c r="K115" s="275"/>
      <c r="L115" s="275"/>
      <c r="M115" s="275"/>
      <c r="N115" s="275"/>
    </row>
    <row r="116" spans="1:14" ht="33" customHeight="1" thickBot="1" x14ac:dyDescent="0.25">
      <c r="A116" s="276"/>
      <c r="B116" s="276"/>
      <c r="C116" s="276"/>
      <c r="D116" s="276"/>
      <c r="E116" s="276"/>
      <c r="F116" s="276"/>
      <c r="G116" s="276"/>
      <c r="H116" s="276"/>
      <c r="I116" s="276"/>
      <c r="J116" s="276"/>
      <c r="K116" s="276"/>
      <c r="L116" s="276"/>
      <c r="M116" s="276"/>
      <c r="N116" s="276"/>
    </row>
    <row r="117" spans="1:14" ht="33" customHeight="1" thickBot="1" x14ac:dyDescent="0.25">
      <c r="A117" s="108" t="s">
        <v>238</v>
      </c>
      <c r="B117" s="109" t="s">
        <v>239</v>
      </c>
      <c r="C117" s="109" t="s">
        <v>240</v>
      </c>
      <c r="D117" s="109" t="s">
        <v>241</v>
      </c>
      <c r="E117" s="109" t="s">
        <v>242</v>
      </c>
      <c r="F117" s="109" t="s">
        <v>243</v>
      </c>
      <c r="G117" s="109" t="s">
        <v>244</v>
      </c>
      <c r="H117" s="109" t="s">
        <v>245</v>
      </c>
      <c r="I117" s="109" t="s">
        <v>246</v>
      </c>
      <c r="J117" s="109" t="s">
        <v>247</v>
      </c>
      <c r="K117" s="109" t="s">
        <v>248</v>
      </c>
      <c r="L117" s="109" t="s">
        <v>249</v>
      </c>
      <c r="M117" s="109" t="s">
        <v>250</v>
      </c>
      <c r="N117" s="110" t="s">
        <v>251</v>
      </c>
    </row>
    <row r="118" spans="1:14" ht="33" customHeight="1" thickBot="1" x14ac:dyDescent="0.25">
      <c r="A118" s="102" t="s">
        <v>252</v>
      </c>
      <c r="B118" s="90">
        <v>0</v>
      </c>
      <c r="C118" s="90">
        <v>0</v>
      </c>
      <c r="D118" s="90">
        <v>0</v>
      </c>
      <c r="E118" s="90">
        <v>0</v>
      </c>
      <c r="F118" s="90">
        <v>0</v>
      </c>
      <c r="G118" s="90">
        <v>0</v>
      </c>
      <c r="H118" s="90">
        <v>0</v>
      </c>
      <c r="I118" s="90">
        <v>0</v>
      </c>
      <c r="J118" s="90">
        <v>0</v>
      </c>
      <c r="K118" s="90">
        <v>0</v>
      </c>
      <c r="L118" s="90">
        <v>0</v>
      </c>
      <c r="M118" s="90">
        <v>0</v>
      </c>
      <c r="N118" s="90">
        <v>0</v>
      </c>
    </row>
    <row r="119" spans="1:14" ht="33" customHeight="1" x14ac:dyDescent="0.2">
      <c r="A119" s="100" t="s">
        <v>253</v>
      </c>
      <c r="B119" s="93">
        <v>0</v>
      </c>
      <c r="C119" s="91">
        <v>0</v>
      </c>
      <c r="D119" s="91">
        <v>0</v>
      </c>
      <c r="E119" s="91">
        <v>0</v>
      </c>
      <c r="F119" s="91">
        <v>0</v>
      </c>
      <c r="G119" s="91">
        <v>0</v>
      </c>
      <c r="H119" s="91">
        <v>0</v>
      </c>
      <c r="I119" s="91">
        <v>0</v>
      </c>
      <c r="J119" s="91">
        <v>0</v>
      </c>
      <c r="K119" s="91">
        <v>0</v>
      </c>
      <c r="L119" s="91">
        <v>0</v>
      </c>
      <c r="M119" s="91">
        <v>0</v>
      </c>
      <c r="N119" s="92">
        <v>0</v>
      </c>
    </row>
    <row r="120" spans="1:14" ht="33" customHeight="1" x14ac:dyDescent="0.2">
      <c r="A120" s="100" t="s">
        <v>221</v>
      </c>
      <c r="B120" s="93">
        <v>0</v>
      </c>
      <c r="C120" s="91">
        <v>0</v>
      </c>
      <c r="D120" s="91">
        <v>0</v>
      </c>
      <c r="E120" s="91">
        <v>0</v>
      </c>
      <c r="F120" s="91">
        <v>0</v>
      </c>
      <c r="G120" s="91">
        <v>0</v>
      </c>
      <c r="H120" s="91">
        <v>0</v>
      </c>
      <c r="I120" s="91">
        <v>0</v>
      </c>
      <c r="J120" s="91">
        <v>0</v>
      </c>
      <c r="K120" s="91">
        <v>0</v>
      </c>
      <c r="L120" s="91">
        <v>0</v>
      </c>
      <c r="M120" s="91">
        <v>0</v>
      </c>
      <c r="N120" s="92">
        <v>0</v>
      </c>
    </row>
    <row r="121" spans="1:14" ht="33" customHeight="1" x14ac:dyDescent="0.2">
      <c r="A121" s="100" t="s">
        <v>254</v>
      </c>
      <c r="B121" s="93">
        <v>0</v>
      </c>
      <c r="C121" s="91">
        <v>0</v>
      </c>
      <c r="D121" s="91">
        <v>0</v>
      </c>
      <c r="E121" s="91">
        <v>0</v>
      </c>
      <c r="F121" s="91">
        <v>0</v>
      </c>
      <c r="G121" s="91">
        <v>0</v>
      </c>
      <c r="H121" s="91">
        <v>0</v>
      </c>
      <c r="I121" s="91">
        <v>0</v>
      </c>
      <c r="J121" s="91">
        <v>0</v>
      </c>
      <c r="K121" s="91">
        <v>0</v>
      </c>
      <c r="L121" s="91">
        <v>0</v>
      </c>
      <c r="M121" s="91">
        <v>0</v>
      </c>
      <c r="N121" s="92">
        <v>0</v>
      </c>
    </row>
    <row r="122" spans="1:14" ht="33" customHeight="1" x14ac:dyDescent="0.2">
      <c r="A122" s="101" t="s">
        <v>255</v>
      </c>
      <c r="B122" s="93">
        <v>0</v>
      </c>
      <c r="C122" s="91">
        <v>0</v>
      </c>
      <c r="D122" s="91">
        <v>0</v>
      </c>
      <c r="E122" s="91">
        <v>0</v>
      </c>
      <c r="F122" s="91">
        <v>0</v>
      </c>
      <c r="G122" s="91">
        <v>0</v>
      </c>
      <c r="H122" s="91">
        <v>0</v>
      </c>
      <c r="I122" s="91">
        <v>0</v>
      </c>
      <c r="J122" s="91">
        <v>0</v>
      </c>
      <c r="K122" s="91">
        <v>0</v>
      </c>
      <c r="L122" s="91">
        <v>0</v>
      </c>
      <c r="M122" s="91">
        <v>0</v>
      </c>
      <c r="N122" s="92">
        <v>0</v>
      </c>
    </row>
    <row r="123" spans="1:14" ht="33" customHeight="1" thickBot="1" x14ac:dyDescent="0.25">
      <c r="A123" s="107" t="s">
        <v>256</v>
      </c>
      <c r="B123" s="93">
        <v>0</v>
      </c>
      <c r="C123" s="91">
        <v>0</v>
      </c>
      <c r="D123" s="91">
        <v>0</v>
      </c>
      <c r="E123" s="91">
        <v>0</v>
      </c>
      <c r="F123" s="91">
        <v>0</v>
      </c>
      <c r="G123" s="91">
        <v>0</v>
      </c>
      <c r="H123" s="91">
        <v>0</v>
      </c>
      <c r="I123" s="91">
        <v>0</v>
      </c>
      <c r="J123" s="91">
        <v>0</v>
      </c>
      <c r="K123" s="91">
        <v>0</v>
      </c>
      <c r="L123" s="91">
        <v>0</v>
      </c>
      <c r="M123" s="91">
        <v>0</v>
      </c>
      <c r="N123" s="92">
        <v>0</v>
      </c>
    </row>
    <row r="124" spans="1:14" ht="33" customHeight="1" thickBot="1" x14ac:dyDescent="0.25">
      <c r="A124" s="104" t="s">
        <v>257</v>
      </c>
      <c r="B124" s="94">
        <v>12552206.060000001</v>
      </c>
      <c r="C124" s="94">
        <v>11719775.57</v>
      </c>
      <c r="D124" s="94">
        <v>11497418.25</v>
      </c>
      <c r="E124" s="94">
        <v>13444367.280000001</v>
      </c>
      <c r="F124" s="94">
        <v>10181571.339999998</v>
      </c>
      <c r="G124" s="94">
        <v>13548689.140000001</v>
      </c>
      <c r="H124" s="94">
        <v>9467058.4600000009</v>
      </c>
      <c r="I124" s="94">
        <v>12210703.24</v>
      </c>
      <c r="J124" s="94">
        <v>12030609.09</v>
      </c>
      <c r="K124" s="94">
        <v>6102225.6900000004</v>
      </c>
      <c r="L124" s="94">
        <v>5228344.6000000006</v>
      </c>
      <c r="M124" s="94">
        <v>8332358.9199999999</v>
      </c>
      <c r="N124" s="94">
        <v>126315327.64</v>
      </c>
    </row>
    <row r="125" spans="1:14" ht="33" customHeight="1" x14ac:dyDescent="0.2">
      <c r="A125" s="103" t="s">
        <v>258</v>
      </c>
      <c r="B125" s="91">
        <v>1395819.59</v>
      </c>
      <c r="C125" s="91">
        <v>1728571.68</v>
      </c>
      <c r="D125" s="91">
        <v>1087847.42</v>
      </c>
      <c r="E125" s="91">
        <v>1169973.97</v>
      </c>
      <c r="F125" s="91">
        <v>8708.7000000000007</v>
      </c>
      <c r="G125" s="91">
        <v>769268.5</v>
      </c>
      <c r="H125" s="91">
        <v>0</v>
      </c>
      <c r="I125" s="91">
        <v>31842.58</v>
      </c>
      <c r="J125" s="91">
        <v>21861.07</v>
      </c>
      <c r="K125" s="91">
        <v>10826.86</v>
      </c>
      <c r="L125" s="91">
        <v>21264.54</v>
      </c>
      <c r="M125" s="91">
        <v>0</v>
      </c>
      <c r="N125" s="92">
        <v>6245984.9100000001</v>
      </c>
    </row>
    <row r="126" spans="1:14" ht="33" customHeight="1" x14ac:dyDescent="0.2">
      <c r="A126" s="103" t="s">
        <v>259</v>
      </c>
      <c r="B126" s="91">
        <v>10240166.630000001</v>
      </c>
      <c r="C126" s="91">
        <v>9735543.8900000006</v>
      </c>
      <c r="D126" s="91">
        <v>9497373.9000000004</v>
      </c>
      <c r="E126" s="91">
        <v>10623516.17</v>
      </c>
      <c r="F126" s="91">
        <v>8528052.0299999993</v>
      </c>
      <c r="G126" s="91">
        <v>10069364.140000001</v>
      </c>
      <c r="H126" s="91">
        <v>7929328.4800000004</v>
      </c>
      <c r="I126" s="91">
        <v>10154179.16</v>
      </c>
      <c r="J126" s="91">
        <v>9256422.0999999996</v>
      </c>
      <c r="K126" s="91">
        <v>5404188.1799999997</v>
      </c>
      <c r="L126" s="91">
        <v>3766388.72</v>
      </c>
      <c r="M126" s="91">
        <v>6105706.5199999996</v>
      </c>
      <c r="N126" s="92">
        <v>101310229.92</v>
      </c>
    </row>
    <row r="127" spans="1:14" ht="33" customHeight="1" x14ac:dyDescent="0.2">
      <c r="A127" s="103" t="s">
        <v>260</v>
      </c>
      <c r="B127" s="91">
        <v>0</v>
      </c>
      <c r="C127" s="91">
        <v>0</v>
      </c>
      <c r="D127" s="91">
        <v>0</v>
      </c>
      <c r="E127" s="91">
        <v>0</v>
      </c>
      <c r="F127" s="91">
        <v>0</v>
      </c>
      <c r="G127" s="91">
        <v>0</v>
      </c>
      <c r="H127" s="91">
        <v>0</v>
      </c>
      <c r="I127" s="91">
        <v>0</v>
      </c>
      <c r="J127" s="91">
        <v>0</v>
      </c>
      <c r="K127" s="91">
        <v>0</v>
      </c>
      <c r="L127" s="91">
        <v>0</v>
      </c>
      <c r="M127" s="91">
        <v>0</v>
      </c>
      <c r="N127" s="92">
        <v>0</v>
      </c>
    </row>
    <row r="128" spans="1:14" ht="33" customHeight="1" x14ac:dyDescent="0.2">
      <c r="A128" s="103" t="s">
        <v>261</v>
      </c>
      <c r="B128" s="91">
        <v>448309.84</v>
      </c>
      <c r="C128" s="91">
        <v>0</v>
      </c>
      <c r="D128" s="91">
        <v>641020.93000000005</v>
      </c>
      <c r="E128" s="91">
        <v>855577.14</v>
      </c>
      <c r="F128" s="91">
        <v>1303813.6100000001</v>
      </c>
      <c r="G128" s="91">
        <v>1723716.5</v>
      </c>
      <c r="H128" s="91">
        <v>1280599.98</v>
      </c>
      <c r="I128" s="91">
        <v>1620041.5</v>
      </c>
      <c r="J128" s="91">
        <v>1621055.92</v>
      </c>
      <c r="K128" s="91">
        <v>399180.65</v>
      </c>
      <c r="L128" s="91">
        <v>1205775.3400000001</v>
      </c>
      <c r="M128" s="91">
        <v>1617202.4</v>
      </c>
      <c r="N128" s="92">
        <v>12716293.810000001</v>
      </c>
    </row>
    <row r="129" spans="1:14" ht="33" customHeight="1" x14ac:dyDescent="0.2">
      <c r="A129" s="103" t="s">
        <v>262</v>
      </c>
      <c r="B129" s="91">
        <v>0</v>
      </c>
      <c r="C129" s="91">
        <v>0</v>
      </c>
      <c r="D129" s="91">
        <v>0</v>
      </c>
      <c r="E129" s="91">
        <v>0</v>
      </c>
      <c r="F129" s="91">
        <v>0</v>
      </c>
      <c r="G129" s="91">
        <v>0</v>
      </c>
      <c r="H129" s="91">
        <v>0</v>
      </c>
      <c r="I129" s="91">
        <v>0</v>
      </c>
      <c r="J129" s="91">
        <v>0</v>
      </c>
      <c r="K129" s="91">
        <v>0</v>
      </c>
      <c r="L129" s="91">
        <v>0</v>
      </c>
      <c r="M129" s="91">
        <v>0</v>
      </c>
      <c r="N129" s="92">
        <v>0</v>
      </c>
    </row>
    <row r="130" spans="1:14" ht="33" customHeight="1" thickBot="1" x14ac:dyDescent="0.25">
      <c r="A130" s="103" t="s">
        <v>263</v>
      </c>
      <c r="B130" s="91">
        <v>467910</v>
      </c>
      <c r="C130" s="91">
        <v>255660</v>
      </c>
      <c r="D130" s="91">
        <v>271176</v>
      </c>
      <c r="E130" s="91">
        <v>795300</v>
      </c>
      <c r="F130" s="91">
        <v>340997</v>
      </c>
      <c r="G130" s="91">
        <v>986340</v>
      </c>
      <c r="H130" s="91">
        <v>257130</v>
      </c>
      <c r="I130" s="91">
        <v>404640</v>
      </c>
      <c r="J130" s="91">
        <v>1131270</v>
      </c>
      <c r="K130" s="91">
        <v>288030</v>
      </c>
      <c r="L130" s="91">
        <v>234916</v>
      </c>
      <c r="M130" s="91">
        <v>609450</v>
      </c>
      <c r="N130" s="92">
        <v>6042819</v>
      </c>
    </row>
    <row r="131" spans="1:14" ht="33" customHeight="1" thickBot="1" x14ac:dyDescent="0.25">
      <c r="A131" s="104" t="s">
        <v>264</v>
      </c>
      <c r="B131" s="94">
        <v>0</v>
      </c>
      <c r="C131" s="94">
        <v>0</v>
      </c>
      <c r="D131" s="94">
        <v>0</v>
      </c>
      <c r="E131" s="94">
        <v>0</v>
      </c>
      <c r="F131" s="94">
        <v>0</v>
      </c>
      <c r="G131" s="94">
        <v>0</v>
      </c>
      <c r="H131" s="94">
        <v>0</v>
      </c>
      <c r="I131" s="94">
        <v>0</v>
      </c>
      <c r="J131" s="94">
        <v>0</v>
      </c>
      <c r="K131" s="94">
        <v>0</v>
      </c>
      <c r="L131" s="94">
        <v>0</v>
      </c>
      <c r="M131" s="94">
        <v>0</v>
      </c>
      <c r="N131" s="94">
        <v>0</v>
      </c>
    </row>
    <row r="132" spans="1:14" ht="33" customHeight="1" x14ac:dyDescent="0.2">
      <c r="A132" s="103" t="s">
        <v>265</v>
      </c>
      <c r="B132" s="91">
        <v>0</v>
      </c>
      <c r="C132" s="91">
        <v>0</v>
      </c>
      <c r="D132" s="91">
        <v>0</v>
      </c>
      <c r="E132" s="91">
        <v>0</v>
      </c>
      <c r="F132" s="91">
        <v>0</v>
      </c>
      <c r="G132" s="91">
        <v>0</v>
      </c>
      <c r="H132" s="91">
        <v>0</v>
      </c>
      <c r="I132" s="91">
        <v>0</v>
      </c>
      <c r="J132" s="91">
        <v>0</v>
      </c>
      <c r="K132" s="91">
        <v>0</v>
      </c>
      <c r="L132" s="91">
        <v>0</v>
      </c>
      <c r="M132" s="91">
        <v>0</v>
      </c>
      <c r="N132" s="92">
        <v>0</v>
      </c>
    </row>
    <row r="133" spans="1:14" ht="33" customHeight="1" x14ac:dyDescent="0.2">
      <c r="A133" s="103" t="s">
        <v>266</v>
      </c>
      <c r="B133" s="91">
        <v>0</v>
      </c>
      <c r="C133" s="91">
        <v>0</v>
      </c>
      <c r="D133" s="91">
        <v>0</v>
      </c>
      <c r="E133" s="91">
        <v>0</v>
      </c>
      <c r="F133" s="91">
        <v>0</v>
      </c>
      <c r="G133" s="91">
        <v>0</v>
      </c>
      <c r="H133" s="91">
        <v>0</v>
      </c>
      <c r="I133" s="91">
        <v>0</v>
      </c>
      <c r="J133" s="91">
        <v>0</v>
      </c>
      <c r="K133" s="91">
        <v>0</v>
      </c>
      <c r="L133" s="91">
        <v>0</v>
      </c>
      <c r="M133" s="91">
        <v>0</v>
      </c>
      <c r="N133" s="92">
        <v>0</v>
      </c>
    </row>
    <row r="134" spans="1:14" ht="33" customHeight="1" x14ac:dyDescent="0.2">
      <c r="A134" s="103" t="s">
        <v>267</v>
      </c>
      <c r="B134" s="91">
        <v>0</v>
      </c>
      <c r="C134" s="91">
        <v>0</v>
      </c>
      <c r="D134" s="91">
        <v>0</v>
      </c>
      <c r="E134" s="91">
        <v>0</v>
      </c>
      <c r="F134" s="91">
        <v>0</v>
      </c>
      <c r="G134" s="91">
        <v>0</v>
      </c>
      <c r="H134" s="91">
        <v>0</v>
      </c>
      <c r="I134" s="91">
        <v>0</v>
      </c>
      <c r="J134" s="91">
        <v>0</v>
      </c>
      <c r="K134" s="91">
        <v>0</v>
      </c>
      <c r="L134" s="91">
        <v>0</v>
      </c>
      <c r="M134" s="91">
        <v>0</v>
      </c>
      <c r="N134" s="92">
        <v>0</v>
      </c>
    </row>
    <row r="135" spans="1:14" ht="33" customHeight="1" thickBot="1" x14ac:dyDescent="0.25">
      <c r="A135" s="103" t="s">
        <v>268</v>
      </c>
      <c r="B135" s="91">
        <v>0</v>
      </c>
      <c r="C135" s="91">
        <v>0</v>
      </c>
      <c r="D135" s="91">
        <v>0</v>
      </c>
      <c r="E135" s="91">
        <v>0</v>
      </c>
      <c r="F135" s="91">
        <v>0</v>
      </c>
      <c r="G135" s="91">
        <v>0</v>
      </c>
      <c r="H135" s="91">
        <v>0</v>
      </c>
      <c r="I135" s="91">
        <v>0</v>
      </c>
      <c r="J135" s="91">
        <v>0</v>
      </c>
      <c r="K135" s="91">
        <v>0</v>
      </c>
      <c r="L135" s="91">
        <v>0</v>
      </c>
      <c r="M135" s="91">
        <v>0</v>
      </c>
      <c r="N135" s="92">
        <v>0</v>
      </c>
    </row>
    <row r="136" spans="1:14" ht="33" customHeight="1" thickBot="1" x14ac:dyDescent="0.25">
      <c r="A136" s="104" t="s">
        <v>269</v>
      </c>
      <c r="B136" s="95">
        <v>1070418</v>
      </c>
      <c r="C136" s="95">
        <v>1005548</v>
      </c>
      <c r="D136" s="95">
        <v>1300172</v>
      </c>
      <c r="E136" s="95">
        <v>2018836</v>
      </c>
      <c r="F136" s="95">
        <v>1501264</v>
      </c>
      <c r="G136" s="95">
        <v>1938576</v>
      </c>
      <c r="H136" s="95">
        <v>2072722</v>
      </c>
      <c r="I136" s="95">
        <v>2290122</v>
      </c>
      <c r="J136" s="95">
        <v>1859108</v>
      </c>
      <c r="K136" s="95">
        <v>1354532</v>
      </c>
      <c r="L136" s="95">
        <v>1297686</v>
      </c>
      <c r="M136" s="95">
        <v>1506978</v>
      </c>
      <c r="N136" s="95">
        <v>19215962</v>
      </c>
    </row>
    <row r="137" spans="1:14" ht="33" customHeight="1" x14ac:dyDescent="0.2">
      <c r="A137" s="103" t="s">
        <v>270</v>
      </c>
      <c r="B137" s="91">
        <v>0</v>
      </c>
      <c r="C137" s="91">
        <v>0</v>
      </c>
      <c r="D137" s="91">
        <v>0</v>
      </c>
      <c r="E137" s="91">
        <v>0</v>
      </c>
      <c r="F137" s="91">
        <v>0</v>
      </c>
      <c r="G137" s="91">
        <v>0</v>
      </c>
      <c r="H137" s="91">
        <v>0</v>
      </c>
      <c r="I137" s="91">
        <v>0</v>
      </c>
      <c r="J137" s="91">
        <v>0</v>
      </c>
      <c r="K137" s="91">
        <v>0</v>
      </c>
      <c r="L137" s="91">
        <v>0</v>
      </c>
      <c r="M137" s="91">
        <v>0</v>
      </c>
      <c r="N137" s="96">
        <v>0</v>
      </c>
    </row>
    <row r="138" spans="1:14" ht="33" customHeight="1" thickBot="1" x14ac:dyDescent="0.25">
      <c r="A138" s="103" t="s">
        <v>271</v>
      </c>
      <c r="B138" s="91">
        <v>1070418</v>
      </c>
      <c r="C138" s="91">
        <v>1005548</v>
      </c>
      <c r="D138" s="91">
        <v>1300172</v>
      </c>
      <c r="E138" s="91">
        <v>2018836</v>
      </c>
      <c r="F138" s="91">
        <v>1501264</v>
      </c>
      <c r="G138" s="91">
        <v>1938576</v>
      </c>
      <c r="H138" s="91">
        <v>2072722</v>
      </c>
      <c r="I138" s="91">
        <v>2290122</v>
      </c>
      <c r="J138" s="91">
        <v>1859108</v>
      </c>
      <c r="K138" s="91">
        <v>1354532</v>
      </c>
      <c r="L138" s="91">
        <v>1297686</v>
      </c>
      <c r="M138" s="91">
        <v>1506978</v>
      </c>
      <c r="N138" s="96">
        <v>19215962</v>
      </c>
    </row>
    <row r="139" spans="1:14" ht="33" customHeight="1" thickBot="1" x14ac:dyDescent="0.25">
      <c r="A139" s="104" t="s">
        <v>272</v>
      </c>
      <c r="B139" s="94">
        <v>120360922.92999999</v>
      </c>
      <c r="C139" s="94">
        <v>107688917.02</v>
      </c>
      <c r="D139" s="94">
        <v>124840357.06</v>
      </c>
      <c r="E139" s="94">
        <v>97582588.449999988</v>
      </c>
      <c r="F139" s="94">
        <v>117268061.67</v>
      </c>
      <c r="G139" s="94">
        <v>147599553.34999999</v>
      </c>
      <c r="H139" s="94">
        <v>188950564.68000001</v>
      </c>
      <c r="I139" s="94">
        <v>170722775.33999997</v>
      </c>
      <c r="J139" s="94">
        <v>171490245.43000001</v>
      </c>
      <c r="K139" s="94">
        <v>202651119.01999998</v>
      </c>
      <c r="L139" s="94">
        <v>200962002.24000001</v>
      </c>
      <c r="M139" s="94">
        <v>131763956.39999999</v>
      </c>
      <c r="N139" s="94">
        <v>1781881063.5899999</v>
      </c>
    </row>
    <row r="140" spans="1:14" ht="33" customHeight="1" x14ac:dyDescent="0.2">
      <c r="A140" s="103" t="s">
        <v>273</v>
      </c>
      <c r="B140" s="91">
        <v>0</v>
      </c>
      <c r="C140" s="91">
        <v>0</v>
      </c>
      <c r="D140" s="91">
        <v>0</v>
      </c>
      <c r="E140" s="91">
        <v>0</v>
      </c>
      <c r="F140" s="91">
        <v>0</v>
      </c>
      <c r="G140" s="91">
        <v>0</v>
      </c>
      <c r="H140" s="91">
        <v>0</v>
      </c>
      <c r="I140" s="91">
        <v>0</v>
      </c>
      <c r="J140" s="91">
        <v>0</v>
      </c>
      <c r="K140" s="91">
        <v>0</v>
      </c>
      <c r="L140" s="91">
        <v>0</v>
      </c>
      <c r="M140" s="91">
        <v>0</v>
      </c>
      <c r="N140" s="96">
        <v>0</v>
      </c>
    </row>
    <row r="141" spans="1:14" ht="33" customHeight="1" x14ac:dyDescent="0.2">
      <c r="A141" s="103" t="s">
        <v>274</v>
      </c>
      <c r="B141" s="91">
        <v>0</v>
      </c>
      <c r="C141" s="91">
        <v>0</v>
      </c>
      <c r="D141" s="91">
        <v>0</v>
      </c>
      <c r="E141" s="91">
        <v>0</v>
      </c>
      <c r="F141" s="91">
        <v>0</v>
      </c>
      <c r="G141" s="91">
        <v>0</v>
      </c>
      <c r="H141" s="91">
        <v>0</v>
      </c>
      <c r="I141" s="91">
        <v>0</v>
      </c>
      <c r="J141" s="91">
        <v>0</v>
      </c>
      <c r="K141" s="91">
        <v>0</v>
      </c>
      <c r="L141" s="91">
        <v>0</v>
      </c>
      <c r="M141" s="91">
        <v>0</v>
      </c>
      <c r="N141" s="96">
        <v>0</v>
      </c>
    </row>
    <row r="142" spans="1:14" ht="33" customHeight="1" x14ac:dyDescent="0.2">
      <c r="A142" s="103" t="s">
        <v>275</v>
      </c>
      <c r="B142" s="91">
        <v>0</v>
      </c>
      <c r="C142" s="91">
        <v>0</v>
      </c>
      <c r="D142" s="91">
        <v>0</v>
      </c>
      <c r="E142" s="91">
        <v>0</v>
      </c>
      <c r="F142" s="91">
        <v>0</v>
      </c>
      <c r="G142" s="91">
        <v>0</v>
      </c>
      <c r="H142" s="91">
        <v>0</v>
      </c>
      <c r="I142" s="91">
        <v>0</v>
      </c>
      <c r="J142" s="91">
        <v>0</v>
      </c>
      <c r="K142" s="91">
        <v>0</v>
      </c>
      <c r="L142" s="91">
        <v>0</v>
      </c>
      <c r="M142" s="91">
        <v>0</v>
      </c>
      <c r="N142" s="96">
        <v>0</v>
      </c>
    </row>
    <row r="143" spans="1:14" ht="33" customHeight="1" x14ac:dyDescent="0.2">
      <c r="A143" s="103" t="s">
        <v>276</v>
      </c>
      <c r="B143" s="91">
        <v>2926934.55</v>
      </c>
      <c r="C143" s="91">
        <v>7874422</v>
      </c>
      <c r="D143" s="91">
        <v>48850130.469999999</v>
      </c>
      <c r="E143" s="91">
        <v>16171776.08</v>
      </c>
      <c r="F143" s="91">
        <v>0</v>
      </c>
      <c r="G143" s="91">
        <v>178451</v>
      </c>
      <c r="H143" s="91">
        <v>45389976.049999997</v>
      </c>
      <c r="I143" s="91">
        <v>83610094.739999995</v>
      </c>
      <c r="J143" s="91">
        <v>41667767.090000004</v>
      </c>
      <c r="K143" s="91">
        <v>48439789.890000001</v>
      </c>
      <c r="L143" s="91">
        <v>37522200.43</v>
      </c>
      <c r="M143" s="91">
        <v>12557233.4</v>
      </c>
      <c r="N143" s="96">
        <v>345188775.69999999</v>
      </c>
    </row>
    <row r="144" spans="1:14" ht="33" customHeight="1" x14ac:dyDescent="0.2">
      <c r="A144" s="103" t="s">
        <v>277</v>
      </c>
      <c r="B144" s="91">
        <v>4560240</v>
      </c>
      <c r="C144" s="91">
        <v>5358980</v>
      </c>
      <c r="D144" s="91">
        <v>7347460</v>
      </c>
      <c r="E144" s="91">
        <v>5052070</v>
      </c>
      <c r="F144" s="91">
        <v>5293960</v>
      </c>
      <c r="G144" s="91">
        <v>6323930</v>
      </c>
      <c r="H144" s="91">
        <v>7217756</v>
      </c>
      <c r="I144" s="91">
        <v>8514686</v>
      </c>
      <c r="J144" s="91">
        <v>8237740</v>
      </c>
      <c r="K144" s="91">
        <v>6516470</v>
      </c>
      <c r="L144" s="91">
        <v>5100470</v>
      </c>
      <c r="M144" s="91">
        <v>5443890</v>
      </c>
      <c r="N144" s="96">
        <v>74967652</v>
      </c>
    </row>
    <row r="145" spans="1:14" ht="33" customHeight="1" x14ac:dyDescent="0.2">
      <c r="A145" s="103" t="s">
        <v>278</v>
      </c>
      <c r="B145" s="91">
        <v>0</v>
      </c>
      <c r="C145" s="91">
        <v>0</v>
      </c>
      <c r="D145" s="91">
        <v>5083785.42</v>
      </c>
      <c r="E145" s="91">
        <v>2038119.74</v>
      </c>
      <c r="F145" s="91">
        <v>1001359.58</v>
      </c>
      <c r="G145" s="91">
        <v>0</v>
      </c>
      <c r="H145" s="91">
        <v>0</v>
      </c>
      <c r="I145" s="91">
        <v>0</v>
      </c>
      <c r="J145" s="91">
        <v>0</v>
      </c>
      <c r="K145" s="91">
        <v>0</v>
      </c>
      <c r="L145" s="91">
        <v>12032142.630000001</v>
      </c>
      <c r="M145" s="91">
        <v>3118951.23</v>
      </c>
      <c r="N145" s="96">
        <v>23274358.600000001</v>
      </c>
    </row>
    <row r="146" spans="1:14" ht="33" customHeight="1" x14ac:dyDescent="0.2">
      <c r="A146" s="103" t="s">
        <v>279</v>
      </c>
      <c r="B146" s="91">
        <v>0</v>
      </c>
      <c r="C146" s="91">
        <v>0</v>
      </c>
      <c r="D146" s="91">
        <v>0</v>
      </c>
      <c r="E146" s="91">
        <v>0</v>
      </c>
      <c r="F146" s="91">
        <v>0</v>
      </c>
      <c r="G146" s="91">
        <v>0</v>
      </c>
      <c r="H146" s="91">
        <v>551988.46</v>
      </c>
      <c r="I146" s="91">
        <v>0</v>
      </c>
      <c r="J146" s="91">
        <v>0</v>
      </c>
      <c r="K146" s="91">
        <v>0</v>
      </c>
      <c r="L146" s="91">
        <v>557519.81999999995</v>
      </c>
      <c r="M146" s="91">
        <v>0</v>
      </c>
      <c r="N146" s="96">
        <v>1109508.2799999998</v>
      </c>
    </row>
    <row r="147" spans="1:14" ht="33" customHeight="1" x14ac:dyDescent="0.2">
      <c r="A147" s="103" t="s">
        <v>280</v>
      </c>
      <c r="B147" s="91">
        <v>0</v>
      </c>
      <c r="C147" s="91">
        <v>0</v>
      </c>
      <c r="D147" s="91">
        <v>0</v>
      </c>
      <c r="E147" s="91">
        <v>0</v>
      </c>
      <c r="F147" s="91">
        <v>0</v>
      </c>
      <c r="G147" s="91">
        <v>0</v>
      </c>
      <c r="H147" s="91">
        <v>0</v>
      </c>
      <c r="I147" s="91">
        <v>0</v>
      </c>
      <c r="J147" s="91">
        <v>0</v>
      </c>
      <c r="K147" s="91">
        <v>0</v>
      </c>
      <c r="L147" s="91">
        <v>0</v>
      </c>
      <c r="M147" s="91">
        <v>0</v>
      </c>
      <c r="N147" s="96">
        <v>0</v>
      </c>
    </row>
    <row r="148" spans="1:14" ht="33" customHeight="1" x14ac:dyDescent="0.2">
      <c r="A148" s="103" t="s">
        <v>281</v>
      </c>
      <c r="B148" s="91">
        <v>109660398.38</v>
      </c>
      <c r="C148" s="91">
        <v>92585390.019999996</v>
      </c>
      <c r="D148" s="91">
        <v>61184581.170000002</v>
      </c>
      <c r="E148" s="91">
        <v>70851847.629999995</v>
      </c>
      <c r="F148" s="91">
        <v>108645317.09</v>
      </c>
      <c r="G148" s="91">
        <v>139378597.34999999</v>
      </c>
      <c r="H148" s="91">
        <v>128434794.67</v>
      </c>
      <c r="I148" s="91">
        <v>71711744.599999994</v>
      </c>
      <c r="J148" s="91">
        <v>119916505.84</v>
      </c>
      <c r="K148" s="91">
        <v>143456252.63</v>
      </c>
      <c r="L148" s="91">
        <v>142050644.36000001</v>
      </c>
      <c r="M148" s="91">
        <v>106056806.77</v>
      </c>
      <c r="N148" s="96">
        <v>1293932880.51</v>
      </c>
    </row>
    <row r="149" spans="1:14" ht="33" customHeight="1" x14ac:dyDescent="0.2">
      <c r="A149" s="103" t="s">
        <v>282</v>
      </c>
      <c r="B149" s="91">
        <v>0</v>
      </c>
      <c r="C149" s="91">
        <v>0</v>
      </c>
      <c r="D149" s="91">
        <v>0</v>
      </c>
      <c r="E149" s="91">
        <v>0</v>
      </c>
      <c r="F149" s="91">
        <v>0</v>
      </c>
      <c r="G149" s="91">
        <v>0</v>
      </c>
      <c r="H149" s="91">
        <v>0</v>
      </c>
      <c r="I149" s="91">
        <v>0</v>
      </c>
      <c r="J149" s="91">
        <v>0</v>
      </c>
      <c r="K149" s="91">
        <v>0</v>
      </c>
      <c r="L149" s="91">
        <v>0</v>
      </c>
      <c r="M149" s="91">
        <v>0</v>
      </c>
      <c r="N149" s="96">
        <v>0</v>
      </c>
    </row>
    <row r="150" spans="1:14" ht="33" customHeight="1" thickBot="1" x14ac:dyDescent="0.25">
      <c r="A150" s="103" t="s">
        <v>283</v>
      </c>
      <c r="B150" s="91">
        <v>3213350</v>
      </c>
      <c r="C150" s="91">
        <v>1870125</v>
      </c>
      <c r="D150" s="91">
        <v>2374400</v>
      </c>
      <c r="E150" s="91">
        <v>3468775</v>
      </c>
      <c r="F150" s="91">
        <v>2327425</v>
      </c>
      <c r="G150" s="91">
        <v>1718575</v>
      </c>
      <c r="H150" s="91">
        <v>7356049.5</v>
      </c>
      <c r="I150" s="91">
        <v>6886250</v>
      </c>
      <c r="J150" s="91">
        <v>1668232.5</v>
      </c>
      <c r="K150" s="91">
        <v>4238606.5</v>
      </c>
      <c r="L150" s="91">
        <v>3699025</v>
      </c>
      <c r="M150" s="91">
        <v>4587075</v>
      </c>
      <c r="N150" s="96">
        <v>43407888.5</v>
      </c>
    </row>
    <row r="151" spans="1:14" ht="33" customHeight="1" thickBot="1" x14ac:dyDescent="0.25">
      <c r="A151" s="104" t="s">
        <v>284</v>
      </c>
      <c r="B151" s="94">
        <v>0</v>
      </c>
      <c r="C151" s="94">
        <v>0</v>
      </c>
      <c r="D151" s="94">
        <v>0</v>
      </c>
      <c r="E151" s="94">
        <v>0</v>
      </c>
      <c r="F151" s="94">
        <v>0</v>
      </c>
      <c r="G151" s="94">
        <v>0</v>
      </c>
      <c r="H151" s="94">
        <v>0</v>
      </c>
      <c r="I151" s="94">
        <v>0</v>
      </c>
      <c r="J151" s="94">
        <v>0</v>
      </c>
      <c r="K151" s="94">
        <v>0</v>
      </c>
      <c r="L151" s="94">
        <v>0</v>
      </c>
      <c r="M151" s="94">
        <v>0</v>
      </c>
      <c r="N151" s="94">
        <v>0</v>
      </c>
    </row>
    <row r="152" spans="1:14" ht="33" customHeight="1" thickBot="1" x14ac:dyDescent="0.25">
      <c r="A152" s="105" t="s">
        <v>284</v>
      </c>
      <c r="B152" s="97">
        <v>0</v>
      </c>
      <c r="C152" s="97">
        <v>0</v>
      </c>
      <c r="D152" s="97">
        <v>0</v>
      </c>
      <c r="E152" s="97">
        <v>0</v>
      </c>
      <c r="F152" s="97">
        <v>0</v>
      </c>
      <c r="G152" s="97">
        <v>0</v>
      </c>
      <c r="H152" s="97">
        <v>0</v>
      </c>
      <c r="I152" s="97">
        <v>0</v>
      </c>
      <c r="J152" s="97">
        <v>0</v>
      </c>
      <c r="K152" s="97">
        <v>0</v>
      </c>
      <c r="L152" s="97">
        <v>0</v>
      </c>
      <c r="M152" s="97">
        <v>0</v>
      </c>
      <c r="N152" s="96">
        <v>0</v>
      </c>
    </row>
    <row r="153" spans="1:14" ht="33" customHeight="1" thickBot="1" x14ac:dyDescent="0.25">
      <c r="A153" s="104" t="s">
        <v>285</v>
      </c>
      <c r="B153" s="94">
        <v>5537447.8399999999</v>
      </c>
      <c r="C153" s="94">
        <v>3775902.8200000003</v>
      </c>
      <c r="D153" s="94">
        <v>6079990.8399999999</v>
      </c>
      <c r="E153" s="94">
        <v>8196772.2599999998</v>
      </c>
      <c r="F153" s="94">
        <v>8110385.1600000001</v>
      </c>
      <c r="G153" s="94">
        <v>6897909.5199999996</v>
      </c>
      <c r="H153" s="94">
        <v>7675031.0199999996</v>
      </c>
      <c r="I153" s="94">
        <v>2038762.74</v>
      </c>
      <c r="J153" s="94">
        <v>6542005.54</v>
      </c>
      <c r="K153" s="94">
        <v>6878635.8799999999</v>
      </c>
      <c r="L153" s="94">
        <v>6185699.9000000004</v>
      </c>
      <c r="M153" s="94">
        <v>5731093.2599999998</v>
      </c>
      <c r="N153" s="94">
        <v>73649636.780000001</v>
      </c>
    </row>
    <row r="154" spans="1:14" ht="33" customHeight="1" x14ac:dyDescent="0.2">
      <c r="A154" s="103" t="s">
        <v>286</v>
      </c>
      <c r="B154" s="91">
        <v>0</v>
      </c>
      <c r="C154" s="91">
        <v>0</v>
      </c>
      <c r="D154" s="91">
        <v>0</v>
      </c>
      <c r="E154" s="91">
        <v>0</v>
      </c>
      <c r="F154" s="91">
        <v>0</v>
      </c>
      <c r="G154" s="91">
        <v>0</v>
      </c>
      <c r="H154" s="91">
        <v>0</v>
      </c>
      <c r="I154" s="91">
        <v>0</v>
      </c>
      <c r="J154" s="91">
        <v>0</v>
      </c>
      <c r="K154" s="91">
        <v>0</v>
      </c>
      <c r="L154" s="91">
        <v>0</v>
      </c>
      <c r="M154" s="91">
        <v>0</v>
      </c>
      <c r="N154" s="96">
        <v>0</v>
      </c>
    </row>
    <row r="155" spans="1:14" ht="33" customHeight="1" x14ac:dyDescent="0.2">
      <c r="A155" s="103" t="s">
        <v>287</v>
      </c>
      <c r="B155" s="91">
        <v>5537447.8399999999</v>
      </c>
      <c r="C155" s="91">
        <v>2717725.18</v>
      </c>
      <c r="D155" s="91">
        <v>6079990.8399999999</v>
      </c>
      <c r="E155" s="91">
        <v>8196772.2599999998</v>
      </c>
      <c r="F155" s="91">
        <v>8110385.1600000001</v>
      </c>
      <c r="G155" s="91">
        <v>6897909.5199999996</v>
      </c>
      <c r="H155" s="91">
        <v>7675031.0199999996</v>
      </c>
      <c r="I155" s="91">
        <v>2038762.74</v>
      </c>
      <c r="J155" s="91">
        <v>6542005.54</v>
      </c>
      <c r="K155" s="91">
        <v>6878635.8799999999</v>
      </c>
      <c r="L155" s="91">
        <v>6185699.9000000004</v>
      </c>
      <c r="M155" s="91">
        <v>5731093.2599999998</v>
      </c>
      <c r="N155" s="96">
        <v>72591459.140000001</v>
      </c>
    </row>
    <row r="156" spans="1:14" ht="33" customHeight="1" x14ac:dyDescent="0.2">
      <c r="A156" s="103" t="s">
        <v>288</v>
      </c>
      <c r="B156" s="91">
        <v>0</v>
      </c>
      <c r="C156" s="91">
        <v>0</v>
      </c>
      <c r="D156" s="91">
        <v>0</v>
      </c>
      <c r="E156" s="91">
        <v>0</v>
      </c>
      <c r="F156" s="91">
        <v>0</v>
      </c>
      <c r="G156" s="91">
        <v>0</v>
      </c>
      <c r="H156" s="91">
        <v>0</v>
      </c>
      <c r="I156" s="91">
        <v>0</v>
      </c>
      <c r="J156" s="91">
        <v>0</v>
      </c>
      <c r="K156" s="91">
        <v>0</v>
      </c>
      <c r="L156" s="91">
        <v>0</v>
      </c>
      <c r="M156" s="91">
        <v>0</v>
      </c>
      <c r="N156" s="96">
        <v>0</v>
      </c>
    </row>
    <row r="157" spans="1:14" ht="33" customHeight="1" x14ac:dyDescent="0.2">
      <c r="A157" s="103" t="s">
        <v>289</v>
      </c>
      <c r="B157" s="91">
        <v>0</v>
      </c>
      <c r="C157" s="91">
        <v>1058177.6399999999</v>
      </c>
      <c r="D157" s="91">
        <v>0</v>
      </c>
      <c r="E157" s="91">
        <v>0</v>
      </c>
      <c r="F157" s="91">
        <v>0</v>
      </c>
      <c r="G157" s="91">
        <v>0</v>
      </c>
      <c r="H157" s="91">
        <v>0</v>
      </c>
      <c r="I157" s="91">
        <v>0</v>
      </c>
      <c r="J157" s="91">
        <v>0</v>
      </c>
      <c r="K157" s="91">
        <v>0</v>
      </c>
      <c r="L157" s="91">
        <v>0</v>
      </c>
      <c r="M157" s="91">
        <v>0</v>
      </c>
      <c r="N157" s="96">
        <v>1058177.6399999999</v>
      </c>
    </row>
    <row r="158" spans="1:14" ht="33" customHeight="1" x14ac:dyDescent="0.2">
      <c r="A158" s="103" t="s">
        <v>290</v>
      </c>
      <c r="B158" s="91">
        <v>0</v>
      </c>
      <c r="C158" s="91">
        <v>0</v>
      </c>
      <c r="D158" s="91">
        <v>0</v>
      </c>
      <c r="E158" s="91">
        <v>0</v>
      </c>
      <c r="F158" s="91">
        <v>0</v>
      </c>
      <c r="G158" s="91">
        <v>0</v>
      </c>
      <c r="H158" s="91">
        <v>0</v>
      </c>
      <c r="I158" s="91">
        <v>0</v>
      </c>
      <c r="J158" s="91">
        <v>0</v>
      </c>
      <c r="K158" s="91">
        <v>0</v>
      </c>
      <c r="L158" s="91">
        <v>0</v>
      </c>
      <c r="M158" s="91">
        <v>0</v>
      </c>
      <c r="N158" s="96">
        <v>0</v>
      </c>
    </row>
    <row r="159" spans="1:14" ht="33" customHeight="1" x14ac:dyDescent="0.2">
      <c r="A159" s="103" t="s">
        <v>291</v>
      </c>
      <c r="B159" s="91">
        <v>0</v>
      </c>
      <c r="C159" s="91">
        <v>0</v>
      </c>
      <c r="D159" s="91">
        <v>0</v>
      </c>
      <c r="E159" s="91">
        <v>0</v>
      </c>
      <c r="F159" s="91">
        <v>0</v>
      </c>
      <c r="G159" s="91">
        <v>0</v>
      </c>
      <c r="H159" s="91">
        <v>0</v>
      </c>
      <c r="I159" s="91">
        <v>0</v>
      </c>
      <c r="J159" s="91">
        <v>0</v>
      </c>
      <c r="K159" s="91">
        <v>0</v>
      </c>
      <c r="L159" s="91">
        <v>0</v>
      </c>
      <c r="M159" s="91">
        <v>0</v>
      </c>
      <c r="N159" s="96">
        <v>0</v>
      </c>
    </row>
    <row r="160" spans="1:14" ht="33" customHeight="1" x14ac:dyDescent="0.2">
      <c r="A160" s="103" t="s">
        <v>292</v>
      </c>
      <c r="B160" s="91">
        <v>0</v>
      </c>
      <c r="C160" s="91">
        <v>0</v>
      </c>
      <c r="D160" s="91">
        <v>0</v>
      </c>
      <c r="E160" s="91">
        <v>0</v>
      </c>
      <c r="F160" s="91">
        <v>0</v>
      </c>
      <c r="G160" s="91">
        <v>0</v>
      </c>
      <c r="H160" s="91">
        <v>0</v>
      </c>
      <c r="I160" s="91">
        <v>0</v>
      </c>
      <c r="J160" s="91">
        <v>0</v>
      </c>
      <c r="K160" s="91">
        <v>0</v>
      </c>
      <c r="L160" s="91">
        <v>0</v>
      </c>
      <c r="M160" s="91">
        <v>0</v>
      </c>
      <c r="N160" s="96">
        <v>0</v>
      </c>
    </row>
    <row r="161" spans="1:14" ht="33" customHeight="1" x14ac:dyDescent="0.2">
      <c r="A161" s="103" t="s">
        <v>293</v>
      </c>
      <c r="B161" s="91">
        <v>0</v>
      </c>
      <c r="C161" s="91">
        <v>0</v>
      </c>
      <c r="D161" s="91">
        <v>0</v>
      </c>
      <c r="E161" s="91">
        <v>0</v>
      </c>
      <c r="F161" s="91">
        <v>0</v>
      </c>
      <c r="G161" s="91">
        <v>0</v>
      </c>
      <c r="H161" s="91">
        <v>0</v>
      </c>
      <c r="I161" s="91">
        <v>0</v>
      </c>
      <c r="J161" s="91">
        <v>0</v>
      </c>
      <c r="K161" s="91">
        <v>0</v>
      </c>
      <c r="L161" s="91">
        <v>0</v>
      </c>
      <c r="M161" s="91">
        <v>0</v>
      </c>
      <c r="N161" s="96">
        <v>0</v>
      </c>
    </row>
    <row r="162" spans="1:14" ht="33" customHeight="1" x14ac:dyDescent="0.2">
      <c r="A162" s="103" t="s">
        <v>294</v>
      </c>
      <c r="B162" s="91">
        <v>0</v>
      </c>
      <c r="C162" s="91">
        <v>0</v>
      </c>
      <c r="D162" s="91">
        <v>0</v>
      </c>
      <c r="E162" s="91">
        <v>0</v>
      </c>
      <c r="F162" s="91">
        <v>0</v>
      </c>
      <c r="G162" s="91">
        <v>0</v>
      </c>
      <c r="H162" s="91">
        <v>0</v>
      </c>
      <c r="I162" s="91">
        <v>0</v>
      </c>
      <c r="J162" s="91">
        <v>0</v>
      </c>
      <c r="K162" s="91">
        <v>0</v>
      </c>
      <c r="L162" s="91">
        <v>0</v>
      </c>
      <c r="M162" s="91">
        <v>0</v>
      </c>
      <c r="N162" s="96">
        <v>0</v>
      </c>
    </row>
    <row r="163" spans="1:14" ht="33" customHeight="1" thickBot="1" x14ac:dyDescent="0.25">
      <c r="A163" s="103" t="s">
        <v>295</v>
      </c>
      <c r="B163" s="91">
        <v>0</v>
      </c>
      <c r="C163" s="91">
        <v>0</v>
      </c>
      <c r="D163" s="91">
        <v>0</v>
      </c>
      <c r="E163" s="91">
        <v>0</v>
      </c>
      <c r="F163" s="91">
        <v>0</v>
      </c>
      <c r="G163" s="91">
        <v>0</v>
      </c>
      <c r="H163" s="91">
        <v>0</v>
      </c>
      <c r="I163" s="91">
        <v>0</v>
      </c>
      <c r="J163" s="91">
        <v>0</v>
      </c>
      <c r="K163" s="91">
        <v>0</v>
      </c>
      <c r="L163" s="91">
        <v>0</v>
      </c>
      <c r="M163" s="91">
        <v>0</v>
      </c>
      <c r="N163" s="96">
        <v>0</v>
      </c>
    </row>
    <row r="164" spans="1:14" ht="33" customHeight="1" thickBot="1" x14ac:dyDescent="0.25">
      <c r="A164" s="104" t="s">
        <v>296</v>
      </c>
      <c r="B164" s="94">
        <v>3282536.33</v>
      </c>
      <c r="C164" s="94">
        <v>112500</v>
      </c>
      <c r="D164" s="94">
        <v>1552621.05</v>
      </c>
      <c r="E164" s="94">
        <v>1986690.2</v>
      </c>
      <c r="F164" s="94">
        <v>3021001.24</v>
      </c>
      <c r="G164" s="94">
        <v>10898483.41</v>
      </c>
      <c r="H164" s="94">
        <v>8747892.0599999987</v>
      </c>
      <c r="I164" s="94">
        <v>10242507.98</v>
      </c>
      <c r="J164" s="94">
        <v>7849077.6199999992</v>
      </c>
      <c r="K164" s="94">
        <v>9679878.2800000012</v>
      </c>
      <c r="L164" s="94">
        <v>10751997.120000001</v>
      </c>
      <c r="M164" s="94">
        <v>12197138.76</v>
      </c>
      <c r="N164" s="94">
        <v>80322324.049999997</v>
      </c>
    </row>
    <row r="165" spans="1:14" ht="33" customHeight="1" x14ac:dyDescent="0.2">
      <c r="A165" s="103" t="s">
        <v>297</v>
      </c>
      <c r="B165" s="91">
        <v>3282536.33</v>
      </c>
      <c r="C165" s="91">
        <v>0</v>
      </c>
      <c r="D165" s="91">
        <v>1552621.05</v>
      </c>
      <c r="E165" s="91">
        <v>1811525.2</v>
      </c>
      <c r="F165" s="91">
        <v>2455490.7000000002</v>
      </c>
      <c r="G165" s="91">
        <v>6524435.8300000001</v>
      </c>
      <c r="H165" s="91">
        <v>6913690.46</v>
      </c>
      <c r="I165" s="91">
        <v>6622297.9000000004</v>
      </c>
      <c r="J165" s="91">
        <v>4413426.0199999996</v>
      </c>
      <c r="K165" s="91">
        <v>3268165.8</v>
      </c>
      <c r="L165" s="91">
        <v>2943576.24</v>
      </c>
      <c r="M165" s="91">
        <v>2731048.52</v>
      </c>
      <c r="N165" s="96">
        <v>42518814.049999997</v>
      </c>
    </row>
    <row r="166" spans="1:14" ht="33" customHeight="1" x14ac:dyDescent="0.2">
      <c r="A166" s="103" t="s">
        <v>298</v>
      </c>
      <c r="B166" s="91">
        <v>0</v>
      </c>
      <c r="C166" s="91">
        <v>0</v>
      </c>
      <c r="D166" s="91">
        <v>0</v>
      </c>
      <c r="E166" s="91">
        <v>0</v>
      </c>
      <c r="F166" s="91">
        <v>0</v>
      </c>
      <c r="G166" s="91">
        <v>0</v>
      </c>
      <c r="H166" s="91">
        <v>0</v>
      </c>
      <c r="I166" s="91">
        <v>0</v>
      </c>
      <c r="J166" s="91">
        <v>0</v>
      </c>
      <c r="K166" s="91">
        <v>0</v>
      </c>
      <c r="L166" s="91">
        <v>0</v>
      </c>
      <c r="M166" s="91">
        <v>0</v>
      </c>
      <c r="N166" s="96">
        <v>0</v>
      </c>
    </row>
    <row r="167" spans="1:14" ht="33" customHeight="1" x14ac:dyDescent="0.2">
      <c r="A167" s="103" t="s">
        <v>299</v>
      </c>
      <c r="B167" s="91">
        <v>0</v>
      </c>
      <c r="C167" s="91">
        <v>112500</v>
      </c>
      <c r="D167" s="91">
        <v>0</v>
      </c>
      <c r="E167" s="91">
        <v>175165</v>
      </c>
      <c r="F167" s="91">
        <v>565510.54</v>
      </c>
      <c r="G167" s="91">
        <v>143436.57999999999</v>
      </c>
      <c r="H167" s="91">
        <v>21082.6</v>
      </c>
      <c r="I167" s="91">
        <v>229699.68</v>
      </c>
      <c r="J167" s="91">
        <v>916710</v>
      </c>
      <c r="K167" s="91">
        <v>1061200</v>
      </c>
      <c r="L167" s="91">
        <v>470250</v>
      </c>
      <c r="M167" s="91">
        <v>414700</v>
      </c>
      <c r="N167" s="96">
        <v>4110254.4</v>
      </c>
    </row>
    <row r="168" spans="1:14" ht="33" customHeight="1" x14ac:dyDescent="0.2">
      <c r="A168" s="103" t="s">
        <v>300</v>
      </c>
      <c r="B168" s="91">
        <v>0</v>
      </c>
      <c r="C168" s="91">
        <v>0</v>
      </c>
      <c r="D168" s="91">
        <v>0</v>
      </c>
      <c r="E168" s="91">
        <v>0</v>
      </c>
      <c r="F168" s="91">
        <v>0</v>
      </c>
      <c r="G168" s="91">
        <v>0</v>
      </c>
      <c r="H168" s="91">
        <v>0</v>
      </c>
      <c r="I168" s="91">
        <v>0</v>
      </c>
      <c r="J168" s="91">
        <v>0</v>
      </c>
      <c r="K168" s="91">
        <v>0</v>
      </c>
      <c r="L168" s="91">
        <v>0</v>
      </c>
      <c r="M168" s="91">
        <v>0</v>
      </c>
      <c r="N168" s="96">
        <v>0</v>
      </c>
    </row>
    <row r="169" spans="1:14" ht="33" customHeight="1" x14ac:dyDescent="0.2">
      <c r="A169" s="103" t="s">
        <v>301</v>
      </c>
      <c r="B169" s="91">
        <v>0</v>
      </c>
      <c r="C169" s="91">
        <v>0</v>
      </c>
      <c r="D169" s="91">
        <v>0</v>
      </c>
      <c r="E169" s="91">
        <v>0</v>
      </c>
      <c r="F169" s="91">
        <v>0</v>
      </c>
      <c r="G169" s="91">
        <v>0</v>
      </c>
      <c r="H169" s="91">
        <v>0</v>
      </c>
      <c r="I169" s="91">
        <v>0</v>
      </c>
      <c r="J169" s="91">
        <v>0</v>
      </c>
      <c r="K169" s="91">
        <v>0</v>
      </c>
      <c r="L169" s="91">
        <v>0</v>
      </c>
      <c r="M169" s="91">
        <v>0</v>
      </c>
      <c r="N169" s="96">
        <v>0</v>
      </c>
    </row>
    <row r="170" spans="1:14" ht="33" customHeight="1" x14ac:dyDescent="0.2">
      <c r="A170" s="103" t="s">
        <v>302</v>
      </c>
      <c r="B170" s="91">
        <v>0</v>
      </c>
      <c r="C170" s="91">
        <v>0</v>
      </c>
      <c r="D170" s="91">
        <v>0</v>
      </c>
      <c r="E170" s="91">
        <v>0</v>
      </c>
      <c r="F170" s="91">
        <v>0</v>
      </c>
      <c r="G170" s="91">
        <v>0</v>
      </c>
      <c r="H170" s="91">
        <v>0</v>
      </c>
      <c r="I170" s="91">
        <v>959925.6</v>
      </c>
      <c r="J170" s="91">
        <v>2518941.6</v>
      </c>
      <c r="K170" s="91">
        <v>5350512.4800000004</v>
      </c>
      <c r="L170" s="91">
        <v>7338170.8799999999</v>
      </c>
      <c r="M170" s="91">
        <v>9051390.2400000002</v>
      </c>
      <c r="N170" s="96">
        <v>25218940.799999997</v>
      </c>
    </row>
    <row r="171" spans="1:14" ht="33" customHeight="1" thickBot="1" x14ac:dyDescent="0.25">
      <c r="A171" s="103" t="s">
        <v>303</v>
      </c>
      <c r="B171" s="91">
        <v>0</v>
      </c>
      <c r="C171" s="91">
        <v>0</v>
      </c>
      <c r="D171" s="91">
        <v>0</v>
      </c>
      <c r="E171" s="91">
        <v>0</v>
      </c>
      <c r="F171" s="91">
        <v>0</v>
      </c>
      <c r="G171" s="91">
        <v>4230611</v>
      </c>
      <c r="H171" s="91">
        <v>1813119</v>
      </c>
      <c r="I171" s="91">
        <v>2430584.7999999998</v>
      </c>
      <c r="J171" s="91">
        <v>0</v>
      </c>
      <c r="K171" s="91">
        <v>0</v>
      </c>
      <c r="L171" s="91">
        <v>0</v>
      </c>
      <c r="M171" s="91">
        <v>0</v>
      </c>
      <c r="N171" s="96">
        <v>8474314.8000000007</v>
      </c>
    </row>
    <row r="172" spans="1:14" ht="33" customHeight="1" thickBot="1" x14ac:dyDescent="0.25">
      <c r="A172" s="104" t="s">
        <v>304</v>
      </c>
      <c r="B172" s="94">
        <v>36747549.359999999</v>
      </c>
      <c r="C172" s="94">
        <v>29556409.98</v>
      </c>
      <c r="D172" s="94">
        <v>11031485.390000001</v>
      </c>
      <c r="E172" s="94">
        <v>36916525.369999997</v>
      </c>
      <c r="F172" s="94">
        <v>29310452.359999999</v>
      </c>
      <c r="G172" s="94">
        <v>19211178.550000001</v>
      </c>
      <c r="H172" s="94">
        <v>30642754.129999999</v>
      </c>
      <c r="I172" s="94">
        <v>32179967.659999996</v>
      </c>
      <c r="J172" s="94">
        <v>35323146.959999993</v>
      </c>
      <c r="K172" s="94">
        <v>38556211.859999999</v>
      </c>
      <c r="L172" s="94">
        <v>47854833.090000004</v>
      </c>
      <c r="M172" s="94">
        <v>42129653.009999998</v>
      </c>
      <c r="N172" s="94">
        <v>389460167.72000003</v>
      </c>
    </row>
    <row r="173" spans="1:14" ht="33" customHeight="1" x14ac:dyDescent="0.2">
      <c r="A173" s="103" t="s">
        <v>305</v>
      </c>
      <c r="B173" s="91">
        <v>0</v>
      </c>
      <c r="C173" s="91">
        <v>0</v>
      </c>
      <c r="D173" s="91">
        <v>0</v>
      </c>
      <c r="E173" s="91">
        <v>0</v>
      </c>
      <c r="F173" s="91">
        <v>0</v>
      </c>
      <c r="G173" s="91">
        <v>0</v>
      </c>
      <c r="H173" s="91">
        <v>0</v>
      </c>
      <c r="I173" s="91">
        <v>0</v>
      </c>
      <c r="J173" s="91">
        <v>0</v>
      </c>
      <c r="K173" s="91">
        <v>0</v>
      </c>
      <c r="L173" s="91">
        <v>0</v>
      </c>
      <c r="M173" s="91">
        <v>0</v>
      </c>
      <c r="N173" s="96">
        <v>0</v>
      </c>
    </row>
    <row r="174" spans="1:14" ht="33" customHeight="1" x14ac:dyDescent="0.2">
      <c r="A174" s="103" t="s">
        <v>306</v>
      </c>
      <c r="B174" s="91">
        <v>0</v>
      </c>
      <c r="C174" s="91">
        <v>0</v>
      </c>
      <c r="D174" s="91">
        <v>0</v>
      </c>
      <c r="E174" s="91">
        <v>0</v>
      </c>
      <c r="F174" s="91">
        <v>0</v>
      </c>
      <c r="G174" s="91">
        <v>0</v>
      </c>
      <c r="H174" s="91">
        <v>0</v>
      </c>
      <c r="I174" s="91">
        <v>0</v>
      </c>
      <c r="J174" s="91">
        <v>0</v>
      </c>
      <c r="K174" s="91">
        <v>0</v>
      </c>
      <c r="L174" s="91">
        <v>0</v>
      </c>
      <c r="M174" s="91">
        <v>0</v>
      </c>
      <c r="N174" s="96">
        <v>0</v>
      </c>
    </row>
    <row r="175" spans="1:14" ht="33" customHeight="1" x14ac:dyDescent="0.2">
      <c r="A175" s="103" t="s">
        <v>307</v>
      </c>
      <c r="B175" s="91">
        <v>1576596</v>
      </c>
      <c r="C175" s="91">
        <v>1445076</v>
      </c>
      <c r="D175" s="91">
        <v>1081752</v>
      </c>
      <c r="E175" s="91">
        <v>1028352</v>
      </c>
      <c r="F175" s="91">
        <v>1029144</v>
      </c>
      <c r="G175" s="91">
        <v>0</v>
      </c>
      <c r="H175" s="91">
        <v>0</v>
      </c>
      <c r="I175" s="91">
        <v>0</v>
      </c>
      <c r="J175" s="91">
        <v>0</v>
      </c>
      <c r="K175" s="91">
        <v>0</v>
      </c>
      <c r="L175" s="91">
        <v>0</v>
      </c>
      <c r="M175" s="91">
        <v>0</v>
      </c>
      <c r="N175" s="96">
        <v>6160920</v>
      </c>
    </row>
    <row r="176" spans="1:14" ht="33" customHeight="1" x14ac:dyDescent="0.2">
      <c r="A176" s="103" t="s">
        <v>308</v>
      </c>
      <c r="B176" s="91">
        <v>0</v>
      </c>
      <c r="C176" s="91">
        <v>0</v>
      </c>
      <c r="D176" s="91">
        <v>0</v>
      </c>
      <c r="E176" s="91">
        <v>0</v>
      </c>
      <c r="F176" s="91">
        <v>0</v>
      </c>
      <c r="G176" s="91">
        <v>0</v>
      </c>
      <c r="H176" s="91">
        <v>0</v>
      </c>
      <c r="I176" s="91">
        <v>0</v>
      </c>
      <c r="J176" s="91">
        <v>0</v>
      </c>
      <c r="K176" s="91">
        <v>0</v>
      </c>
      <c r="L176" s="91">
        <v>0</v>
      </c>
      <c r="M176" s="91">
        <v>0</v>
      </c>
      <c r="N176" s="96">
        <v>0</v>
      </c>
    </row>
    <row r="177" spans="1:14" ht="33" customHeight="1" x14ac:dyDescent="0.2">
      <c r="A177" s="103" t="s">
        <v>309</v>
      </c>
      <c r="B177" s="91">
        <v>0</v>
      </c>
      <c r="C177" s="91">
        <v>0</v>
      </c>
      <c r="D177" s="91">
        <v>0</v>
      </c>
      <c r="E177" s="91">
        <v>0</v>
      </c>
      <c r="F177" s="91">
        <v>0</v>
      </c>
      <c r="G177" s="91">
        <v>0</v>
      </c>
      <c r="H177" s="91">
        <v>0</v>
      </c>
      <c r="I177" s="91">
        <v>0</v>
      </c>
      <c r="J177" s="91">
        <v>4791727.71</v>
      </c>
      <c r="K177" s="91">
        <v>6740297.9400000004</v>
      </c>
      <c r="L177" s="91">
        <v>7590442.2599999998</v>
      </c>
      <c r="M177" s="91">
        <v>8424578.0099999998</v>
      </c>
      <c r="N177" s="96">
        <v>27547045.920000002</v>
      </c>
    </row>
    <row r="178" spans="1:14" ht="33" customHeight="1" x14ac:dyDescent="0.2">
      <c r="A178" s="103" t="s">
        <v>310</v>
      </c>
      <c r="B178" s="91">
        <v>0</v>
      </c>
      <c r="C178" s="91">
        <v>0</v>
      </c>
      <c r="D178" s="91">
        <v>0</v>
      </c>
      <c r="E178" s="91">
        <v>0</v>
      </c>
      <c r="F178" s="91">
        <v>0</v>
      </c>
      <c r="G178" s="91">
        <v>0</v>
      </c>
      <c r="H178" s="91">
        <v>0</v>
      </c>
      <c r="I178" s="91">
        <v>0</v>
      </c>
      <c r="J178" s="91">
        <v>0</v>
      </c>
      <c r="K178" s="91">
        <v>0</v>
      </c>
      <c r="L178" s="91">
        <v>0</v>
      </c>
      <c r="M178" s="91">
        <v>0</v>
      </c>
      <c r="N178" s="96">
        <v>0</v>
      </c>
    </row>
    <row r="179" spans="1:14" ht="33" customHeight="1" x14ac:dyDescent="0.2">
      <c r="A179" s="103" t="s">
        <v>311</v>
      </c>
      <c r="B179" s="91">
        <v>0</v>
      </c>
      <c r="C179" s="91">
        <v>0</v>
      </c>
      <c r="D179" s="91">
        <v>0</v>
      </c>
      <c r="E179" s="91">
        <v>0</v>
      </c>
      <c r="F179" s="91">
        <v>582290.19999999995</v>
      </c>
      <c r="G179" s="91">
        <v>0</v>
      </c>
      <c r="H179" s="91">
        <v>0</v>
      </c>
      <c r="I179" s="91">
        <v>2503894.08</v>
      </c>
      <c r="J179" s="91">
        <v>1485522.84</v>
      </c>
      <c r="K179" s="91">
        <v>2897168.74</v>
      </c>
      <c r="L179" s="91">
        <v>2613340.5</v>
      </c>
      <c r="M179" s="91">
        <v>2139237.04</v>
      </c>
      <c r="N179" s="96">
        <v>12221453.399999999</v>
      </c>
    </row>
    <row r="180" spans="1:14" ht="33" customHeight="1" x14ac:dyDescent="0.2">
      <c r="A180" s="103" t="s">
        <v>312</v>
      </c>
      <c r="B180" s="91">
        <v>0</v>
      </c>
      <c r="C180" s="91">
        <v>0</v>
      </c>
      <c r="D180" s="91">
        <v>0</v>
      </c>
      <c r="E180" s="91">
        <v>0</v>
      </c>
      <c r="F180" s="91">
        <v>0</v>
      </c>
      <c r="G180" s="91">
        <v>0</v>
      </c>
      <c r="H180" s="91">
        <v>0</v>
      </c>
      <c r="I180" s="91">
        <v>0</v>
      </c>
      <c r="J180" s="91">
        <v>0</v>
      </c>
      <c r="K180" s="91">
        <v>0</v>
      </c>
      <c r="L180" s="91">
        <v>0</v>
      </c>
      <c r="M180" s="91">
        <v>0</v>
      </c>
      <c r="N180" s="96">
        <v>0</v>
      </c>
    </row>
    <row r="181" spans="1:14" ht="33" customHeight="1" x14ac:dyDescent="0.2">
      <c r="A181" s="103" t="s">
        <v>313</v>
      </c>
      <c r="B181" s="91">
        <v>0</v>
      </c>
      <c r="C181" s="91">
        <v>0</v>
      </c>
      <c r="D181" s="91">
        <v>0</v>
      </c>
      <c r="E181" s="91">
        <v>0</v>
      </c>
      <c r="F181" s="91">
        <v>0</v>
      </c>
      <c r="G181" s="91">
        <v>0</v>
      </c>
      <c r="H181" s="91">
        <v>0</v>
      </c>
      <c r="I181" s="91">
        <v>0</v>
      </c>
      <c r="J181" s="91">
        <v>0</v>
      </c>
      <c r="K181" s="91">
        <v>0</v>
      </c>
      <c r="L181" s="91">
        <v>0</v>
      </c>
      <c r="M181" s="91">
        <v>0</v>
      </c>
      <c r="N181" s="96">
        <v>0</v>
      </c>
    </row>
    <row r="182" spans="1:14" ht="33" customHeight="1" x14ac:dyDescent="0.2">
      <c r="A182" s="103" t="s">
        <v>314</v>
      </c>
      <c r="B182" s="91">
        <v>4365726.72</v>
      </c>
      <c r="C182" s="91">
        <v>2460092.7000000002</v>
      </c>
      <c r="D182" s="91">
        <v>2258573.87</v>
      </c>
      <c r="E182" s="91">
        <v>5146222.49</v>
      </c>
      <c r="F182" s="91">
        <v>7180946.3200000003</v>
      </c>
      <c r="G182" s="91">
        <v>3821159.11</v>
      </c>
      <c r="H182" s="91">
        <v>5179435.7300000004</v>
      </c>
      <c r="I182" s="91">
        <v>6594315.0199999996</v>
      </c>
      <c r="J182" s="91">
        <v>5964734.0099999998</v>
      </c>
      <c r="K182" s="91">
        <v>6216376.2199999997</v>
      </c>
      <c r="L182" s="91">
        <v>7103596.6500000004</v>
      </c>
      <c r="M182" s="91">
        <v>3838270.76</v>
      </c>
      <c r="N182" s="96">
        <v>60129449.599999994</v>
      </c>
    </row>
    <row r="183" spans="1:14" ht="33" customHeight="1" x14ac:dyDescent="0.2">
      <c r="A183" s="103" t="s">
        <v>315</v>
      </c>
      <c r="B183" s="91">
        <v>0</v>
      </c>
      <c r="C183" s="91">
        <v>0</v>
      </c>
      <c r="D183" s="91">
        <v>0</v>
      </c>
      <c r="E183" s="91">
        <v>0</v>
      </c>
      <c r="F183" s="91">
        <v>0</v>
      </c>
      <c r="G183" s="91">
        <v>0</v>
      </c>
      <c r="H183" s="91">
        <v>0</v>
      </c>
      <c r="I183" s="91">
        <v>0</v>
      </c>
      <c r="J183" s="91">
        <v>0</v>
      </c>
      <c r="K183" s="91">
        <v>0</v>
      </c>
      <c r="L183" s="91">
        <v>0</v>
      </c>
      <c r="M183" s="91">
        <v>0</v>
      </c>
      <c r="N183" s="96">
        <v>0</v>
      </c>
    </row>
    <row r="184" spans="1:14" ht="33" customHeight="1" x14ac:dyDescent="0.2">
      <c r="A184" s="103" t="s">
        <v>316</v>
      </c>
      <c r="B184" s="91">
        <v>0</v>
      </c>
      <c r="C184" s="91">
        <v>0</v>
      </c>
      <c r="D184" s="91">
        <v>0</v>
      </c>
      <c r="E184" s="91">
        <v>0</v>
      </c>
      <c r="F184" s="91">
        <v>0</v>
      </c>
      <c r="G184" s="91">
        <v>0</v>
      </c>
      <c r="H184" s="91">
        <v>0</v>
      </c>
      <c r="I184" s="91">
        <v>0</v>
      </c>
      <c r="J184" s="91">
        <v>0</v>
      </c>
      <c r="K184" s="91">
        <v>0</v>
      </c>
      <c r="L184" s="91">
        <v>0</v>
      </c>
      <c r="M184" s="91">
        <v>0</v>
      </c>
      <c r="N184" s="96">
        <v>0</v>
      </c>
    </row>
    <row r="185" spans="1:14" ht="33" customHeight="1" x14ac:dyDescent="0.2">
      <c r="A185" s="103" t="s">
        <v>317</v>
      </c>
      <c r="B185" s="91">
        <v>0</v>
      </c>
      <c r="C185" s="91">
        <v>0</v>
      </c>
      <c r="D185" s="91">
        <v>0</v>
      </c>
      <c r="E185" s="91">
        <v>0</v>
      </c>
      <c r="F185" s="91">
        <v>0</v>
      </c>
      <c r="G185" s="91">
        <v>0</v>
      </c>
      <c r="H185" s="91">
        <v>0</v>
      </c>
      <c r="I185" s="91">
        <v>0</v>
      </c>
      <c r="J185" s="91">
        <v>0</v>
      </c>
      <c r="K185" s="91">
        <v>0</v>
      </c>
      <c r="L185" s="91">
        <v>0</v>
      </c>
      <c r="M185" s="91">
        <v>0</v>
      </c>
      <c r="N185" s="96">
        <v>0</v>
      </c>
    </row>
    <row r="186" spans="1:14" ht="33" customHeight="1" x14ac:dyDescent="0.2">
      <c r="A186" s="103" t="s">
        <v>318</v>
      </c>
      <c r="B186" s="91">
        <v>0</v>
      </c>
      <c r="C186" s="91">
        <v>0</v>
      </c>
      <c r="D186" s="91">
        <v>0</v>
      </c>
      <c r="E186" s="91">
        <v>0</v>
      </c>
      <c r="F186" s="91">
        <v>0</v>
      </c>
      <c r="G186" s="91">
        <v>0</v>
      </c>
      <c r="H186" s="91">
        <v>0</v>
      </c>
      <c r="I186" s="91">
        <v>0</v>
      </c>
      <c r="J186" s="91">
        <v>0</v>
      </c>
      <c r="K186" s="91">
        <v>0</v>
      </c>
      <c r="L186" s="91">
        <v>0</v>
      </c>
      <c r="M186" s="91">
        <v>0</v>
      </c>
      <c r="N186" s="96">
        <v>0</v>
      </c>
    </row>
    <row r="187" spans="1:14" ht="33" customHeight="1" thickBot="1" x14ac:dyDescent="0.25">
      <c r="A187" s="103" t="s">
        <v>319</v>
      </c>
      <c r="B187" s="91">
        <v>30805226.640000001</v>
      </c>
      <c r="C187" s="91">
        <v>25651241.280000001</v>
      </c>
      <c r="D187" s="91">
        <v>7691159.5199999996</v>
      </c>
      <c r="E187" s="91">
        <v>30741950.879999999</v>
      </c>
      <c r="F187" s="91">
        <v>20518071.84</v>
      </c>
      <c r="G187" s="91">
        <v>15390019.439999999</v>
      </c>
      <c r="H187" s="91">
        <v>25463318.399999999</v>
      </c>
      <c r="I187" s="91">
        <v>23081758.559999999</v>
      </c>
      <c r="J187" s="91">
        <v>23081162.399999999</v>
      </c>
      <c r="K187" s="91">
        <v>22702368.960000001</v>
      </c>
      <c r="L187" s="91">
        <v>30547453.68</v>
      </c>
      <c r="M187" s="91">
        <v>27727567.199999999</v>
      </c>
      <c r="N187" s="96">
        <v>283401298.80000001</v>
      </c>
    </row>
    <row r="188" spans="1:14" ht="33" customHeight="1" thickBot="1" x14ac:dyDescent="0.25">
      <c r="A188" s="104" t="s">
        <v>320</v>
      </c>
      <c r="B188" s="94">
        <v>4646613.0199999996</v>
      </c>
      <c r="C188" s="94">
        <v>5454240.7400000002</v>
      </c>
      <c r="D188" s="94">
        <v>10418878.109999999</v>
      </c>
      <c r="E188" s="94">
        <v>8482690.5300000012</v>
      </c>
      <c r="F188" s="94">
        <v>9787116.75</v>
      </c>
      <c r="G188" s="94">
        <v>4425635.22</v>
      </c>
      <c r="H188" s="94">
        <v>10931895.18</v>
      </c>
      <c r="I188" s="94">
        <v>10067682.890000001</v>
      </c>
      <c r="J188" s="94">
        <v>10165645.470000001</v>
      </c>
      <c r="K188" s="94">
        <v>8312582.5</v>
      </c>
      <c r="L188" s="94">
        <v>6500769.7000000002</v>
      </c>
      <c r="M188" s="94">
        <v>4419903.68</v>
      </c>
      <c r="N188" s="94">
        <v>93613653.790000007</v>
      </c>
    </row>
    <row r="189" spans="1:14" ht="33" customHeight="1" x14ac:dyDescent="0.2">
      <c r="A189" s="103" t="s">
        <v>321</v>
      </c>
      <c r="B189" s="91">
        <v>4365255.0199999996</v>
      </c>
      <c r="C189" s="91">
        <v>5454240.7400000002</v>
      </c>
      <c r="D189" s="91">
        <v>8763645.1099999994</v>
      </c>
      <c r="E189" s="91">
        <v>7276870.5300000003</v>
      </c>
      <c r="F189" s="91">
        <v>7851540.75</v>
      </c>
      <c r="G189" s="91">
        <v>4199493.22</v>
      </c>
      <c r="H189" s="91">
        <v>10931895.18</v>
      </c>
      <c r="I189" s="91">
        <v>9409672.8900000006</v>
      </c>
      <c r="J189" s="91">
        <v>9696715.4700000007</v>
      </c>
      <c r="K189" s="91">
        <v>7285431.5</v>
      </c>
      <c r="L189" s="91">
        <v>5533474.7000000002</v>
      </c>
      <c r="M189" s="91">
        <v>2616161.6800000002</v>
      </c>
      <c r="N189" s="96">
        <v>83384396.790000007</v>
      </c>
    </row>
    <row r="190" spans="1:14" ht="33" customHeight="1" x14ac:dyDescent="0.2">
      <c r="A190" s="103" t="s">
        <v>322</v>
      </c>
      <c r="B190" s="91">
        <v>0</v>
      </c>
      <c r="C190" s="91">
        <v>0</v>
      </c>
      <c r="D190" s="91">
        <v>0</v>
      </c>
      <c r="E190" s="91">
        <v>0</v>
      </c>
      <c r="F190" s="91">
        <v>0</v>
      </c>
      <c r="G190" s="91">
        <v>0</v>
      </c>
      <c r="H190" s="91">
        <v>0</v>
      </c>
      <c r="I190" s="91">
        <v>0</v>
      </c>
      <c r="J190" s="91">
        <v>0</v>
      </c>
      <c r="K190" s="91">
        <v>0</v>
      </c>
      <c r="L190" s="91">
        <v>0</v>
      </c>
      <c r="M190" s="91">
        <v>0</v>
      </c>
      <c r="N190" s="96">
        <v>0</v>
      </c>
    </row>
    <row r="191" spans="1:14" ht="33" customHeight="1" x14ac:dyDescent="0.2">
      <c r="A191" s="103" t="s">
        <v>323</v>
      </c>
      <c r="B191" s="91">
        <v>0</v>
      </c>
      <c r="C191" s="91">
        <v>0</v>
      </c>
      <c r="D191" s="91">
        <v>0</v>
      </c>
      <c r="E191" s="91">
        <v>0</v>
      </c>
      <c r="F191" s="91">
        <v>0</v>
      </c>
      <c r="G191" s="91">
        <v>0</v>
      </c>
      <c r="H191" s="91">
        <v>0</v>
      </c>
      <c r="I191" s="91">
        <v>0</v>
      </c>
      <c r="J191" s="91">
        <v>0</v>
      </c>
      <c r="K191" s="91">
        <v>0</v>
      </c>
      <c r="L191" s="91">
        <v>0</v>
      </c>
      <c r="M191" s="91">
        <v>0</v>
      </c>
      <c r="N191" s="96">
        <v>0</v>
      </c>
    </row>
    <row r="192" spans="1:14" ht="33" customHeight="1" x14ac:dyDescent="0.2">
      <c r="A192" s="103" t="s">
        <v>324</v>
      </c>
      <c r="B192" s="91">
        <v>281358</v>
      </c>
      <c r="C192" s="91">
        <v>0</v>
      </c>
      <c r="D192" s="91">
        <v>1655233</v>
      </c>
      <c r="E192" s="91">
        <v>1205820</v>
      </c>
      <c r="F192" s="91">
        <v>1935576</v>
      </c>
      <c r="G192" s="91">
        <v>226142</v>
      </c>
      <c r="H192" s="91">
        <v>0</v>
      </c>
      <c r="I192" s="91">
        <v>658010</v>
      </c>
      <c r="J192" s="91">
        <v>468930</v>
      </c>
      <c r="K192" s="91">
        <v>1027151</v>
      </c>
      <c r="L192" s="91">
        <v>967295</v>
      </c>
      <c r="M192" s="91">
        <v>1803742</v>
      </c>
      <c r="N192" s="96">
        <v>10229257</v>
      </c>
    </row>
    <row r="193" spans="1:14" ht="33" customHeight="1" x14ac:dyDescent="0.2">
      <c r="A193" s="103" t="s">
        <v>325</v>
      </c>
      <c r="B193" s="91">
        <v>0</v>
      </c>
      <c r="C193" s="91">
        <v>0</v>
      </c>
      <c r="D193" s="91">
        <v>0</v>
      </c>
      <c r="E193" s="91">
        <v>0</v>
      </c>
      <c r="F193" s="91">
        <v>0</v>
      </c>
      <c r="G193" s="91">
        <v>0</v>
      </c>
      <c r="H193" s="91">
        <v>0</v>
      </c>
      <c r="I193" s="91">
        <v>0</v>
      </c>
      <c r="J193" s="91">
        <v>0</v>
      </c>
      <c r="K193" s="91">
        <v>0</v>
      </c>
      <c r="L193" s="91">
        <v>0</v>
      </c>
      <c r="M193" s="91">
        <v>0</v>
      </c>
      <c r="N193" s="96">
        <v>0</v>
      </c>
    </row>
    <row r="194" spans="1:14" ht="33" customHeight="1" thickBot="1" x14ac:dyDescent="0.25">
      <c r="A194" s="103" t="s">
        <v>256</v>
      </c>
      <c r="B194" s="91">
        <v>0</v>
      </c>
      <c r="C194" s="91">
        <v>0</v>
      </c>
      <c r="D194" s="91">
        <v>0</v>
      </c>
      <c r="E194" s="91">
        <v>0</v>
      </c>
      <c r="F194" s="91">
        <v>0</v>
      </c>
      <c r="G194" s="91">
        <v>0</v>
      </c>
      <c r="H194" s="91">
        <v>0</v>
      </c>
      <c r="I194" s="91">
        <v>0</v>
      </c>
      <c r="J194" s="91">
        <v>0</v>
      </c>
      <c r="K194" s="91">
        <v>0</v>
      </c>
      <c r="L194" s="91">
        <v>0</v>
      </c>
      <c r="M194" s="91">
        <v>0</v>
      </c>
      <c r="N194" s="96">
        <v>0</v>
      </c>
    </row>
    <row r="195" spans="1:14" ht="33" customHeight="1" thickBot="1" x14ac:dyDescent="0.25">
      <c r="A195" s="104" t="s">
        <v>326</v>
      </c>
      <c r="B195" s="94">
        <v>0</v>
      </c>
      <c r="C195" s="94">
        <v>0</v>
      </c>
      <c r="D195" s="94">
        <v>0</v>
      </c>
      <c r="E195" s="94">
        <v>2532280</v>
      </c>
      <c r="F195" s="94">
        <v>4767690</v>
      </c>
      <c r="G195" s="94">
        <v>10386319.75</v>
      </c>
      <c r="H195" s="94">
        <v>9749838</v>
      </c>
      <c r="I195" s="94">
        <v>9053071.5</v>
      </c>
      <c r="J195" s="94">
        <v>2333361.5</v>
      </c>
      <c r="K195" s="94">
        <v>0</v>
      </c>
      <c r="L195" s="94">
        <v>31653.5</v>
      </c>
      <c r="M195" s="94">
        <v>0</v>
      </c>
      <c r="N195" s="94">
        <v>38854214.25</v>
      </c>
    </row>
    <row r="196" spans="1:14" ht="33" customHeight="1" x14ac:dyDescent="0.2">
      <c r="A196" s="103" t="s">
        <v>327</v>
      </c>
      <c r="B196" s="91">
        <v>0</v>
      </c>
      <c r="C196" s="91">
        <v>0</v>
      </c>
      <c r="D196" s="91">
        <v>0</v>
      </c>
      <c r="E196" s="91">
        <v>0</v>
      </c>
      <c r="F196" s="91">
        <v>0</v>
      </c>
      <c r="G196" s="91">
        <v>0</v>
      </c>
      <c r="H196" s="91">
        <v>0</v>
      </c>
      <c r="I196" s="91">
        <v>0</v>
      </c>
      <c r="J196" s="91">
        <v>0</v>
      </c>
      <c r="K196" s="91">
        <v>0</v>
      </c>
      <c r="L196" s="91">
        <v>0</v>
      </c>
      <c r="M196" s="91">
        <v>0</v>
      </c>
      <c r="N196" s="91">
        <v>0</v>
      </c>
    </row>
    <row r="197" spans="1:14" ht="33" customHeight="1" x14ac:dyDescent="0.2">
      <c r="A197" s="103" t="s">
        <v>328</v>
      </c>
      <c r="B197" s="91">
        <v>0</v>
      </c>
      <c r="C197" s="91">
        <v>0</v>
      </c>
      <c r="D197" s="91">
        <v>0</v>
      </c>
      <c r="E197" s="91">
        <v>0</v>
      </c>
      <c r="F197" s="91">
        <v>3405675</v>
      </c>
      <c r="G197" s="91">
        <v>6768810.25</v>
      </c>
      <c r="H197" s="91">
        <v>6394685</v>
      </c>
      <c r="I197" s="91">
        <v>4376230</v>
      </c>
      <c r="J197" s="91">
        <v>0</v>
      </c>
      <c r="K197" s="91">
        <v>0</v>
      </c>
      <c r="L197" s="91">
        <v>0</v>
      </c>
      <c r="M197" s="91">
        <v>0</v>
      </c>
      <c r="N197" s="91">
        <v>20945400.25</v>
      </c>
    </row>
    <row r="198" spans="1:14" ht="33" customHeight="1" x14ac:dyDescent="0.2">
      <c r="A198" s="103" t="s">
        <v>329</v>
      </c>
      <c r="B198" s="91">
        <v>0</v>
      </c>
      <c r="C198" s="91">
        <v>0</v>
      </c>
      <c r="D198" s="91">
        <v>0</v>
      </c>
      <c r="E198" s="91">
        <v>2532280</v>
      </c>
      <c r="F198" s="91">
        <v>1362015</v>
      </c>
      <c r="G198" s="91">
        <v>3617509.5</v>
      </c>
      <c r="H198" s="91">
        <v>3355153</v>
      </c>
      <c r="I198" s="91">
        <v>4676841.5</v>
      </c>
      <c r="J198" s="91">
        <v>2333361.5</v>
      </c>
      <c r="K198" s="91">
        <v>0</v>
      </c>
      <c r="L198" s="91">
        <v>31653.5</v>
      </c>
      <c r="M198" s="91">
        <v>0</v>
      </c>
      <c r="N198" s="91">
        <v>17908814</v>
      </c>
    </row>
    <row r="199" spans="1:14" ht="33" customHeight="1" thickBot="1" x14ac:dyDescent="0.25">
      <c r="A199" s="103" t="s">
        <v>256</v>
      </c>
      <c r="B199" s="91">
        <v>0</v>
      </c>
      <c r="C199" s="91">
        <v>0</v>
      </c>
      <c r="D199" s="91">
        <v>0</v>
      </c>
      <c r="E199" s="91">
        <v>0</v>
      </c>
      <c r="F199" s="91">
        <v>0</v>
      </c>
      <c r="G199" s="91">
        <v>0</v>
      </c>
      <c r="H199" s="91">
        <v>0</v>
      </c>
      <c r="I199" s="91">
        <v>0</v>
      </c>
      <c r="J199" s="91">
        <v>0</v>
      </c>
      <c r="K199" s="91">
        <v>0</v>
      </c>
      <c r="L199" s="91">
        <v>0</v>
      </c>
      <c r="M199" s="91">
        <v>0</v>
      </c>
      <c r="N199" s="91">
        <v>0</v>
      </c>
    </row>
    <row r="200" spans="1:14" ht="33" customHeight="1" thickBot="1" x14ac:dyDescent="0.25">
      <c r="A200" s="104" t="s">
        <v>330</v>
      </c>
      <c r="B200" s="94">
        <v>67612432.099999994</v>
      </c>
      <c r="C200" s="94">
        <v>62767732.939999998</v>
      </c>
      <c r="D200" s="94">
        <v>56749505.719999999</v>
      </c>
      <c r="E200" s="94">
        <v>56528857.850000001</v>
      </c>
      <c r="F200" s="94">
        <v>67664562.480000004</v>
      </c>
      <c r="G200" s="94">
        <v>63713819.620000005</v>
      </c>
      <c r="H200" s="94">
        <v>61326633.280000001</v>
      </c>
      <c r="I200" s="94">
        <v>66692928.660000004</v>
      </c>
      <c r="J200" s="94">
        <v>69583761.030000001</v>
      </c>
      <c r="K200" s="94">
        <v>54990724.650000006</v>
      </c>
      <c r="L200" s="94">
        <v>13721345.52</v>
      </c>
      <c r="M200" s="94">
        <v>59119333.729999997</v>
      </c>
      <c r="N200" s="94">
        <v>700471637.5799998</v>
      </c>
    </row>
    <row r="201" spans="1:14" ht="33" customHeight="1" x14ac:dyDescent="0.2">
      <c r="A201" s="103" t="s">
        <v>331</v>
      </c>
      <c r="B201" s="91">
        <v>5015922.29</v>
      </c>
      <c r="C201" s="91">
        <v>5146887.87</v>
      </c>
      <c r="D201" s="91">
        <v>3872981.15</v>
      </c>
      <c r="E201" s="91">
        <v>3669379.87</v>
      </c>
      <c r="F201" s="91">
        <v>4311547.91</v>
      </c>
      <c r="G201" s="91">
        <v>3616714.3</v>
      </c>
      <c r="H201" s="91">
        <v>4033134.16</v>
      </c>
      <c r="I201" s="91">
        <v>3748764.52</v>
      </c>
      <c r="J201" s="91">
        <v>4712242.12</v>
      </c>
      <c r="K201" s="91">
        <v>3979585.41</v>
      </c>
      <c r="L201" s="91">
        <v>646002.44999999995</v>
      </c>
      <c r="M201" s="91">
        <v>3853513.1</v>
      </c>
      <c r="N201" s="96">
        <v>46606675.149999999</v>
      </c>
    </row>
    <row r="202" spans="1:14" ht="33" customHeight="1" x14ac:dyDescent="0.2">
      <c r="A202" s="103" t="s">
        <v>332</v>
      </c>
      <c r="B202" s="91">
        <v>6419117.5499999998</v>
      </c>
      <c r="C202" s="91">
        <v>5489847.3600000003</v>
      </c>
      <c r="D202" s="91">
        <v>5736547.8300000001</v>
      </c>
      <c r="E202" s="91">
        <v>4301635.41</v>
      </c>
      <c r="F202" s="91">
        <v>7084005.0300000003</v>
      </c>
      <c r="G202" s="91">
        <v>5029478.58</v>
      </c>
      <c r="H202" s="91">
        <v>4468128.4800000004</v>
      </c>
      <c r="I202" s="91">
        <v>3816919.65</v>
      </c>
      <c r="J202" s="91">
        <v>4542857.6399999997</v>
      </c>
      <c r="K202" s="91">
        <v>504516.75</v>
      </c>
      <c r="L202" s="91">
        <v>3410428.14</v>
      </c>
      <c r="M202" s="91">
        <v>4278369.84</v>
      </c>
      <c r="N202" s="96">
        <v>55081852.260000005</v>
      </c>
    </row>
    <row r="203" spans="1:14" ht="33" customHeight="1" x14ac:dyDescent="0.2">
      <c r="A203" s="103" t="s">
        <v>333</v>
      </c>
      <c r="B203" s="91">
        <v>0</v>
      </c>
      <c r="C203" s="91">
        <v>0</v>
      </c>
      <c r="D203" s="91">
        <v>0</v>
      </c>
      <c r="E203" s="91">
        <v>0</v>
      </c>
      <c r="F203" s="91">
        <v>0</v>
      </c>
      <c r="G203" s="91">
        <v>0</v>
      </c>
      <c r="H203" s="91">
        <v>0</v>
      </c>
      <c r="I203" s="91">
        <v>0</v>
      </c>
      <c r="J203" s="91">
        <v>0</v>
      </c>
      <c r="K203" s="91">
        <v>0</v>
      </c>
      <c r="L203" s="91">
        <v>0</v>
      </c>
      <c r="M203" s="91">
        <v>0</v>
      </c>
      <c r="N203" s="96">
        <v>0</v>
      </c>
    </row>
    <row r="204" spans="1:14" ht="33" customHeight="1" x14ac:dyDescent="0.2">
      <c r="A204" s="103" t="s">
        <v>334</v>
      </c>
      <c r="B204" s="91">
        <v>0</v>
      </c>
      <c r="C204" s="91">
        <v>0</v>
      </c>
      <c r="D204" s="91">
        <v>0</v>
      </c>
      <c r="E204" s="91">
        <v>0</v>
      </c>
      <c r="F204" s="91">
        <v>0</v>
      </c>
      <c r="G204" s="91">
        <v>0</v>
      </c>
      <c r="H204" s="91">
        <v>0</v>
      </c>
      <c r="I204" s="91">
        <v>0</v>
      </c>
      <c r="J204" s="91">
        <v>0</v>
      </c>
      <c r="K204" s="91">
        <v>0</v>
      </c>
      <c r="L204" s="91">
        <v>0</v>
      </c>
      <c r="M204" s="91">
        <v>0</v>
      </c>
      <c r="N204" s="96">
        <v>0</v>
      </c>
    </row>
    <row r="205" spans="1:14" ht="33" customHeight="1" x14ac:dyDescent="0.2">
      <c r="A205" s="103" t="s">
        <v>335</v>
      </c>
      <c r="B205" s="91">
        <v>0</v>
      </c>
      <c r="C205" s="91">
        <v>0</v>
      </c>
      <c r="D205" s="91">
        <v>0</v>
      </c>
      <c r="E205" s="91">
        <v>0</v>
      </c>
      <c r="F205" s="91">
        <v>0</v>
      </c>
      <c r="G205" s="91">
        <v>0</v>
      </c>
      <c r="H205" s="91">
        <v>0</v>
      </c>
      <c r="I205" s="91">
        <v>0</v>
      </c>
      <c r="J205" s="91">
        <v>0</v>
      </c>
      <c r="K205" s="91">
        <v>0</v>
      </c>
      <c r="L205" s="91">
        <v>0</v>
      </c>
      <c r="M205" s="91">
        <v>0</v>
      </c>
      <c r="N205" s="96">
        <v>0</v>
      </c>
    </row>
    <row r="206" spans="1:14" ht="33" customHeight="1" x14ac:dyDescent="0.2">
      <c r="A206" s="103" t="s">
        <v>336</v>
      </c>
      <c r="B206" s="91">
        <v>56177392.259999998</v>
      </c>
      <c r="C206" s="91">
        <v>52130997.710000001</v>
      </c>
      <c r="D206" s="91">
        <v>47139976.740000002</v>
      </c>
      <c r="E206" s="91">
        <v>48557842.57</v>
      </c>
      <c r="F206" s="91">
        <v>56269009.539999999</v>
      </c>
      <c r="G206" s="91">
        <v>55067626.740000002</v>
      </c>
      <c r="H206" s="91">
        <v>52825370.640000001</v>
      </c>
      <c r="I206" s="91">
        <v>59127244.490000002</v>
      </c>
      <c r="J206" s="91">
        <v>60328661.270000003</v>
      </c>
      <c r="K206" s="91">
        <v>50506622.490000002</v>
      </c>
      <c r="L206" s="91">
        <v>9664914.9299999997</v>
      </c>
      <c r="M206" s="91">
        <v>50987450.789999999</v>
      </c>
      <c r="N206" s="96">
        <v>598783110.16999984</v>
      </c>
    </row>
    <row r="207" spans="1:14" ht="33" customHeight="1" x14ac:dyDescent="0.2">
      <c r="A207" s="103" t="s">
        <v>335</v>
      </c>
      <c r="B207" s="91">
        <v>0</v>
      </c>
      <c r="C207" s="91">
        <v>0</v>
      </c>
      <c r="D207" s="91">
        <v>0</v>
      </c>
      <c r="E207" s="91">
        <v>0</v>
      </c>
      <c r="F207" s="91">
        <v>0</v>
      </c>
      <c r="G207" s="91">
        <v>0</v>
      </c>
      <c r="H207" s="91">
        <v>0</v>
      </c>
      <c r="I207" s="91">
        <v>0</v>
      </c>
      <c r="J207" s="91">
        <v>0</v>
      </c>
      <c r="K207" s="91">
        <v>0</v>
      </c>
      <c r="L207" s="91">
        <v>0</v>
      </c>
      <c r="M207" s="91">
        <v>0</v>
      </c>
      <c r="N207" s="96">
        <v>0</v>
      </c>
    </row>
    <row r="208" spans="1:14" ht="33" customHeight="1" thickBot="1" x14ac:dyDescent="0.25">
      <c r="A208" s="103" t="s">
        <v>256</v>
      </c>
      <c r="B208" s="91">
        <v>0</v>
      </c>
      <c r="C208" s="91">
        <v>0</v>
      </c>
      <c r="D208" s="91">
        <v>0</v>
      </c>
      <c r="E208" s="91">
        <v>0</v>
      </c>
      <c r="F208" s="91">
        <v>0</v>
      </c>
      <c r="G208" s="91">
        <v>0</v>
      </c>
      <c r="H208" s="91">
        <v>0</v>
      </c>
      <c r="I208" s="91">
        <v>0</v>
      </c>
      <c r="J208" s="91">
        <v>0</v>
      </c>
      <c r="K208" s="91">
        <v>0</v>
      </c>
      <c r="L208" s="91">
        <v>0</v>
      </c>
      <c r="M208" s="91">
        <v>0</v>
      </c>
      <c r="N208" s="96">
        <v>0</v>
      </c>
    </row>
    <row r="209" spans="1:14" ht="33" customHeight="1" thickBot="1" x14ac:dyDescent="0.25">
      <c r="A209" s="104" t="s">
        <v>337</v>
      </c>
      <c r="B209" s="94">
        <v>0</v>
      </c>
      <c r="C209" s="94">
        <v>0</v>
      </c>
      <c r="D209" s="94">
        <v>0</v>
      </c>
      <c r="E209" s="94">
        <v>0</v>
      </c>
      <c r="F209" s="94">
        <v>0</v>
      </c>
      <c r="G209" s="94">
        <v>0</v>
      </c>
      <c r="H209" s="94">
        <v>0</v>
      </c>
      <c r="I209" s="94">
        <v>0</v>
      </c>
      <c r="J209" s="94">
        <v>0</v>
      </c>
      <c r="K209" s="94">
        <v>0</v>
      </c>
      <c r="L209" s="94">
        <v>0</v>
      </c>
      <c r="M209" s="94">
        <v>0</v>
      </c>
      <c r="N209" s="94">
        <v>0</v>
      </c>
    </row>
    <row r="210" spans="1:14" ht="33" customHeight="1" x14ac:dyDescent="0.2">
      <c r="A210" s="103" t="s">
        <v>338</v>
      </c>
      <c r="B210" s="91">
        <v>0</v>
      </c>
      <c r="C210" s="91">
        <v>0</v>
      </c>
      <c r="D210" s="91">
        <v>0</v>
      </c>
      <c r="E210" s="91">
        <v>0</v>
      </c>
      <c r="F210" s="91">
        <v>0</v>
      </c>
      <c r="G210" s="91">
        <v>0</v>
      </c>
      <c r="H210" s="91">
        <v>0</v>
      </c>
      <c r="I210" s="91">
        <v>0</v>
      </c>
      <c r="J210" s="91">
        <v>0</v>
      </c>
      <c r="K210" s="91">
        <v>0</v>
      </c>
      <c r="L210" s="91">
        <v>0</v>
      </c>
      <c r="M210" s="91">
        <v>0</v>
      </c>
      <c r="N210" s="96">
        <v>0</v>
      </c>
    </row>
    <row r="211" spans="1:14" ht="33" customHeight="1" x14ac:dyDescent="0.2">
      <c r="A211" s="103" t="s">
        <v>339</v>
      </c>
      <c r="B211" s="91">
        <v>0</v>
      </c>
      <c r="C211" s="91">
        <v>0</v>
      </c>
      <c r="D211" s="91">
        <v>0</v>
      </c>
      <c r="E211" s="91">
        <v>0</v>
      </c>
      <c r="F211" s="91">
        <v>0</v>
      </c>
      <c r="G211" s="91">
        <v>0</v>
      </c>
      <c r="H211" s="91">
        <v>0</v>
      </c>
      <c r="I211" s="91">
        <v>0</v>
      </c>
      <c r="J211" s="91">
        <v>0</v>
      </c>
      <c r="K211" s="91">
        <v>0</v>
      </c>
      <c r="L211" s="91">
        <v>0</v>
      </c>
      <c r="M211" s="91">
        <v>0</v>
      </c>
      <c r="N211" s="96">
        <v>0</v>
      </c>
    </row>
    <row r="212" spans="1:14" ht="33" customHeight="1" thickBot="1" x14ac:dyDescent="0.25">
      <c r="A212" s="103" t="s">
        <v>256</v>
      </c>
      <c r="B212" s="91">
        <v>0</v>
      </c>
      <c r="C212" s="91">
        <v>0</v>
      </c>
      <c r="D212" s="91">
        <v>0</v>
      </c>
      <c r="E212" s="91">
        <v>0</v>
      </c>
      <c r="F212" s="91">
        <v>0</v>
      </c>
      <c r="G212" s="91">
        <v>0</v>
      </c>
      <c r="H212" s="91">
        <v>0</v>
      </c>
      <c r="I212" s="91">
        <v>0</v>
      </c>
      <c r="J212" s="91">
        <v>0</v>
      </c>
      <c r="K212" s="91">
        <v>0</v>
      </c>
      <c r="L212" s="91">
        <v>0</v>
      </c>
      <c r="M212" s="91">
        <v>0</v>
      </c>
      <c r="N212" s="96">
        <v>0</v>
      </c>
    </row>
    <row r="213" spans="1:14" ht="33" customHeight="1" thickBot="1" x14ac:dyDescent="0.25">
      <c r="A213" s="104" t="s">
        <v>340</v>
      </c>
      <c r="B213" s="94">
        <v>113100</v>
      </c>
      <c r="C213" s="94">
        <v>63336</v>
      </c>
      <c r="D213" s="94">
        <v>0</v>
      </c>
      <c r="E213" s="94">
        <v>0</v>
      </c>
      <c r="F213" s="94">
        <v>42920</v>
      </c>
      <c r="G213" s="94">
        <v>38765.519999999997</v>
      </c>
      <c r="H213" s="94">
        <v>0</v>
      </c>
      <c r="I213" s="94">
        <v>472120</v>
      </c>
      <c r="J213" s="94">
        <v>0</v>
      </c>
      <c r="K213" s="94">
        <v>0</v>
      </c>
      <c r="L213" s="94">
        <v>0</v>
      </c>
      <c r="M213" s="94">
        <v>0</v>
      </c>
      <c r="N213" s="94">
        <v>730241.52</v>
      </c>
    </row>
    <row r="214" spans="1:14" ht="33" customHeight="1" thickBot="1" x14ac:dyDescent="0.25">
      <c r="A214" s="106" t="s">
        <v>340</v>
      </c>
      <c r="B214" s="98">
        <v>113100</v>
      </c>
      <c r="C214" s="98">
        <v>63336</v>
      </c>
      <c r="D214" s="98">
        <v>0</v>
      </c>
      <c r="E214" s="98">
        <v>0</v>
      </c>
      <c r="F214" s="98">
        <v>42920</v>
      </c>
      <c r="G214" s="98">
        <v>38765.519999999997</v>
      </c>
      <c r="H214" s="98">
        <v>0</v>
      </c>
      <c r="I214" s="98">
        <v>472120</v>
      </c>
      <c r="J214" s="98">
        <v>0</v>
      </c>
      <c r="K214" s="98">
        <v>0</v>
      </c>
      <c r="L214" s="98">
        <v>0</v>
      </c>
      <c r="M214" s="98">
        <v>0</v>
      </c>
      <c r="N214" s="99">
        <v>730241.52</v>
      </c>
    </row>
    <row r="215" spans="1:14" ht="33" customHeight="1" thickBot="1" x14ac:dyDescent="0.25">
      <c r="A215" s="111" t="s">
        <v>251</v>
      </c>
      <c r="B215" s="112">
        <v>251923225.63999999</v>
      </c>
      <c r="C215" s="112">
        <v>222144363.06999999</v>
      </c>
      <c r="D215" s="112">
        <v>223470428.42000005</v>
      </c>
      <c r="E215" s="112">
        <v>227689607.94</v>
      </c>
      <c r="F215" s="112">
        <v>251655025.00000006</v>
      </c>
      <c r="G215" s="112">
        <v>278658930.08000004</v>
      </c>
      <c r="H215" s="112">
        <v>329564388.81000006</v>
      </c>
      <c r="I215" s="112">
        <v>315970642.00999999</v>
      </c>
      <c r="J215" s="112">
        <v>317176960.63999999</v>
      </c>
      <c r="K215" s="112">
        <v>328525909.88</v>
      </c>
      <c r="L215" s="112">
        <v>292534331.67000002</v>
      </c>
      <c r="M215" s="112">
        <v>265200415.75999996</v>
      </c>
      <c r="N215" s="112">
        <v>3304514228.9200001</v>
      </c>
    </row>
    <row r="216" spans="1:14" ht="33" customHeight="1" x14ac:dyDescent="0.2"/>
    <row r="217" spans="1:14" ht="33" customHeight="1" x14ac:dyDescent="0.2">
      <c r="A217" s="89"/>
    </row>
    <row r="218" spans="1:14" ht="33" customHeight="1" x14ac:dyDescent="0.2">
      <c r="A218" s="277" t="s">
        <v>349</v>
      </c>
      <c r="B218" s="277"/>
      <c r="C218" s="277"/>
      <c r="D218" s="277"/>
      <c r="E218" s="277"/>
      <c r="F218" s="277"/>
      <c r="G218" s="277"/>
      <c r="H218" s="277"/>
      <c r="I218" s="277"/>
      <c r="J218" s="277"/>
      <c r="K218" s="277"/>
      <c r="L218" s="277"/>
      <c r="M218" s="277"/>
      <c r="N218" s="277"/>
    </row>
    <row r="219" spans="1:14" ht="33" customHeight="1" thickBot="1" x14ac:dyDescent="0.25">
      <c r="A219" s="278"/>
      <c r="B219" s="278"/>
      <c r="C219" s="278"/>
      <c r="D219" s="278"/>
      <c r="E219" s="278"/>
      <c r="F219" s="278"/>
      <c r="G219" s="278"/>
      <c r="H219" s="278"/>
      <c r="I219" s="278"/>
      <c r="J219" s="278"/>
      <c r="K219" s="278"/>
      <c r="L219" s="278"/>
      <c r="M219" s="278"/>
      <c r="N219" s="278"/>
    </row>
    <row r="220" spans="1:14" ht="33" customHeight="1" thickBot="1" x14ac:dyDescent="0.25">
      <c r="A220" s="131" t="s">
        <v>238</v>
      </c>
      <c r="B220" s="132" t="s">
        <v>239</v>
      </c>
      <c r="C220" s="132" t="s">
        <v>240</v>
      </c>
      <c r="D220" s="132" t="s">
        <v>241</v>
      </c>
      <c r="E220" s="132" t="s">
        <v>242</v>
      </c>
      <c r="F220" s="132" t="s">
        <v>243</v>
      </c>
      <c r="G220" s="132" t="s">
        <v>244</v>
      </c>
      <c r="H220" s="132" t="s">
        <v>245</v>
      </c>
      <c r="I220" s="132" t="s">
        <v>246</v>
      </c>
      <c r="J220" s="132" t="s">
        <v>247</v>
      </c>
      <c r="K220" s="132" t="s">
        <v>248</v>
      </c>
      <c r="L220" s="132" t="s">
        <v>249</v>
      </c>
      <c r="M220" s="132" t="s">
        <v>250</v>
      </c>
      <c r="N220" s="133" t="s">
        <v>251</v>
      </c>
    </row>
    <row r="221" spans="1:14" ht="33" customHeight="1" thickBot="1" x14ac:dyDescent="0.25">
      <c r="A221" s="125" t="s">
        <v>252</v>
      </c>
      <c r="B221" s="113">
        <v>174250</v>
      </c>
      <c r="C221" s="113">
        <v>0</v>
      </c>
      <c r="D221" s="113">
        <v>114800</v>
      </c>
      <c r="E221" s="113">
        <v>57400</v>
      </c>
      <c r="F221" s="113">
        <v>0</v>
      </c>
      <c r="G221" s="113">
        <v>0</v>
      </c>
      <c r="H221" s="113">
        <v>57400</v>
      </c>
      <c r="I221" s="113">
        <v>176300</v>
      </c>
      <c r="J221" s="113">
        <v>116850</v>
      </c>
      <c r="K221" s="113">
        <v>114800</v>
      </c>
      <c r="L221" s="113">
        <v>57400</v>
      </c>
      <c r="M221" s="113">
        <v>291100</v>
      </c>
      <c r="N221" s="113">
        <v>1160300</v>
      </c>
    </row>
    <row r="222" spans="1:14" ht="33" customHeight="1" x14ac:dyDescent="0.2">
      <c r="A222" s="123" t="s">
        <v>253</v>
      </c>
      <c r="B222" s="116">
        <v>174250</v>
      </c>
      <c r="C222" s="114">
        <v>0</v>
      </c>
      <c r="D222" s="114">
        <v>114800</v>
      </c>
      <c r="E222" s="114">
        <v>57400</v>
      </c>
      <c r="F222" s="114">
        <v>0</v>
      </c>
      <c r="G222" s="114">
        <v>0</v>
      </c>
      <c r="H222" s="114">
        <v>57400</v>
      </c>
      <c r="I222" s="114">
        <v>176300</v>
      </c>
      <c r="J222" s="114">
        <v>116850</v>
      </c>
      <c r="K222" s="114">
        <v>114800</v>
      </c>
      <c r="L222" s="114">
        <v>57400</v>
      </c>
      <c r="M222" s="114">
        <v>291100</v>
      </c>
      <c r="N222" s="115">
        <v>1160300</v>
      </c>
    </row>
    <row r="223" spans="1:14" ht="33" customHeight="1" x14ac:dyDescent="0.2">
      <c r="A223" s="123" t="s">
        <v>221</v>
      </c>
      <c r="B223" s="116">
        <v>0</v>
      </c>
      <c r="C223" s="114">
        <v>0</v>
      </c>
      <c r="D223" s="114">
        <v>0</v>
      </c>
      <c r="E223" s="114">
        <v>0</v>
      </c>
      <c r="F223" s="114">
        <v>0</v>
      </c>
      <c r="G223" s="114">
        <v>0</v>
      </c>
      <c r="H223" s="114">
        <v>0</v>
      </c>
      <c r="I223" s="114">
        <v>0</v>
      </c>
      <c r="J223" s="114">
        <v>0</v>
      </c>
      <c r="K223" s="114">
        <v>0</v>
      </c>
      <c r="L223" s="114">
        <v>0</v>
      </c>
      <c r="M223" s="114">
        <v>0</v>
      </c>
      <c r="N223" s="115">
        <v>0</v>
      </c>
    </row>
    <row r="224" spans="1:14" ht="33" customHeight="1" x14ac:dyDescent="0.2">
      <c r="A224" s="123" t="s">
        <v>254</v>
      </c>
      <c r="B224" s="116">
        <v>0</v>
      </c>
      <c r="C224" s="114">
        <v>0</v>
      </c>
      <c r="D224" s="114">
        <v>0</v>
      </c>
      <c r="E224" s="114">
        <v>0</v>
      </c>
      <c r="F224" s="114">
        <v>0</v>
      </c>
      <c r="G224" s="114">
        <v>0</v>
      </c>
      <c r="H224" s="114">
        <v>0</v>
      </c>
      <c r="I224" s="114">
        <v>0</v>
      </c>
      <c r="J224" s="114">
        <v>0</v>
      </c>
      <c r="K224" s="114">
        <v>0</v>
      </c>
      <c r="L224" s="114">
        <v>0</v>
      </c>
      <c r="M224" s="114">
        <v>0</v>
      </c>
      <c r="N224" s="115">
        <v>0</v>
      </c>
    </row>
    <row r="225" spans="1:14" ht="33" customHeight="1" x14ac:dyDescent="0.2">
      <c r="A225" s="124" t="s">
        <v>255</v>
      </c>
      <c r="B225" s="116">
        <v>0</v>
      </c>
      <c r="C225" s="114">
        <v>0</v>
      </c>
      <c r="D225" s="114">
        <v>0</v>
      </c>
      <c r="E225" s="114">
        <v>0</v>
      </c>
      <c r="F225" s="114">
        <v>0</v>
      </c>
      <c r="G225" s="114">
        <v>0</v>
      </c>
      <c r="H225" s="114">
        <v>0</v>
      </c>
      <c r="I225" s="114">
        <v>0</v>
      </c>
      <c r="J225" s="114">
        <v>0</v>
      </c>
      <c r="K225" s="114">
        <v>0</v>
      </c>
      <c r="L225" s="114">
        <v>0</v>
      </c>
      <c r="M225" s="114">
        <v>0</v>
      </c>
      <c r="N225" s="115">
        <v>0</v>
      </c>
    </row>
    <row r="226" spans="1:14" ht="33" customHeight="1" thickBot="1" x14ac:dyDescent="0.25">
      <c r="A226" s="130" t="s">
        <v>256</v>
      </c>
      <c r="B226" s="116">
        <v>0</v>
      </c>
      <c r="C226" s="114">
        <v>0</v>
      </c>
      <c r="D226" s="114">
        <v>0</v>
      </c>
      <c r="E226" s="114">
        <v>0</v>
      </c>
      <c r="F226" s="114">
        <v>0</v>
      </c>
      <c r="G226" s="114">
        <v>0</v>
      </c>
      <c r="H226" s="114">
        <v>0</v>
      </c>
      <c r="I226" s="114">
        <v>0</v>
      </c>
      <c r="J226" s="114">
        <v>0</v>
      </c>
      <c r="K226" s="114">
        <v>0</v>
      </c>
      <c r="L226" s="114">
        <v>0</v>
      </c>
      <c r="M226" s="114">
        <v>0</v>
      </c>
      <c r="N226" s="115">
        <v>0</v>
      </c>
    </row>
    <row r="227" spans="1:14" ht="33" customHeight="1" thickBot="1" x14ac:dyDescent="0.25">
      <c r="A227" s="127" t="s">
        <v>257</v>
      </c>
      <c r="B227" s="117">
        <v>0</v>
      </c>
      <c r="C227" s="117">
        <v>0</v>
      </c>
      <c r="D227" s="117">
        <v>0</v>
      </c>
      <c r="E227" s="117">
        <v>0</v>
      </c>
      <c r="F227" s="117">
        <v>0</v>
      </c>
      <c r="G227" s="117">
        <v>0</v>
      </c>
      <c r="H227" s="117">
        <v>0</v>
      </c>
      <c r="I227" s="117">
        <v>0</v>
      </c>
      <c r="J227" s="117">
        <v>1652800</v>
      </c>
      <c r="K227" s="117">
        <v>761120</v>
      </c>
      <c r="L227" s="117">
        <v>0</v>
      </c>
      <c r="M227" s="117">
        <v>0</v>
      </c>
      <c r="N227" s="117">
        <v>2413920</v>
      </c>
    </row>
    <row r="228" spans="1:14" ht="33" customHeight="1" x14ac:dyDescent="0.2">
      <c r="A228" s="126" t="s">
        <v>258</v>
      </c>
      <c r="B228" s="114">
        <v>0</v>
      </c>
      <c r="C228" s="114">
        <v>0</v>
      </c>
      <c r="D228" s="114">
        <v>0</v>
      </c>
      <c r="E228" s="114">
        <v>0</v>
      </c>
      <c r="F228" s="114">
        <v>0</v>
      </c>
      <c r="G228" s="114">
        <v>0</v>
      </c>
      <c r="H228" s="114">
        <v>0</v>
      </c>
      <c r="I228" s="114">
        <v>0</v>
      </c>
      <c r="J228" s="114">
        <v>1652800</v>
      </c>
      <c r="K228" s="114">
        <v>761120</v>
      </c>
      <c r="L228" s="114">
        <v>0</v>
      </c>
      <c r="M228" s="114">
        <v>0</v>
      </c>
      <c r="N228" s="115">
        <v>2413920</v>
      </c>
    </row>
    <row r="229" spans="1:14" ht="33" customHeight="1" x14ac:dyDescent="0.2">
      <c r="A229" s="126" t="s">
        <v>259</v>
      </c>
      <c r="B229" s="114">
        <v>0</v>
      </c>
      <c r="C229" s="114">
        <v>0</v>
      </c>
      <c r="D229" s="114">
        <v>0</v>
      </c>
      <c r="E229" s="114">
        <v>0</v>
      </c>
      <c r="F229" s="114">
        <v>0</v>
      </c>
      <c r="G229" s="114">
        <v>0</v>
      </c>
      <c r="H229" s="114">
        <v>0</v>
      </c>
      <c r="I229" s="114">
        <v>0</v>
      </c>
      <c r="J229" s="114">
        <v>0</v>
      </c>
      <c r="K229" s="114">
        <v>0</v>
      </c>
      <c r="L229" s="114">
        <v>0</v>
      </c>
      <c r="M229" s="114">
        <v>0</v>
      </c>
      <c r="N229" s="115">
        <v>0</v>
      </c>
    </row>
    <row r="230" spans="1:14" ht="33" customHeight="1" x14ac:dyDescent="0.2">
      <c r="A230" s="126" t="s">
        <v>260</v>
      </c>
      <c r="B230" s="114">
        <v>0</v>
      </c>
      <c r="C230" s="114">
        <v>0</v>
      </c>
      <c r="D230" s="114">
        <v>0</v>
      </c>
      <c r="E230" s="114">
        <v>0</v>
      </c>
      <c r="F230" s="114">
        <v>0</v>
      </c>
      <c r="G230" s="114">
        <v>0</v>
      </c>
      <c r="H230" s="114">
        <v>0</v>
      </c>
      <c r="I230" s="114">
        <v>0</v>
      </c>
      <c r="J230" s="114">
        <v>0</v>
      </c>
      <c r="K230" s="114">
        <v>0</v>
      </c>
      <c r="L230" s="114">
        <v>0</v>
      </c>
      <c r="M230" s="114">
        <v>0</v>
      </c>
      <c r="N230" s="115">
        <v>0</v>
      </c>
    </row>
    <row r="231" spans="1:14" ht="33" customHeight="1" x14ac:dyDescent="0.2">
      <c r="A231" s="126" t="s">
        <v>261</v>
      </c>
      <c r="B231" s="114">
        <v>0</v>
      </c>
      <c r="C231" s="114">
        <v>0</v>
      </c>
      <c r="D231" s="114">
        <v>0</v>
      </c>
      <c r="E231" s="114">
        <v>0</v>
      </c>
      <c r="F231" s="114">
        <v>0</v>
      </c>
      <c r="G231" s="114">
        <v>0</v>
      </c>
      <c r="H231" s="114">
        <v>0</v>
      </c>
      <c r="I231" s="114">
        <v>0</v>
      </c>
      <c r="J231" s="114">
        <v>0</v>
      </c>
      <c r="K231" s="114">
        <v>0</v>
      </c>
      <c r="L231" s="114">
        <v>0</v>
      </c>
      <c r="M231" s="114">
        <v>0</v>
      </c>
      <c r="N231" s="115">
        <v>0</v>
      </c>
    </row>
    <row r="232" spans="1:14" ht="33" customHeight="1" x14ac:dyDescent="0.2">
      <c r="A232" s="126" t="s">
        <v>262</v>
      </c>
      <c r="B232" s="114">
        <v>0</v>
      </c>
      <c r="C232" s="114">
        <v>0</v>
      </c>
      <c r="D232" s="114">
        <v>0</v>
      </c>
      <c r="E232" s="114">
        <v>0</v>
      </c>
      <c r="F232" s="114">
        <v>0</v>
      </c>
      <c r="G232" s="114">
        <v>0</v>
      </c>
      <c r="H232" s="114">
        <v>0</v>
      </c>
      <c r="I232" s="114">
        <v>0</v>
      </c>
      <c r="J232" s="114">
        <v>0</v>
      </c>
      <c r="K232" s="114">
        <v>0</v>
      </c>
      <c r="L232" s="114">
        <v>0</v>
      </c>
      <c r="M232" s="114">
        <v>0</v>
      </c>
      <c r="N232" s="115">
        <v>0</v>
      </c>
    </row>
    <row r="233" spans="1:14" ht="33" customHeight="1" thickBot="1" x14ac:dyDescent="0.25">
      <c r="A233" s="126" t="s">
        <v>263</v>
      </c>
      <c r="B233" s="114">
        <v>0</v>
      </c>
      <c r="C233" s="114">
        <v>0</v>
      </c>
      <c r="D233" s="114">
        <v>0</v>
      </c>
      <c r="E233" s="114">
        <v>0</v>
      </c>
      <c r="F233" s="114">
        <v>0</v>
      </c>
      <c r="G233" s="114">
        <v>0</v>
      </c>
      <c r="H233" s="114">
        <v>0</v>
      </c>
      <c r="I233" s="114">
        <v>0</v>
      </c>
      <c r="J233" s="114">
        <v>0</v>
      </c>
      <c r="K233" s="114">
        <v>0</v>
      </c>
      <c r="L233" s="114">
        <v>0</v>
      </c>
      <c r="M233" s="114">
        <v>0</v>
      </c>
      <c r="N233" s="115">
        <v>0</v>
      </c>
    </row>
    <row r="234" spans="1:14" ht="33" customHeight="1" thickBot="1" x14ac:dyDescent="0.25">
      <c r="A234" s="127" t="s">
        <v>264</v>
      </c>
      <c r="B234" s="117">
        <v>1317305.43</v>
      </c>
      <c r="C234" s="117">
        <v>671135.56</v>
      </c>
      <c r="D234" s="117">
        <v>560301.26</v>
      </c>
      <c r="E234" s="117">
        <v>1811831.15</v>
      </c>
      <c r="F234" s="117">
        <v>1108646.43</v>
      </c>
      <c r="G234" s="117">
        <v>1488732.73</v>
      </c>
      <c r="H234" s="117">
        <v>1122204.6300000001</v>
      </c>
      <c r="I234" s="117">
        <v>630310.15999999992</v>
      </c>
      <c r="J234" s="117">
        <v>1051176.47</v>
      </c>
      <c r="K234" s="117">
        <v>1205507.45</v>
      </c>
      <c r="L234" s="117">
        <v>1161344.82</v>
      </c>
      <c r="M234" s="117">
        <v>1152366.8199999998</v>
      </c>
      <c r="N234" s="117">
        <v>13280862.91</v>
      </c>
    </row>
    <row r="235" spans="1:14" ht="33" customHeight="1" x14ac:dyDescent="0.2">
      <c r="A235" s="126" t="s">
        <v>265</v>
      </c>
      <c r="B235" s="114">
        <v>0</v>
      </c>
      <c r="C235" s="114">
        <v>0</v>
      </c>
      <c r="D235" s="114">
        <v>0</v>
      </c>
      <c r="E235" s="114">
        <v>0</v>
      </c>
      <c r="F235" s="114">
        <v>0</v>
      </c>
      <c r="G235" s="114">
        <v>0</v>
      </c>
      <c r="H235" s="114">
        <v>0</v>
      </c>
      <c r="I235" s="114">
        <v>0</v>
      </c>
      <c r="J235" s="114">
        <v>0</v>
      </c>
      <c r="K235" s="114">
        <v>0</v>
      </c>
      <c r="L235" s="114">
        <v>0</v>
      </c>
      <c r="M235" s="114">
        <v>0</v>
      </c>
      <c r="N235" s="115">
        <v>0</v>
      </c>
    </row>
    <row r="236" spans="1:14" ht="33" customHeight="1" x14ac:dyDescent="0.2">
      <c r="A236" s="126" t="s">
        <v>266</v>
      </c>
      <c r="B236" s="114">
        <v>1317305.43</v>
      </c>
      <c r="C236" s="114">
        <v>671135.56</v>
      </c>
      <c r="D236" s="114">
        <v>560301.26</v>
      </c>
      <c r="E236" s="114">
        <v>1811831.15</v>
      </c>
      <c r="F236" s="114">
        <v>1108646.43</v>
      </c>
      <c r="G236" s="114">
        <v>1488732.73</v>
      </c>
      <c r="H236" s="114">
        <v>1122204.6300000001</v>
      </c>
      <c r="I236" s="114">
        <v>630310.15999999992</v>
      </c>
      <c r="J236" s="114">
        <v>1051176.47</v>
      </c>
      <c r="K236" s="114">
        <v>1205507.45</v>
      </c>
      <c r="L236" s="114">
        <v>1161344.82</v>
      </c>
      <c r="M236" s="114">
        <v>1152366.8199999998</v>
      </c>
      <c r="N236" s="115">
        <v>13280862.91</v>
      </c>
    </row>
    <row r="237" spans="1:14" ht="33" customHeight="1" x14ac:dyDescent="0.2">
      <c r="A237" s="126" t="s">
        <v>267</v>
      </c>
      <c r="B237" s="114">
        <v>0</v>
      </c>
      <c r="C237" s="114">
        <v>0</v>
      </c>
      <c r="D237" s="114">
        <v>0</v>
      </c>
      <c r="E237" s="114">
        <v>0</v>
      </c>
      <c r="F237" s="114">
        <v>0</v>
      </c>
      <c r="G237" s="114">
        <v>0</v>
      </c>
      <c r="H237" s="114">
        <v>0</v>
      </c>
      <c r="I237" s="114">
        <v>0</v>
      </c>
      <c r="J237" s="114">
        <v>0</v>
      </c>
      <c r="K237" s="114">
        <v>0</v>
      </c>
      <c r="L237" s="114">
        <v>0</v>
      </c>
      <c r="M237" s="114">
        <v>0</v>
      </c>
      <c r="N237" s="115">
        <v>0</v>
      </c>
    </row>
    <row r="238" spans="1:14" ht="33" customHeight="1" thickBot="1" x14ac:dyDescent="0.25">
      <c r="A238" s="126" t="s">
        <v>268</v>
      </c>
      <c r="B238" s="114">
        <v>0</v>
      </c>
      <c r="C238" s="114">
        <v>0</v>
      </c>
      <c r="D238" s="114">
        <v>0</v>
      </c>
      <c r="E238" s="114">
        <v>0</v>
      </c>
      <c r="F238" s="114">
        <v>0</v>
      </c>
      <c r="G238" s="114">
        <v>0</v>
      </c>
      <c r="H238" s="114">
        <v>0</v>
      </c>
      <c r="I238" s="114">
        <v>0</v>
      </c>
      <c r="J238" s="114">
        <v>0</v>
      </c>
      <c r="K238" s="114">
        <v>0</v>
      </c>
      <c r="L238" s="114">
        <v>0</v>
      </c>
      <c r="M238" s="114">
        <v>0</v>
      </c>
      <c r="N238" s="115">
        <v>0</v>
      </c>
    </row>
    <row r="239" spans="1:14" ht="33" customHeight="1" thickBot="1" x14ac:dyDescent="0.25">
      <c r="A239" s="127" t="s">
        <v>269</v>
      </c>
      <c r="B239" s="118">
        <v>10960</v>
      </c>
      <c r="C239" s="118">
        <v>49320</v>
      </c>
      <c r="D239" s="118">
        <v>46580</v>
      </c>
      <c r="E239" s="118">
        <v>73980</v>
      </c>
      <c r="F239" s="118">
        <v>161660</v>
      </c>
      <c r="G239" s="118">
        <v>0</v>
      </c>
      <c r="H239" s="118">
        <v>63820</v>
      </c>
      <c r="I239" s="118">
        <v>38360</v>
      </c>
      <c r="J239" s="118">
        <v>145220</v>
      </c>
      <c r="K239" s="118">
        <v>147960</v>
      </c>
      <c r="L239" s="118">
        <v>30140</v>
      </c>
      <c r="M239" s="118">
        <v>93160</v>
      </c>
      <c r="N239" s="118">
        <v>861160</v>
      </c>
    </row>
    <row r="240" spans="1:14" ht="33" customHeight="1" x14ac:dyDescent="0.2">
      <c r="A240" s="126" t="s">
        <v>270</v>
      </c>
      <c r="B240" s="114">
        <v>0</v>
      </c>
      <c r="C240" s="114">
        <v>0</v>
      </c>
      <c r="D240" s="114">
        <v>0</v>
      </c>
      <c r="E240" s="114">
        <v>0</v>
      </c>
      <c r="F240" s="114">
        <v>0</v>
      </c>
      <c r="G240" s="114">
        <v>0</v>
      </c>
      <c r="H240" s="114">
        <v>0</v>
      </c>
      <c r="I240" s="114">
        <v>0</v>
      </c>
      <c r="J240" s="114">
        <v>0</v>
      </c>
      <c r="K240" s="114">
        <v>0</v>
      </c>
      <c r="L240" s="114">
        <v>0</v>
      </c>
      <c r="M240" s="114">
        <v>0</v>
      </c>
      <c r="N240" s="119">
        <v>0</v>
      </c>
    </row>
    <row r="241" spans="1:14" ht="33" customHeight="1" thickBot="1" x14ac:dyDescent="0.25">
      <c r="A241" s="126" t="s">
        <v>271</v>
      </c>
      <c r="B241" s="114">
        <v>10960</v>
      </c>
      <c r="C241" s="114">
        <v>49320</v>
      </c>
      <c r="D241" s="114">
        <v>46580</v>
      </c>
      <c r="E241" s="114">
        <v>73980</v>
      </c>
      <c r="F241" s="114">
        <v>161660</v>
      </c>
      <c r="G241" s="114">
        <v>0</v>
      </c>
      <c r="H241" s="114">
        <v>63820</v>
      </c>
      <c r="I241" s="114">
        <v>38360</v>
      </c>
      <c r="J241" s="114">
        <v>145220</v>
      </c>
      <c r="K241" s="114">
        <v>147960</v>
      </c>
      <c r="L241" s="114">
        <v>30140</v>
      </c>
      <c r="M241" s="114">
        <v>93160</v>
      </c>
      <c r="N241" s="119">
        <v>861160</v>
      </c>
    </row>
    <row r="242" spans="1:14" ht="33" customHeight="1" thickBot="1" x14ac:dyDescent="0.25">
      <c r="A242" s="127" t="s">
        <v>272</v>
      </c>
      <c r="B242" s="117">
        <v>4958325</v>
      </c>
      <c r="C242" s="117">
        <v>4887000</v>
      </c>
      <c r="D242" s="117">
        <v>4876200</v>
      </c>
      <c r="E242" s="117">
        <v>5659200</v>
      </c>
      <c r="F242" s="117">
        <v>4904775</v>
      </c>
      <c r="G242" s="117">
        <v>4647825</v>
      </c>
      <c r="H242" s="117">
        <v>5477400</v>
      </c>
      <c r="I242" s="117">
        <v>5557500</v>
      </c>
      <c r="J242" s="117">
        <v>5748525</v>
      </c>
      <c r="K242" s="117">
        <v>5361300</v>
      </c>
      <c r="L242" s="117">
        <v>5042250</v>
      </c>
      <c r="M242" s="117">
        <v>5402475</v>
      </c>
      <c r="N242" s="117">
        <v>62522775</v>
      </c>
    </row>
    <row r="243" spans="1:14" ht="33" customHeight="1" x14ac:dyDescent="0.2">
      <c r="A243" s="126" t="s">
        <v>273</v>
      </c>
      <c r="B243" s="114">
        <v>0</v>
      </c>
      <c r="C243" s="114">
        <v>0</v>
      </c>
      <c r="D243" s="114">
        <v>0</v>
      </c>
      <c r="E243" s="114">
        <v>0</v>
      </c>
      <c r="F243" s="114">
        <v>0</v>
      </c>
      <c r="G243" s="114">
        <v>0</v>
      </c>
      <c r="H243" s="114">
        <v>0</v>
      </c>
      <c r="I243" s="114">
        <v>0</v>
      </c>
      <c r="J243" s="114">
        <v>0</v>
      </c>
      <c r="K243" s="114">
        <v>0</v>
      </c>
      <c r="L243" s="114">
        <v>0</v>
      </c>
      <c r="M243" s="114">
        <v>0</v>
      </c>
      <c r="N243" s="119">
        <v>0</v>
      </c>
    </row>
    <row r="244" spans="1:14" ht="33" customHeight="1" x14ac:dyDescent="0.2">
      <c r="A244" s="126" t="s">
        <v>274</v>
      </c>
      <c r="B244" s="114">
        <v>0</v>
      </c>
      <c r="C244" s="114">
        <v>0</v>
      </c>
      <c r="D244" s="114">
        <v>0</v>
      </c>
      <c r="E244" s="114">
        <v>0</v>
      </c>
      <c r="F244" s="114">
        <v>0</v>
      </c>
      <c r="G244" s="114">
        <v>0</v>
      </c>
      <c r="H244" s="114">
        <v>0</v>
      </c>
      <c r="I244" s="114">
        <v>0</v>
      </c>
      <c r="J244" s="114">
        <v>0</v>
      </c>
      <c r="K244" s="114">
        <v>0</v>
      </c>
      <c r="L244" s="114">
        <v>0</v>
      </c>
      <c r="M244" s="114">
        <v>0</v>
      </c>
      <c r="N244" s="119">
        <v>0</v>
      </c>
    </row>
    <row r="245" spans="1:14" ht="33" customHeight="1" x14ac:dyDescent="0.2">
      <c r="A245" s="126" t="s">
        <v>275</v>
      </c>
      <c r="B245" s="114">
        <v>0</v>
      </c>
      <c r="C245" s="114">
        <v>0</v>
      </c>
      <c r="D245" s="114">
        <v>0</v>
      </c>
      <c r="E245" s="114">
        <v>0</v>
      </c>
      <c r="F245" s="114">
        <v>0</v>
      </c>
      <c r="G245" s="114">
        <v>0</v>
      </c>
      <c r="H245" s="114">
        <v>0</v>
      </c>
      <c r="I245" s="114">
        <v>0</v>
      </c>
      <c r="J245" s="114">
        <v>0</v>
      </c>
      <c r="K245" s="114">
        <v>0</v>
      </c>
      <c r="L245" s="114">
        <v>0</v>
      </c>
      <c r="M245" s="114">
        <v>0</v>
      </c>
      <c r="N245" s="119">
        <v>0</v>
      </c>
    </row>
    <row r="246" spans="1:14" ht="33" customHeight="1" x14ac:dyDescent="0.2">
      <c r="A246" s="126" t="s">
        <v>276</v>
      </c>
      <c r="B246" s="114">
        <v>0</v>
      </c>
      <c r="C246" s="114">
        <v>0</v>
      </c>
      <c r="D246" s="114">
        <v>0</v>
      </c>
      <c r="E246" s="114">
        <v>0</v>
      </c>
      <c r="F246" s="114">
        <v>0</v>
      </c>
      <c r="G246" s="114">
        <v>0</v>
      </c>
      <c r="H246" s="114">
        <v>0</v>
      </c>
      <c r="I246" s="114">
        <v>0</v>
      </c>
      <c r="J246" s="114">
        <v>0</v>
      </c>
      <c r="K246" s="114">
        <v>0</v>
      </c>
      <c r="L246" s="114">
        <v>0</v>
      </c>
      <c r="M246" s="114">
        <v>0</v>
      </c>
      <c r="N246" s="119">
        <v>0</v>
      </c>
    </row>
    <row r="247" spans="1:14" ht="33" customHeight="1" x14ac:dyDescent="0.2">
      <c r="A247" s="126" t="s">
        <v>277</v>
      </c>
      <c r="B247" s="114">
        <v>0</v>
      </c>
      <c r="C247" s="114">
        <v>0</v>
      </c>
      <c r="D247" s="114">
        <v>0</v>
      </c>
      <c r="E247" s="114">
        <v>0</v>
      </c>
      <c r="F247" s="114">
        <v>0</v>
      </c>
      <c r="G247" s="114">
        <v>0</v>
      </c>
      <c r="H247" s="114">
        <v>0</v>
      </c>
      <c r="I247" s="114">
        <v>0</v>
      </c>
      <c r="J247" s="114">
        <v>0</v>
      </c>
      <c r="K247" s="114">
        <v>0</v>
      </c>
      <c r="L247" s="114">
        <v>0</v>
      </c>
      <c r="M247" s="114">
        <v>0</v>
      </c>
      <c r="N247" s="119">
        <v>0</v>
      </c>
    </row>
    <row r="248" spans="1:14" ht="33" customHeight="1" x14ac:dyDescent="0.2">
      <c r="A248" s="126" t="s">
        <v>278</v>
      </c>
      <c r="B248" s="114">
        <v>0</v>
      </c>
      <c r="C248" s="114">
        <v>0</v>
      </c>
      <c r="D248" s="114">
        <v>0</v>
      </c>
      <c r="E248" s="114">
        <v>0</v>
      </c>
      <c r="F248" s="114">
        <v>0</v>
      </c>
      <c r="G248" s="114">
        <v>0</v>
      </c>
      <c r="H248" s="114">
        <v>0</v>
      </c>
      <c r="I248" s="114">
        <v>0</v>
      </c>
      <c r="J248" s="114">
        <v>0</v>
      </c>
      <c r="K248" s="114">
        <v>0</v>
      </c>
      <c r="L248" s="114">
        <v>0</v>
      </c>
      <c r="M248" s="114">
        <v>0</v>
      </c>
      <c r="N248" s="119">
        <v>0</v>
      </c>
    </row>
    <row r="249" spans="1:14" ht="33" customHeight="1" x14ac:dyDescent="0.2">
      <c r="A249" s="126" t="s">
        <v>279</v>
      </c>
      <c r="B249" s="114">
        <v>0</v>
      </c>
      <c r="C249" s="114">
        <v>0</v>
      </c>
      <c r="D249" s="114">
        <v>0</v>
      </c>
      <c r="E249" s="114">
        <v>0</v>
      </c>
      <c r="F249" s="114">
        <v>0</v>
      </c>
      <c r="G249" s="114">
        <v>0</v>
      </c>
      <c r="H249" s="114">
        <v>0</v>
      </c>
      <c r="I249" s="114">
        <v>0</v>
      </c>
      <c r="J249" s="114">
        <v>0</v>
      </c>
      <c r="K249" s="114">
        <v>0</v>
      </c>
      <c r="L249" s="114">
        <v>0</v>
      </c>
      <c r="M249" s="114">
        <v>0</v>
      </c>
      <c r="N249" s="119">
        <v>0</v>
      </c>
    </row>
    <row r="250" spans="1:14" ht="33" customHeight="1" x14ac:dyDescent="0.2">
      <c r="A250" s="126" t="s">
        <v>280</v>
      </c>
      <c r="B250" s="114">
        <v>0</v>
      </c>
      <c r="C250" s="114">
        <v>0</v>
      </c>
      <c r="D250" s="114">
        <v>0</v>
      </c>
      <c r="E250" s="114">
        <v>0</v>
      </c>
      <c r="F250" s="114">
        <v>0</v>
      </c>
      <c r="G250" s="114">
        <v>0</v>
      </c>
      <c r="H250" s="114">
        <v>0</v>
      </c>
      <c r="I250" s="114">
        <v>0</v>
      </c>
      <c r="J250" s="114">
        <v>0</v>
      </c>
      <c r="K250" s="114">
        <v>0</v>
      </c>
      <c r="L250" s="114">
        <v>0</v>
      </c>
      <c r="M250" s="114">
        <v>0</v>
      </c>
      <c r="N250" s="119">
        <v>0</v>
      </c>
    </row>
    <row r="251" spans="1:14" ht="33" customHeight="1" x14ac:dyDescent="0.2">
      <c r="A251" s="126" t="s">
        <v>281</v>
      </c>
      <c r="B251" s="114">
        <v>0</v>
      </c>
      <c r="C251" s="114">
        <v>0</v>
      </c>
      <c r="D251" s="114">
        <v>0</v>
      </c>
      <c r="E251" s="114">
        <v>0</v>
      </c>
      <c r="F251" s="114">
        <v>0</v>
      </c>
      <c r="G251" s="114">
        <v>0</v>
      </c>
      <c r="H251" s="114">
        <v>0</v>
      </c>
      <c r="I251" s="114">
        <v>0</v>
      </c>
      <c r="J251" s="114">
        <v>0</v>
      </c>
      <c r="K251" s="114">
        <v>0</v>
      </c>
      <c r="L251" s="114">
        <v>0</v>
      </c>
      <c r="M251" s="114">
        <v>0</v>
      </c>
      <c r="N251" s="119">
        <v>0</v>
      </c>
    </row>
    <row r="252" spans="1:14" ht="33" customHeight="1" x14ac:dyDescent="0.2">
      <c r="A252" s="126" t="s">
        <v>282</v>
      </c>
      <c r="B252" s="114">
        <v>4958325</v>
      </c>
      <c r="C252" s="114">
        <v>4887000</v>
      </c>
      <c r="D252" s="114">
        <v>4876200</v>
      </c>
      <c r="E252" s="114">
        <v>5659200</v>
      </c>
      <c r="F252" s="114">
        <v>4904775</v>
      </c>
      <c r="G252" s="114">
        <v>4647825</v>
      </c>
      <c r="H252" s="114">
        <v>5477400</v>
      </c>
      <c r="I252" s="114">
        <v>5557500</v>
      </c>
      <c r="J252" s="114">
        <v>5748525</v>
      </c>
      <c r="K252" s="114">
        <v>5361300</v>
      </c>
      <c r="L252" s="114">
        <v>5042250</v>
      </c>
      <c r="M252" s="114">
        <v>5402475</v>
      </c>
      <c r="N252" s="119">
        <v>62522775</v>
      </c>
    </row>
    <row r="253" spans="1:14" ht="33" customHeight="1" thickBot="1" x14ac:dyDescent="0.25">
      <c r="A253" s="126" t="s">
        <v>283</v>
      </c>
      <c r="B253" s="114">
        <v>0</v>
      </c>
      <c r="C253" s="114">
        <v>0</v>
      </c>
      <c r="D253" s="114">
        <v>0</v>
      </c>
      <c r="E253" s="114">
        <v>0</v>
      </c>
      <c r="F253" s="114">
        <v>0</v>
      </c>
      <c r="G253" s="114">
        <v>0</v>
      </c>
      <c r="H253" s="114">
        <v>0</v>
      </c>
      <c r="I253" s="114">
        <v>0</v>
      </c>
      <c r="J253" s="114">
        <v>0</v>
      </c>
      <c r="K253" s="114">
        <v>0</v>
      </c>
      <c r="L253" s="114">
        <v>0</v>
      </c>
      <c r="M253" s="114">
        <v>0</v>
      </c>
      <c r="N253" s="119">
        <v>0</v>
      </c>
    </row>
    <row r="254" spans="1:14" ht="33" customHeight="1" thickBot="1" x14ac:dyDescent="0.25">
      <c r="A254" s="127" t="s">
        <v>284</v>
      </c>
      <c r="B254" s="117">
        <v>321500</v>
      </c>
      <c r="C254" s="117">
        <v>466175</v>
      </c>
      <c r="D254" s="117">
        <v>482250</v>
      </c>
      <c r="E254" s="117">
        <v>514400</v>
      </c>
      <c r="F254" s="117">
        <v>434025</v>
      </c>
      <c r="G254" s="117">
        <v>417950</v>
      </c>
      <c r="H254" s="117">
        <v>225050</v>
      </c>
      <c r="I254" s="117">
        <v>369725</v>
      </c>
      <c r="J254" s="117">
        <v>659075</v>
      </c>
      <c r="K254" s="117">
        <v>369725</v>
      </c>
      <c r="L254" s="117">
        <v>96450</v>
      </c>
      <c r="M254" s="117">
        <v>144675</v>
      </c>
      <c r="N254" s="117">
        <v>4501000</v>
      </c>
    </row>
    <row r="255" spans="1:14" ht="33" customHeight="1" thickBot="1" x14ac:dyDescent="0.25">
      <c r="A255" s="128" t="s">
        <v>284</v>
      </c>
      <c r="B255" s="120">
        <v>321500</v>
      </c>
      <c r="C255" s="120">
        <v>466175</v>
      </c>
      <c r="D255" s="120">
        <v>482250</v>
      </c>
      <c r="E255" s="120">
        <v>514400</v>
      </c>
      <c r="F255" s="120">
        <v>434025</v>
      </c>
      <c r="G255" s="120">
        <v>417950</v>
      </c>
      <c r="H255" s="120">
        <v>225050</v>
      </c>
      <c r="I255" s="120">
        <v>369725</v>
      </c>
      <c r="J255" s="120">
        <v>659075</v>
      </c>
      <c r="K255" s="120">
        <v>369725</v>
      </c>
      <c r="L255" s="120">
        <v>96450</v>
      </c>
      <c r="M255" s="120">
        <v>144675</v>
      </c>
      <c r="N255" s="119">
        <v>4501000</v>
      </c>
    </row>
    <row r="256" spans="1:14" ht="33" customHeight="1" thickBot="1" x14ac:dyDescent="0.25">
      <c r="A256" s="127" t="s">
        <v>285</v>
      </c>
      <c r="B256" s="117">
        <v>385800</v>
      </c>
      <c r="C256" s="117">
        <v>369725</v>
      </c>
      <c r="D256" s="117">
        <v>450100</v>
      </c>
      <c r="E256" s="117">
        <v>546550</v>
      </c>
      <c r="F256" s="117">
        <v>434025</v>
      </c>
      <c r="G256" s="117">
        <v>385800</v>
      </c>
      <c r="H256" s="117">
        <v>225050</v>
      </c>
      <c r="I256" s="117">
        <v>498325</v>
      </c>
      <c r="J256" s="117">
        <v>546550</v>
      </c>
      <c r="K256" s="117">
        <v>337575</v>
      </c>
      <c r="L256" s="117">
        <v>128600</v>
      </c>
      <c r="M256" s="117">
        <v>337575</v>
      </c>
      <c r="N256" s="117">
        <v>4645675</v>
      </c>
    </row>
    <row r="257" spans="1:14" ht="33" customHeight="1" x14ac:dyDescent="0.2">
      <c r="A257" s="126" t="s">
        <v>286</v>
      </c>
      <c r="B257" s="114">
        <v>0</v>
      </c>
      <c r="C257" s="114">
        <v>0</v>
      </c>
      <c r="D257" s="114">
        <v>0</v>
      </c>
      <c r="E257" s="114">
        <v>0</v>
      </c>
      <c r="F257" s="114">
        <v>0</v>
      </c>
      <c r="G257" s="114">
        <v>0</v>
      </c>
      <c r="H257" s="114">
        <v>0</v>
      </c>
      <c r="I257" s="114">
        <v>0</v>
      </c>
      <c r="J257" s="114">
        <v>0</v>
      </c>
      <c r="K257" s="114">
        <v>0</v>
      </c>
      <c r="L257" s="114">
        <v>0</v>
      </c>
      <c r="M257" s="114">
        <v>0</v>
      </c>
      <c r="N257" s="119">
        <v>0</v>
      </c>
    </row>
    <row r="258" spans="1:14" ht="33" customHeight="1" x14ac:dyDescent="0.2">
      <c r="A258" s="126" t="s">
        <v>287</v>
      </c>
      <c r="B258" s="114">
        <v>0</v>
      </c>
      <c r="C258" s="114">
        <v>0</v>
      </c>
      <c r="D258" s="114">
        <v>0</v>
      </c>
      <c r="E258" s="114">
        <v>0</v>
      </c>
      <c r="F258" s="114">
        <v>0</v>
      </c>
      <c r="G258" s="114">
        <v>0</v>
      </c>
      <c r="H258" s="114">
        <v>0</v>
      </c>
      <c r="I258" s="114">
        <v>0</v>
      </c>
      <c r="J258" s="114">
        <v>0</v>
      </c>
      <c r="K258" s="114">
        <v>0</v>
      </c>
      <c r="L258" s="114">
        <v>0</v>
      </c>
      <c r="M258" s="114">
        <v>0</v>
      </c>
      <c r="N258" s="119">
        <v>0</v>
      </c>
    </row>
    <row r="259" spans="1:14" ht="33" customHeight="1" x14ac:dyDescent="0.2">
      <c r="A259" s="126" t="s">
        <v>288</v>
      </c>
      <c r="B259" s="114">
        <v>0</v>
      </c>
      <c r="C259" s="114">
        <v>0</v>
      </c>
      <c r="D259" s="114">
        <v>0</v>
      </c>
      <c r="E259" s="114">
        <v>0</v>
      </c>
      <c r="F259" s="114">
        <v>0</v>
      </c>
      <c r="G259" s="114">
        <v>0</v>
      </c>
      <c r="H259" s="114">
        <v>0</v>
      </c>
      <c r="I259" s="114">
        <v>0</v>
      </c>
      <c r="J259" s="114">
        <v>0</v>
      </c>
      <c r="K259" s="114">
        <v>0</v>
      </c>
      <c r="L259" s="114">
        <v>0</v>
      </c>
      <c r="M259" s="114">
        <v>0</v>
      </c>
      <c r="N259" s="119">
        <v>0</v>
      </c>
    </row>
    <row r="260" spans="1:14" ht="33" customHeight="1" x14ac:dyDescent="0.2">
      <c r="A260" s="126" t="s">
        <v>289</v>
      </c>
      <c r="B260" s="114">
        <v>0</v>
      </c>
      <c r="C260" s="114">
        <v>0</v>
      </c>
      <c r="D260" s="114">
        <v>0</v>
      </c>
      <c r="E260" s="114">
        <v>0</v>
      </c>
      <c r="F260" s="114">
        <v>0</v>
      </c>
      <c r="G260" s="114">
        <v>0</v>
      </c>
      <c r="H260" s="114">
        <v>0</v>
      </c>
      <c r="I260" s="114">
        <v>0</v>
      </c>
      <c r="J260" s="114">
        <v>0</v>
      </c>
      <c r="K260" s="114">
        <v>0</v>
      </c>
      <c r="L260" s="114">
        <v>0</v>
      </c>
      <c r="M260" s="114">
        <v>0</v>
      </c>
      <c r="N260" s="119">
        <v>0</v>
      </c>
    </row>
    <row r="261" spans="1:14" ht="33" customHeight="1" x14ac:dyDescent="0.2">
      <c r="A261" s="126" t="s">
        <v>290</v>
      </c>
      <c r="B261" s="114">
        <v>0</v>
      </c>
      <c r="C261" s="114">
        <v>0</v>
      </c>
      <c r="D261" s="114">
        <v>0</v>
      </c>
      <c r="E261" s="114">
        <v>0</v>
      </c>
      <c r="F261" s="114">
        <v>0</v>
      </c>
      <c r="G261" s="114">
        <v>0</v>
      </c>
      <c r="H261" s="114">
        <v>0</v>
      </c>
      <c r="I261" s="114">
        <v>0</v>
      </c>
      <c r="J261" s="114">
        <v>0</v>
      </c>
      <c r="K261" s="114">
        <v>0</v>
      </c>
      <c r="L261" s="114">
        <v>0</v>
      </c>
      <c r="M261" s="114">
        <v>0</v>
      </c>
      <c r="N261" s="119">
        <v>0</v>
      </c>
    </row>
    <row r="262" spans="1:14" ht="33" customHeight="1" x14ac:dyDescent="0.2">
      <c r="A262" s="126" t="s">
        <v>291</v>
      </c>
      <c r="B262" s="114">
        <v>0</v>
      </c>
      <c r="C262" s="114">
        <v>0</v>
      </c>
      <c r="D262" s="114">
        <v>0</v>
      </c>
      <c r="E262" s="114">
        <v>0</v>
      </c>
      <c r="F262" s="114">
        <v>0</v>
      </c>
      <c r="G262" s="114">
        <v>0</v>
      </c>
      <c r="H262" s="114">
        <v>0</v>
      </c>
      <c r="I262" s="114">
        <v>0</v>
      </c>
      <c r="J262" s="114">
        <v>0</v>
      </c>
      <c r="K262" s="114">
        <v>0</v>
      </c>
      <c r="L262" s="114">
        <v>0</v>
      </c>
      <c r="M262" s="114">
        <v>0</v>
      </c>
      <c r="N262" s="119">
        <v>0</v>
      </c>
    </row>
    <row r="263" spans="1:14" ht="33" customHeight="1" x14ac:dyDescent="0.2">
      <c r="A263" s="126" t="s">
        <v>292</v>
      </c>
      <c r="B263" s="114">
        <v>0</v>
      </c>
      <c r="C263" s="114">
        <v>0</v>
      </c>
      <c r="D263" s="114">
        <v>0</v>
      </c>
      <c r="E263" s="114">
        <v>0</v>
      </c>
      <c r="F263" s="114">
        <v>0</v>
      </c>
      <c r="G263" s="114">
        <v>0</v>
      </c>
      <c r="H263" s="114">
        <v>0</v>
      </c>
      <c r="I263" s="114">
        <v>0</v>
      </c>
      <c r="J263" s="114">
        <v>0</v>
      </c>
      <c r="K263" s="114">
        <v>0</v>
      </c>
      <c r="L263" s="114">
        <v>0</v>
      </c>
      <c r="M263" s="114">
        <v>0</v>
      </c>
      <c r="N263" s="119">
        <v>0</v>
      </c>
    </row>
    <row r="264" spans="1:14" ht="33" customHeight="1" x14ac:dyDescent="0.2">
      <c r="A264" s="126" t="s">
        <v>293</v>
      </c>
      <c r="B264" s="114">
        <v>0</v>
      </c>
      <c r="C264" s="114">
        <v>0</v>
      </c>
      <c r="D264" s="114">
        <v>0</v>
      </c>
      <c r="E264" s="114">
        <v>0</v>
      </c>
      <c r="F264" s="114">
        <v>0</v>
      </c>
      <c r="G264" s="114">
        <v>0</v>
      </c>
      <c r="H264" s="114">
        <v>0</v>
      </c>
      <c r="I264" s="114">
        <v>0</v>
      </c>
      <c r="J264" s="114">
        <v>0</v>
      </c>
      <c r="K264" s="114">
        <v>0</v>
      </c>
      <c r="L264" s="114">
        <v>0</v>
      </c>
      <c r="M264" s="114">
        <v>0</v>
      </c>
      <c r="N264" s="119">
        <v>0</v>
      </c>
    </row>
    <row r="265" spans="1:14" ht="33" customHeight="1" x14ac:dyDescent="0.2">
      <c r="A265" s="126" t="s">
        <v>294</v>
      </c>
      <c r="B265" s="114">
        <v>385800</v>
      </c>
      <c r="C265" s="114">
        <v>369725</v>
      </c>
      <c r="D265" s="114">
        <v>450100</v>
      </c>
      <c r="E265" s="114">
        <v>546550</v>
      </c>
      <c r="F265" s="114">
        <v>434025</v>
      </c>
      <c r="G265" s="114">
        <v>385800</v>
      </c>
      <c r="H265" s="114">
        <v>225050</v>
      </c>
      <c r="I265" s="114">
        <v>498325</v>
      </c>
      <c r="J265" s="114">
        <v>546550</v>
      </c>
      <c r="K265" s="114">
        <v>337575</v>
      </c>
      <c r="L265" s="114">
        <v>128600</v>
      </c>
      <c r="M265" s="114">
        <v>337575</v>
      </c>
      <c r="N265" s="119">
        <v>4645675</v>
      </c>
    </row>
    <row r="266" spans="1:14" ht="33" customHeight="1" thickBot="1" x14ac:dyDescent="0.25">
      <c r="A266" s="126" t="s">
        <v>295</v>
      </c>
      <c r="B266" s="114">
        <v>0</v>
      </c>
      <c r="C266" s="114">
        <v>0</v>
      </c>
      <c r="D266" s="114">
        <v>0</v>
      </c>
      <c r="E266" s="114">
        <v>0</v>
      </c>
      <c r="F266" s="114">
        <v>0</v>
      </c>
      <c r="G266" s="114">
        <v>0</v>
      </c>
      <c r="H266" s="114">
        <v>0</v>
      </c>
      <c r="I266" s="114">
        <v>0</v>
      </c>
      <c r="J266" s="114">
        <v>0</v>
      </c>
      <c r="K266" s="114">
        <v>0</v>
      </c>
      <c r="L266" s="114">
        <v>0</v>
      </c>
      <c r="M266" s="114">
        <v>0</v>
      </c>
      <c r="N266" s="119">
        <v>0</v>
      </c>
    </row>
    <row r="267" spans="1:14" ht="33" customHeight="1" thickBot="1" x14ac:dyDescent="0.25">
      <c r="A267" s="127" t="s">
        <v>296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0</v>
      </c>
      <c r="I267" s="117">
        <v>0</v>
      </c>
      <c r="J267" s="117">
        <v>0</v>
      </c>
      <c r="K267" s="117">
        <v>0</v>
      </c>
      <c r="L267" s="117">
        <v>0</v>
      </c>
      <c r="M267" s="117">
        <v>0</v>
      </c>
      <c r="N267" s="117">
        <v>0</v>
      </c>
    </row>
    <row r="268" spans="1:14" ht="33" customHeight="1" x14ac:dyDescent="0.2">
      <c r="A268" s="126" t="s">
        <v>297</v>
      </c>
      <c r="B268" s="114">
        <v>0</v>
      </c>
      <c r="C268" s="114">
        <v>0</v>
      </c>
      <c r="D268" s="114">
        <v>0</v>
      </c>
      <c r="E268" s="114">
        <v>0</v>
      </c>
      <c r="F268" s="114">
        <v>0</v>
      </c>
      <c r="G268" s="114">
        <v>0</v>
      </c>
      <c r="H268" s="114">
        <v>0</v>
      </c>
      <c r="I268" s="114">
        <v>0</v>
      </c>
      <c r="J268" s="114">
        <v>0</v>
      </c>
      <c r="K268" s="114">
        <v>0</v>
      </c>
      <c r="L268" s="114">
        <v>0</v>
      </c>
      <c r="M268" s="114">
        <v>0</v>
      </c>
      <c r="N268" s="119">
        <v>0</v>
      </c>
    </row>
    <row r="269" spans="1:14" ht="33" customHeight="1" x14ac:dyDescent="0.2">
      <c r="A269" s="126" t="s">
        <v>298</v>
      </c>
      <c r="B269" s="114">
        <v>0</v>
      </c>
      <c r="C269" s="114">
        <v>0</v>
      </c>
      <c r="D269" s="114">
        <v>0</v>
      </c>
      <c r="E269" s="114">
        <v>0</v>
      </c>
      <c r="F269" s="114">
        <v>0</v>
      </c>
      <c r="G269" s="114">
        <v>0</v>
      </c>
      <c r="H269" s="114">
        <v>0</v>
      </c>
      <c r="I269" s="114">
        <v>0</v>
      </c>
      <c r="J269" s="114">
        <v>0</v>
      </c>
      <c r="K269" s="114">
        <v>0</v>
      </c>
      <c r="L269" s="114">
        <v>0</v>
      </c>
      <c r="M269" s="114">
        <v>0</v>
      </c>
      <c r="N269" s="119">
        <v>0</v>
      </c>
    </row>
    <row r="270" spans="1:14" ht="33" customHeight="1" x14ac:dyDescent="0.2">
      <c r="A270" s="126" t="s">
        <v>299</v>
      </c>
      <c r="B270" s="114">
        <v>0</v>
      </c>
      <c r="C270" s="114">
        <v>0</v>
      </c>
      <c r="D270" s="114">
        <v>0</v>
      </c>
      <c r="E270" s="114">
        <v>0</v>
      </c>
      <c r="F270" s="114">
        <v>0</v>
      </c>
      <c r="G270" s="114">
        <v>0</v>
      </c>
      <c r="H270" s="114">
        <v>0</v>
      </c>
      <c r="I270" s="114">
        <v>0</v>
      </c>
      <c r="J270" s="114">
        <v>0</v>
      </c>
      <c r="K270" s="114">
        <v>0</v>
      </c>
      <c r="L270" s="114">
        <v>0</v>
      </c>
      <c r="M270" s="114">
        <v>0</v>
      </c>
      <c r="N270" s="119">
        <v>0</v>
      </c>
    </row>
    <row r="271" spans="1:14" ht="33" customHeight="1" x14ac:dyDescent="0.2">
      <c r="A271" s="126" t="s">
        <v>300</v>
      </c>
      <c r="B271" s="114">
        <v>0</v>
      </c>
      <c r="C271" s="114">
        <v>0</v>
      </c>
      <c r="D271" s="114">
        <v>0</v>
      </c>
      <c r="E271" s="114">
        <v>0</v>
      </c>
      <c r="F271" s="114">
        <v>0</v>
      </c>
      <c r="G271" s="114">
        <v>0</v>
      </c>
      <c r="H271" s="114">
        <v>0</v>
      </c>
      <c r="I271" s="114">
        <v>0</v>
      </c>
      <c r="J271" s="114">
        <v>0</v>
      </c>
      <c r="K271" s="114">
        <v>0</v>
      </c>
      <c r="L271" s="114">
        <v>0</v>
      </c>
      <c r="M271" s="114">
        <v>0</v>
      </c>
      <c r="N271" s="119">
        <v>0</v>
      </c>
    </row>
    <row r="272" spans="1:14" ht="33" customHeight="1" x14ac:dyDescent="0.2">
      <c r="A272" s="126" t="s">
        <v>301</v>
      </c>
      <c r="B272" s="114">
        <v>0</v>
      </c>
      <c r="C272" s="114">
        <v>0</v>
      </c>
      <c r="D272" s="114">
        <v>0</v>
      </c>
      <c r="E272" s="114">
        <v>0</v>
      </c>
      <c r="F272" s="114">
        <v>0</v>
      </c>
      <c r="G272" s="114">
        <v>0</v>
      </c>
      <c r="H272" s="114">
        <v>0</v>
      </c>
      <c r="I272" s="114">
        <v>0</v>
      </c>
      <c r="J272" s="114">
        <v>0</v>
      </c>
      <c r="K272" s="114">
        <v>0</v>
      </c>
      <c r="L272" s="114">
        <v>0</v>
      </c>
      <c r="M272" s="114">
        <v>0</v>
      </c>
      <c r="N272" s="119">
        <v>0</v>
      </c>
    </row>
    <row r="273" spans="1:14" ht="33" customHeight="1" x14ac:dyDescent="0.2">
      <c r="A273" s="126" t="s">
        <v>302</v>
      </c>
      <c r="B273" s="114">
        <v>0</v>
      </c>
      <c r="C273" s="114">
        <v>0</v>
      </c>
      <c r="D273" s="114">
        <v>0</v>
      </c>
      <c r="E273" s="114">
        <v>0</v>
      </c>
      <c r="F273" s="114">
        <v>0</v>
      </c>
      <c r="G273" s="114">
        <v>0</v>
      </c>
      <c r="H273" s="114">
        <v>0</v>
      </c>
      <c r="I273" s="114">
        <v>0</v>
      </c>
      <c r="J273" s="114">
        <v>0</v>
      </c>
      <c r="K273" s="114">
        <v>0</v>
      </c>
      <c r="L273" s="114">
        <v>0</v>
      </c>
      <c r="M273" s="114">
        <v>0</v>
      </c>
      <c r="N273" s="119">
        <v>0</v>
      </c>
    </row>
    <row r="274" spans="1:14" ht="33" customHeight="1" thickBot="1" x14ac:dyDescent="0.25">
      <c r="A274" s="126" t="s">
        <v>303</v>
      </c>
      <c r="B274" s="114">
        <v>0</v>
      </c>
      <c r="C274" s="114">
        <v>0</v>
      </c>
      <c r="D274" s="114">
        <v>0</v>
      </c>
      <c r="E274" s="114">
        <v>0</v>
      </c>
      <c r="F274" s="114">
        <v>0</v>
      </c>
      <c r="G274" s="114">
        <v>0</v>
      </c>
      <c r="H274" s="114">
        <v>0</v>
      </c>
      <c r="I274" s="114">
        <v>0</v>
      </c>
      <c r="J274" s="114">
        <v>0</v>
      </c>
      <c r="K274" s="114">
        <v>0</v>
      </c>
      <c r="L274" s="114">
        <v>0</v>
      </c>
      <c r="M274" s="114">
        <v>0</v>
      </c>
      <c r="N274" s="119">
        <v>0</v>
      </c>
    </row>
    <row r="275" spans="1:14" ht="33" customHeight="1" thickBot="1" x14ac:dyDescent="0.25">
      <c r="A275" s="127" t="s">
        <v>304</v>
      </c>
      <c r="B275" s="117">
        <v>120281919.89000002</v>
      </c>
      <c r="C275" s="117">
        <v>119612131.82800001</v>
      </c>
      <c r="D275" s="117">
        <v>124473039.086</v>
      </c>
      <c r="E275" s="117">
        <v>105346152.316</v>
      </c>
      <c r="F275" s="117">
        <v>117851073.08299997</v>
      </c>
      <c r="G275" s="117">
        <v>117745965.37199998</v>
      </c>
      <c r="H275" s="117">
        <v>109860204.303</v>
      </c>
      <c r="I275" s="117">
        <v>128238437.02199998</v>
      </c>
      <c r="J275" s="117">
        <v>136217339.882</v>
      </c>
      <c r="K275" s="117">
        <v>140675885.87199998</v>
      </c>
      <c r="L275" s="117">
        <v>133810226.21300001</v>
      </c>
      <c r="M275" s="117">
        <v>119580882.04099999</v>
      </c>
      <c r="N275" s="117">
        <v>1473693256.9080002</v>
      </c>
    </row>
    <row r="276" spans="1:14" ht="33" customHeight="1" x14ac:dyDescent="0.2">
      <c r="A276" s="126" t="s">
        <v>305</v>
      </c>
      <c r="B276" s="114">
        <v>10242040.449999999</v>
      </c>
      <c r="C276" s="114">
        <v>8422805.9500000011</v>
      </c>
      <c r="D276" s="114">
        <v>21093181.960000001</v>
      </c>
      <c r="E276" s="114">
        <v>19571004.509999998</v>
      </c>
      <c r="F276" s="114">
        <v>8657866.0599999987</v>
      </c>
      <c r="G276" s="114">
        <v>10607263.34</v>
      </c>
      <c r="H276" s="114">
        <v>11246565.780000001</v>
      </c>
      <c r="I276" s="114">
        <v>13764607.520000001</v>
      </c>
      <c r="J276" s="114">
        <v>13342143.48</v>
      </c>
      <c r="K276" s="114">
        <v>14151917.01</v>
      </c>
      <c r="L276" s="114">
        <v>12576858.470000001</v>
      </c>
      <c r="M276" s="114">
        <v>13114676.610000001</v>
      </c>
      <c r="N276" s="119">
        <v>156790931.14000002</v>
      </c>
    </row>
    <row r="277" spans="1:14" ht="33" customHeight="1" x14ac:dyDescent="0.2">
      <c r="A277" s="126" t="s">
        <v>306</v>
      </c>
      <c r="B277" s="114">
        <v>281690.2</v>
      </c>
      <c r="C277" s="114">
        <v>810262.2</v>
      </c>
      <c r="D277" s="114">
        <v>815419</v>
      </c>
      <c r="E277" s="114">
        <v>842492.2</v>
      </c>
      <c r="F277" s="114">
        <v>760628</v>
      </c>
      <c r="G277" s="114">
        <v>1012783.8</v>
      </c>
      <c r="H277" s="114">
        <v>731972.6</v>
      </c>
      <c r="I277" s="114">
        <v>915332</v>
      </c>
      <c r="J277" s="114">
        <v>1260050.8</v>
      </c>
      <c r="K277" s="114">
        <v>1118381</v>
      </c>
      <c r="L277" s="114">
        <v>1001708.4</v>
      </c>
      <c r="M277" s="114">
        <v>1105489</v>
      </c>
      <c r="N277" s="119">
        <v>10656209.199999999</v>
      </c>
    </row>
    <row r="278" spans="1:14" ht="33" customHeight="1" x14ac:dyDescent="0.2">
      <c r="A278" s="126" t="s">
        <v>307</v>
      </c>
      <c r="B278" s="114">
        <v>657392</v>
      </c>
      <c r="C278" s="114">
        <v>797128</v>
      </c>
      <c r="D278" s="114">
        <v>1318400</v>
      </c>
      <c r="E278" s="114">
        <v>1328680</v>
      </c>
      <c r="F278" s="114">
        <v>1180154</v>
      </c>
      <c r="G278" s="114">
        <v>1070597</v>
      </c>
      <c r="H278" s="114">
        <v>925880</v>
      </c>
      <c r="I278" s="114">
        <v>1038392</v>
      </c>
      <c r="J278" s="114">
        <v>1509336</v>
      </c>
      <c r="K278" s="114">
        <v>2144008.4</v>
      </c>
      <c r="L278" s="114">
        <v>2677520</v>
      </c>
      <c r="M278" s="114">
        <v>914696</v>
      </c>
      <c r="N278" s="119">
        <v>15562183.4</v>
      </c>
    </row>
    <row r="279" spans="1:14" ht="33" customHeight="1" x14ac:dyDescent="0.2">
      <c r="A279" s="126" t="s">
        <v>308</v>
      </c>
      <c r="B279" s="114">
        <v>47360107.378999993</v>
      </c>
      <c r="C279" s="114">
        <v>43472760.633000001</v>
      </c>
      <c r="D279" s="114">
        <v>43835630.886</v>
      </c>
      <c r="E279" s="114">
        <v>38174204.125</v>
      </c>
      <c r="F279" s="114">
        <v>41359018.318999991</v>
      </c>
      <c r="G279" s="114">
        <v>46723796.901999995</v>
      </c>
      <c r="H279" s="114">
        <v>44193209.905000001</v>
      </c>
      <c r="I279" s="114">
        <v>52946264.171999998</v>
      </c>
      <c r="J279" s="114">
        <v>51833615.873999998</v>
      </c>
      <c r="K279" s="114">
        <v>49119487.99000001</v>
      </c>
      <c r="L279" s="114">
        <v>48231167.877000004</v>
      </c>
      <c r="M279" s="114">
        <v>46302474.546000004</v>
      </c>
      <c r="N279" s="119">
        <v>553551738.60800004</v>
      </c>
    </row>
    <row r="280" spans="1:14" ht="33" customHeight="1" x14ac:dyDescent="0.2">
      <c r="A280" s="126" t="s">
        <v>309</v>
      </c>
      <c r="B280" s="114">
        <v>0</v>
      </c>
      <c r="C280" s="114">
        <v>0</v>
      </c>
      <c r="D280" s="114">
        <v>0</v>
      </c>
      <c r="E280" s="114">
        <v>0</v>
      </c>
      <c r="F280" s="114">
        <v>0</v>
      </c>
      <c r="G280" s="114">
        <v>0</v>
      </c>
      <c r="H280" s="114">
        <v>0</v>
      </c>
      <c r="I280" s="114">
        <v>0</v>
      </c>
      <c r="J280" s="114">
        <v>0</v>
      </c>
      <c r="K280" s="114">
        <v>0</v>
      </c>
      <c r="L280" s="114">
        <v>0</v>
      </c>
      <c r="M280" s="114">
        <v>0</v>
      </c>
      <c r="N280" s="119">
        <v>0</v>
      </c>
    </row>
    <row r="281" spans="1:14" ht="33" customHeight="1" x14ac:dyDescent="0.2">
      <c r="A281" s="126" t="s">
        <v>310</v>
      </c>
      <c r="B281" s="114">
        <v>7265315.4300000006</v>
      </c>
      <c r="C281" s="114">
        <v>8327137.4100000001</v>
      </c>
      <c r="D281" s="114">
        <v>6051027.1900000004</v>
      </c>
      <c r="E281" s="114">
        <v>7352319.1899999995</v>
      </c>
      <c r="F281" s="114">
        <v>5471636.5199999996</v>
      </c>
      <c r="G281" s="114">
        <v>5702673.9900000002</v>
      </c>
      <c r="H281" s="114">
        <v>6913029.1200000001</v>
      </c>
      <c r="I281" s="114">
        <v>6575523.0999999996</v>
      </c>
      <c r="J281" s="114">
        <v>6954282.6340000005</v>
      </c>
      <c r="K281" s="114">
        <v>7694095.3200000003</v>
      </c>
      <c r="L281" s="114">
        <v>7776766.6129999999</v>
      </c>
      <c r="M281" s="114">
        <v>5862488.7999999998</v>
      </c>
      <c r="N281" s="119">
        <v>81946295.317000002</v>
      </c>
    </row>
    <row r="282" spans="1:14" ht="33" customHeight="1" x14ac:dyDescent="0.2">
      <c r="A282" s="126" t="s">
        <v>311</v>
      </c>
      <c r="B282" s="114">
        <v>29184096.47000001</v>
      </c>
      <c r="C282" s="114">
        <v>32298011.91100001</v>
      </c>
      <c r="D282" s="114">
        <v>35103557.759999998</v>
      </c>
      <c r="E282" s="114">
        <v>25362907.813000001</v>
      </c>
      <c r="F282" s="114">
        <v>27189770.539999999</v>
      </c>
      <c r="G282" s="114">
        <v>31296560.909999993</v>
      </c>
      <c r="H282" s="114">
        <v>30594175.519999996</v>
      </c>
      <c r="I282" s="114">
        <v>33538688.289999999</v>
      </c>
      <c r="J282" s="114">
        <v>33617739.802999996</v>
      </c>
      <c r="K282" s="114">
        <v>31733347.539999995</v>
      </c>
      <c r="L282" s="114">
        <v>28800178.779999994</v>
      </c>
      <c r="M282" s="114">
        <v>26928050.600000001</v>
      </c>
      <c r="N282" s="119">
        <v>365647085.93700004</v>
      </c>
    </row>
    <row r="283" spans="1:14" ht="33" customHeight="1" x14ac:dyDescent="0.2">
      <c r="A283" s="126" t="s">
        <v>312</v>
      </c>
      <c r="B283" s="114">
        <v>0</v>
      </c>
      <c r="C283" s="114">
        <v>0</v>
      </c>
      <c r="D283" s="114">
        <v>0</v>
      </c>
      <c r="E283" s="114">
        <v>0</v>
      </c>
      <c r="F283" s="114">
        <v>0</v>
      </c>
      <c r="G283" s="114">
        <v>0</v>
      </c>
      <c r="H283" s="114">
        <v>0</v>
      </c>
      <c r="I283" s="114">
        <v>0</v>
      </c>
      <c r="J283" s="114">
        <v>0</v>
      </c>
      <c r="K283" s="114">
        <v>0</v>
      </c>
      <c r="L283" s="114">
        <v>0</v>
      </c>
      <c r="M283" s="114">
        <v>0</v>
      </c>
      <c r="N283" s="119">
        <v>0</v>
      </c>
    </row>
    <row r="284" spans="1:14" ht="33" customHeight="1" x14ac:dyDescent="0.2">
      <c r="A284" s="126" t="s">
        <v>313</v>
      </c>
      <c r="B284" s="114">
        <v>0</v>
      </c>
      <c r="C284" s="114">
        <v>0</v>
      </c>
      <c r="D284" s="114">
        <v>0</v>
      </c>
      <c r="E284" s="114">
        <v>0</v>
      </c>
      <c r="F284" s="114">
        <v>0</v>
      </c>
      <c r="G284" s="114">
        <v>0</v>
      </c>
      <c r="H284" s="114">
        <v>0</v>
      </c>
      <c r="I284" s="114">
        <v>0</v>
      </c>
      <c r="J284" s="114">
        <v>0</v>
      </c>
      <c r="K284" s="114">
        <v>0</v>
      </c>
      <c r="L284" s="114">
        <v>0</v>
      </c>
      <c r="M284" s="114">
        <v>0</v>
      </c>
      <c r="N284" s="119">
        <v>0</v>
      </c>
    </row>
    <row r="285" spans="1:14" ht="33" customHeight="1" x14ac:dyDescent="0.2">
      <c r="A285" s="126" t="s">
        <v>314</v>
      </c>
      <c r="B285" s="114">
        <v>0</v>
      </c>
      <c r="C285" s="114">
        <v>0</v>
      </c>
      <c r="D285" s="114">
        <v>0</v>
      </c>
      <c r="E285" s="114">
        <v>0</v>
      </c>
      <c r="F285" s="114">
        <v>0</v>
      </c>
      <c r="G285" s="114">
        <v>0</v>
      </c>
      <c r="H285" s="114">
        <v>0</v>
      </c>
      <c r="I285" s="114">
        <v>0</v>
      </c>
      <c r="J285" s="114">
        <v>0</v>
      </c>
      <c r="K285" s="114">
        <v>0</v>
      </c>
      <c r="L285" s="114">
        <v>0</v>
      </c>
      <c r="M285" s="114">
        <v>0</v>
      </c>
      <c r="N285" s="119">
        <v>0</v>
      </c>
    </row>
    <row r="286" spans="1:14" ht="33" customHeight="1" x14ac:dyDescent="0.2">
      <c r="A286" s="126" t="s">
        <v>315</v>
      </c>
      <c r="B286" s="114">
        <v>0</v>
      </c>
      <c r="C286" s="114">
        <v>0</v>
      </c>
      <c r="D286" s="114">
        <v>0</v>
      </c>
      <c r="E286" s="114">
        <v>0</v>
      </c>
      <c r="F286" s="114">
        <v>0</v>
      </c>
      <c r="G286" s="114">
        <v>0</v>
      </c>
      <c r="H286" s="114">
        <v>0</v>
      </c>
      <c r="I286" s="114">
        <v>0</v>
      </c>
      <c r="J286" s="114">
        <v>0</v>
      </c>
      <c r="K286" s="114">
        <v>0</v>
      </c>
      <c r="L286" s="114">
        <v>0</v>
      </c>
      <c r="M286" s="114">
        <v>0</v>
      </c>
      <c r="N286" s="119">
        <v>0</v>
      </c>
    </row>
    <row r="287" spans="1:14" ht="33" customHeight="1" x14ac:dyDescent="0.2">
      <c r="A287" s="126" t="s">
        <v>316</v>
      </c>
      <c r="B287" s="114">
        <v>21838751.961000003</v>
      </c>
      <c r="C287" s="114">
        <v>21653685.723999999</v>
      </c>
      <c r="D287" s="114">
        <v>10926778.289999999</v>
      </c>
      <c r="E287" s="114">
        <v>8200216.4780000001</v>
      </c>
      <c r="F287" s="114">
        <v>30331521.644000001</v>
      </c>
      <c r="G287" s="114">
        <v>17922057.43</v>
      </c>
      <c r="H287" s="114">
        <v>12041027.378</v>
      </c>
      <c r="I287" s="114">
        <v>16906407.940000001</v>
      </c>
      <c r="J287" s="114">
        <v>23557585.291000001</v>
      </c>
      <c r="K287" s="114">
        <v>32016736.612</v>
      </c>
      <c r="L287" s="114">
        <v>30606840.072999999</v>
      </c>
      <c r="M287" s="114">
        <v>23207142.484999999</v>
      </c>
      <c r="N287" s="119">
        <v>249208751.30600005</v>
      </c>
    </row>
    <row r="288" spans="1:14" ht="33" customHeight="1" x14ac:dyDescent="0.2">
      <c r="A288" s="126" t="s">
        <v>317</v>
      </c>
      <c r="B288" s="114">
        <v>0</v>
      </c>
      <c r="C288" s="114">
        <v>0</v>
      </c>
      <c r="D288" s="114">
        <v>0</v>
      </c>
      <c r="E288" s="114">
        <v>0</v>
      </c>
      <c r="F288" s="114">
        <v>0</v>
      </c>
      <c r="G288" s="114">
        <v>0</v>
      </c>
      <c r="H288" s="114">
        <v>0</v>
      </c>
      <c r="I288" s="114">
        <v>0</v>
      </c>
      <c r="J288" s="114">
        <v>0</v>
      </c>
      <c r="K288" s="114">
        <v>0</v>
      </c>
      <c r="L288" s="114">
        <v>0</v>
      </c>
      <c r="M288" s="114">
        <v>0</v>
      </c>
      <c r="N288" s="119">
        <v>0</v>
      </c>
    </row>
    <row r="289" spans="1:14" ht="33" customHeight="1" x14ac:dyDescent="0.2">
      <c r="A289" s="126" t="s">
        <v>318</v>
      </c>
      <c r="B289" s="114">
        <v>0</v>
      </c>
      <c r="C289" s="114">
        <v>0</v>
      </c>
      <c r="D289" s="114">
        <v>0</v>
      </c>
      <c r="E289" s="114">
        <v>0</v>
      </c>
      <c r="F289" s="114">
        <v>0</v>
      </c>
      <c r="G289" s="114">
        <v>0</v>
      </c>
      <c r="H289" s="114">
        <v>0</v>
      </c>
      <c r="I289" s="114">
        <v>0</v>
      </c>
      <c r="J289" s="114">
        <v>0</v>
      </c>
      <c r="K289" s="114">
        <v>0</v>
      </c>
      <c r="L289" s="114">
        <v>0</v>
      </c>
      <c r="M289" s="114">
        <v>0</v>
      </c>
      <c r="N289" s="119">
        <v>0</v>
      </c>
    </row>
    <row r="290" spans="1:14" ht="33" customHeight="1" thickBot="1" x14ac:dyDescent="0.25">
      <c r="A290" s="126" t="s">
        <v>319</v>
      </c>
      <c r="B290" s="114">
        <v>3452526</v>
      </c>
      <c r="C290" s="114">
        <v>3830340</v>
      </c>
      <c r="D290" s="114">
        <v>5329044</v>
      </c>
      <c r="E290" s="114">
        <v>4514328</v>
      </c>
      <c r="F290" s="114">
        <v>2900478</v>
      </c>
      <c r="G290" s="114">
        <v>3410232</v>
      </c>
      <c r="H290" s="114">
        <v>3214344</v>
      </c>
      <c r="I290" s="114">
        <v>2553222</v>
      </c>
      <c r="J290" s="114">
        <v>4142586</v>
      </c>
      <c r="K290" s="114">
        <v>2697912</v>
      </c>
      <c r="L290" s="114">
        <v>2139186</v>
      </c>
      <c r="M290" s="114">
        <v>2145864</v>
      </c>
      <c r="N290" s="119">
        <v>40330062</v>
      </c>
    </row>
    <row r="291" spans="1:14" ht="33" customHeight="1" thickBot="1" x14ac:dyDescent="0.25">
      <c r="A291" s="127" t="s">
        <v>320</v>
      </c>
      <c r="B291" s="117">
        <v>2396490</v>
      </c>
      <c r="C291" s="117">
        <v>1018980</v>
      </c>
      <c r="D291" s="117">
        <v>811410</v>
      </c>
      <c r="E291" s="117">
        <v>1151070</v>
      </c>
      <c r="F291" s="117">
        <v>811410</v>
      </c>
      <c r="G291" s="117">
        <v>981240</v>
      </c>
      <c r="H291" s="117">
        <v>962370</v>
      </c>
      <c r="I291" s="117">
        <v>1226550</v>
      </c>
      <c r="J291" s="117">
        <v>1075590</v>
      </c>
      <c r="K291" s="117">
        <v>1528470</v>
      </c>
      <c r="L291" s="117">
        <v>226440</v>
      </c>
      <c r="M291" s="117">
        <v>0</v>
      </c>
      <c r="N291" s="117">
        <v>12190020</v>
      </c>
    </row>
    <row r="292" spans="1:14" ht="33" customHeight="1" x14ac:dyDescent="0.2">
      <c r="A292" s="126" t="s">
        <v>321</v>
      </c>
      <c r="B292" s="114">
        <v>0</v>
      </c>
      <c r="C292" s="114">
        <v>0</v>
      </c>
      <c r="D292" s="114">
        <v>0</v>
      </c>
      <c r="E292" s="114">
        <v>0</v>
      </c>
      <c r="F292" s="114">
        <v>0</v>
      </c>
      <c r="G292" s="114">
        <v>0</v>
      </c>
      <c r="H292" s="114">
        <v>0</v>
      </c>
      <c r="I292" s="114">
        <v>0</v>
      </c>
      <c r="J292" s="114">
        <v>0</v>
      </c>
      <c r="K292" s="114">
        <v>0</v>
      </c>
      <c r="L292" s="114">
        <v>0</v>
      </c>
      <c r="M292" s="114">
        <v>0</v>
      </c>
      <c r="N292" s="119">
        <v>0</v>
      </c>
    </row>
    <row r="293" spans="1:14" ht="33" customHeight="1" x14ac:dyDescent="0.2">
      <c r="A293" s="126" t="s">
        <v>322</v>
      </c>
      <c r="B293" s="114">
        <v>2396490</v>
      </c>
      <c r="C293" s="114">
        <v>1018980</v>
      </c>
      <c r="D293" s="114">
        <v>811410</v>
      </c>
      <c r="E293" s="114">
        <v>1151070</v>
      </c>
      <c r="F293" s="114">
        <v>811410</v>
      </c>
      <c r="G293" s="114">
        <v>981240</v>
      </c>
      <c r="H293" s="114">
        <v>962370</v>
      </c>
      <c r="I293" s="114">
        <v>1226550</v>
      </c>
      <c r="J293" s="114">
        <v>1075590</v>
      </c>
      <c r="K293" s="114">
        <v>1528470</v>
      </c>
      <c r="L293" s="114">
        <v>226440</v>
      </c>
      <c r="M293" s="114">
        <v>0</v>
      </c>
      <c r="N293" s="119">
        <v>12190020</v>
      </c>
    </row>
    <row r="294" spans="1:14" ht="33" customHeight="1" x14ac:dyDescent="0.2">
      <c r="A294" s="126" t="s">
        <v>323</v>
      </c>
      <c r="B294" s="114">
        <v>0</v>
      </c>
      <c r="C294" s="114">
        <v>0</v>
      </c>
      <c r="D294" s="114">
        <v>0</v>
      </c>
      <c r="E294" s="114">
        <v>0</v>
      </c>
      <c r="F294" s="114">
        <v>0</v>
      </c>
      <c r="G294" s="114">
        <v>0</v>
      </c>
      <c r="H294" s="114">
        <v>0</v>
      </c>
      <c r="I294" s="114">
        <v>0</v>
      </c>
      <c r="J294" s="114">
        <v>0</v>
      </c>
      <c r="K294" s="114">
        <v>0</v>
      </c>
      <c r="L294" s="114">
        <v>0</v>
      </c>
      <c r="M294" s="114">
        <v>0</v>
      </c>
      <c r="N294" s="119">
        <v>0</v>
      </c>
    </row>
    <row r="295" spans="1:14" ht="33" customHeight="1" x14ac:dyDescent="0.2">
      <c r="A295" s="126" t="s">
        <v>324</v>
      </c>
      <c r="B295" s="114">
        <v>0</v>
      </c>
      <c r="C295" s="114">
        <v>0</v>
      </c>
      <c r="D295" s="114">
        <v>0</v>
      </c>
      <c r="E295" s="114">
        <v>0</v>
      </c>
      <c r="F295" s="114">
        <v>0</v>
      </c>
      <c r="G295" s="114">
        <v>0</v>
      </c>
      <c r="H295" s="114">
        <v>0</v>
      </c>
      <c r="I295" s="114">
        <v>0</v>
      </c>
      <c r="J295" s="114">
        <v>0</v>
      </c>
      <c r="K295" s="114">
        <v>0</v>
      </c>
      <c r="L295" s="114">
        <v>0</v>
      </c>
      <c r="M295" s="114">
        <v>0</v>
      </c>
      <c r="N295" s="119">
        <v>0</v>
      </c>
    </row>
    <row r="296" spans="1:14" ht="33" customHeight="1" x14ac:dyDescent="0.2">
      <c r="A296" s="126" t="s">
        <v>325</v>
      </c>
      <c r="B296" s="114">
        <v>0</v>
      </c>
      <c r="C296" s="114">
        <v>0</v>
      </c>
      <c r="D296" s="114">
        <v>0</v>
      </c>
      <c r="E296" s="114">
        <v>0</v>
      </c>
      <c r="F296" s="114">
        <v>0</v>
      </c>
      <c r="G296" s="114">
        <v>0</v>
      </c>
      <c r="H296" s="114">
        <v>0</v>
      </c>
      <c r="I296" s="114">
        <v>0</v>
      </c>
      <c r="J296" s="114">
        <v>0</v>
      </c>
      <c r="K296" s="114">
        <v>0</v>
      </c>
      <c r="L296" s="114">
        <v>0</v>
      </c>
      <c r="M296" s="114">
        <v>0</v>
      </c>
      <c r="N296" s="119">
        <v>0</v>
      </c>
    </row>
    <row r="297" spans="1:14" ht="33" customHeight="1" thickBot="1" x14ac:dyDescent="0.25">
      <c r="A297" s="126" t="s">
        <v>256</v>
      </c>
      <c r="B297" s="114">
        <v>0</v>
      </c>
      <c r="C297" s="114">
        <v>0</v>
      </c>
      <c r="D297" s="114">
        <v>0</v>
      </c>
      <c r="E297" s="114">
        <v>0</v>
      </c>
      <c r="F297" s="114">
        <v>0</v>
      </c>
      <c r="G297" s="114">
        <v>0</v>
      </c>
      <c r="H297" s="114">
        <v>0</v>
      </c>
      <c r="I297" s="114">
        <v>0</v>
      </c>
      <c r="J297" s="114">
        <v>0</v>
      </c>
      <c r="K297" s="114">
        <v>0</v>
      </c>
      <c r="L297" s="114">
        <v>0</v>
      </c>
      <c r="M297" s="114">
        <v>0</v>
      </c>
      <c r="N297" s="119">
        <v>0</v>
      </c>
    </row>
    <row r="298" spans="1:14" ht="33" customHeight="1" thickBot="1" x14ac:dyDescent="0.25">
      <c r="A298" s="127" t="s">
        <v>326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</row>
    <row r="299" spans="1:14" ht="33" customHeight="1" x14ac:dyDescent="0.2">
      <c r="A299" s="126" t="s">
        <v>327</v>
      </c>
      <c r="B299" s="114">
        <v>0</v>
      </c>
      <c r="C299" s="114">
        <v>0</v>
      </c>
      <c r="D299" s="114">
        <v>0</v>
      </c>
      <c r="E299" s="114">
        <v>0</v>
      </c>
      <c r="F299" s="114">
        <v>0</v>
      </c>
      <c r="G299" s="114">
        <v>0</v>
      </c>
      <c r="H299" s="114">
        <v>0</v>
      </c>
      <c r="I299" s="114">
        <v>0</v>
      </c>
      <c r="J299" s="114">
        <v>0</v>
      </c>
      <c r="K299" s="114">
        <v>0</v>
      </c>
      <c r="L299" s="114">
        <v>0</v>
      </c>
      <c r="M299" s="114">
        <v>0</v>
      </c>
      <c r="N299" s="114">
        <v>0</v>
      </c>
    </row>
    <row r="300" spans="1:14" ht="33" customHeight="1" x14ac:dyDescent="0.2">
      <c r="A300" s="126" t="s">
        <v>328</v>
      </c>
      <c r="B300" s="114">
        <v>0</v>
      </c>
      <c r="C300" s="114">
        <v>0</v>
      </c>
      <c r="D300" s="114">
        <v>0</v>
      </c>
      <c r="E300" s="114">
        <v>0</v>
      </c>
      <c r="F300" s="114">
        <v>0</v>
      </c>
      <c r="G300" s="114">
        <v>0</v>
      </c>
      <c r="H300" s="114">
        <v>0</v>
      </c>
      <c r="I300" s="114">
        <v>0</v>
      </c>
      <c r="J300" s="114">
        <v>0</v>
      </c>
      <c r="K300" s="114">
        <v>0</v>
      </c>
      <c r="L300" s="114">
        <v>0</v>
      </c>
      <c r="M300" s="114">
        <v>0</v>
      </c>
      <c r="N300" s="114">
        <v>0</v>
      </c>
    </row>
    <row r="301" spans="1:14" ht="33" customHeight="1" x14ac:dyDescent="0.2">
      <c r="A301" s="126" t="s">
        <v>329</v>
      </c>
      <c r="B301" s="114">
        <v>0</v>
      </c>
      <c r="C301" s="114">
        <v>0</v>
      </c>
      <c r="D301" s="114">
        <v>0</v>
      </c>
      <c r="E301" s="114">
        <v>0</v>
      </c>
      <c r="F301" s="114">
        <v>0</v>
      </c>
      <c r="G301" s="114">
        <v>0</v>
      </c>
      <c r="H301" s="114">
        <v>0</v>
      </c>
      <c r="I301" s="114">
        <v>0</v>
      </c>
      <c r="J301" s="114">
        <v>0</v>
      </c>
      <c r="K301" s="114">
        <v>0</v>
      </c>
      <c r="L301" s="114">
        <v>0</v>
      </c>
      <c r="M301" s="114">
        <v>0</v>
      </c>
      <c r="N301" s="114">
        <v>0</v>
      </c>
    </row>
    <row r="302" spans="1:14" ht="33" customHeight="1" thickBot="1" x14ac:dyDescent="0.25">
      <c r="A302" s="126" t="s">
        <v>256</v>
      </c>
      <c r="B302" s="114">
        <v>0</v>
      </c>
      <c r="C302" s="114">
        <v>0</v>
      </c>
      <c r="D302" s="114">
        <v>0</v>
      </c>
      <c r="E302" s="114">
        <v>0</v>
      </c>
      <c r="F302" s="114">
        <v>0</v>
      </c>
      <c r="G302" s="114">
        <v>0</v>
      </c>
      <c r="H302" s="114">
        <v>0</v>
      </c>
      <c r="I302" s="114">
        <v>0</v>
      </c>
      <c r="J302" s="114">
        <v>0</v>
      </c>
      <c r="K302" s="114">
        <v>0</v>
      </c>
      <c r="L302" s="114">
        <v>0</v>
      </c>
      <c r="M302" s="114">
        <v>0</v>
      </c>
      <c r="N302" s="114">
        <v>0</v>
      </c>
    </row>
    <row r="303" spans="1:14" ht="33" customHeight="1" thickBot="1" x14ac:dyDescent="0.25">
      <c r="A303" s="127" t="s">
        <v>330</v>
      </c>
      <c r="B303" s="117">
        <v>0</v>
      </c>
      <c r="C303" s="117">
        <v>0</v>
      </c>
      <c r="D303" s="117">
        <v>0</v>
      </c>
      <c r="E303" s="117">
        <v>0</v>
      </c>
      <c r="F303" s="117">
        <v>0</v>
      </c>
      <c r="G303" s="117">
        <v>0</v>
      </c>
      <c r="H303" s="117">
        <v>0</v>
      </c>
      <c r="I303" s="117">
        <v>0</v>
      </c>
      <c r="J303" s="117">
        <v>0</v>
      </c>
      <c r="K303" s="117">
        <v>0</v>
      </c>
      <c r="L303" s="117">
        <v>0</v>
      </c>
      <c r="M303" s="117">
        <v>0</v>
      </c>
      <c r="N303" s="117">
        <v>0</v>
      </c>
    </row>
    <row r="304" spans="1:14" ht="33" customHeight="1" x14ac:dyDescent="0.2">
      <c r="A304" s="126" t="s">
        <v>331</v>
      </c>
      <c r="B304" s="114">
        <v>0</v>
      </c>
      <c r="C304" s="114">
        <v>0</v>
      </c>
      <c r="D304" s="114">
        <v>0</v>
      </c>
      <c r="E304" s="114">
        <v>0</v>
      </c>
      <c r="F304" s="114">
        <v>0</v>
      </c>
      <c r="G304" s="114">
        <v>0</v>
      </c>
      <c r="H304" s="114">
        <v>0</v>
      </c>
      <c r="I304" s="114">
        <v>0</v>
      </c>
      <c r="J304" s="114">
        <v>0</v>
      </c>
      <c r="K304" s="114">
        <v>0</v>
      </c>
      <c r="L304" s="114">
        <v>0</v>
      </c>
      <c r="M304" s="114">
        <v>0</v>
      </c>
      <c r="N304" s="119">
        <v>0</v>
      </c>
    </row>
    <row r="305" spans="1:14" ht="33" customHeight="1" x14ac:dyDescent="0.2">
      <c r="A305" s="126" t="s">
        <v>332</v>
      </c>
      <c r="B305" s="114">
        <v>0</v>
      </c>
      <c r="C305" s="114">
        <v>0</v>
      </c>
      <c r="D305" s="114">
        <v>0</v>
      </c>
      <c r="E305" s="114">
        <v>0</v>
      </c>
      <c r="F305" s="114">
        <v>0</v>
      </c>
      <c r="G305" s="114">
        <v>0</v>
      </c>
      <c r="H305" s="114">
        <v>0</v>
      </c>
      <c r="I305" s="114">
        <v>0</v>
      </c>
      <c r="J305" s="114">
        <v>0</v>
      </c>
      <c r="K305" s="114">
        <v>0</v>
      </c>
      <c r="L305" s="114">
        <v>0</v>
      </c>
      <c r="M305" s="114">
        <v>0</v>
      </c>
      <c r="N305" s="119">
        <v>0</v>
      </c>
    </row>
    <row r="306" spans="1:14" ht="33" customHeight="1" x14ac:dyDescent="0.2">
      <c r="A306" s="126" t="s">
        <v>333</v>
      </c>
      <c r="B306" s="114">
        <v>0</v>
      </c>
      <c r="C306" s="114">
        <v>0</v>
      </c>
      <c r="D306" s="114">
        <v>0</v>
      </c>
      <c r="E306" s="114">
        <v>0</v>
      </c>
      <c r="F306" s="114">
        <v>0</v>
      </c>
      <c r="G306" s="114">
        <v>0</v>
      </c>
      <c r="H306" s="114">
        <v>0</v>
      </c>
      <c r="I306" s="114">
        <v>0</v>
      </c>
      <c r="J306" s="114">
        <v>0</v>
      </c>
      <c r="K306" s="114">
        <v>0</v>
      </c>
      <c r="L306" s="114">
        <v>0</v>
      </c>
      <c r="M306" s="114">
        <v>0</v>
      </c>
      <c r="N306" s="119">
        <v>0</v>
      </c>
    </row>
    <row r="307" spans="1:14" ht="33" customHeight="1" x14ac:dyDescent="0.2">
      <c r="A307" s="126" t="s">
        <v>334</v>
      </c>
      <c r="B307" s="114">
        <v>0</v>
      </c>
      <c r="C307" s="114">
        <v>0</v>
      </c>
      <c r="D307" s="114">
        <v>0</v>
      </c>
      <c r="E307" s="114">
        <v>0</v>
      </c>
      <c r="F307" s="114">
        <v>0</v>
      </c>
      <c r="G307" s="114">
        <v>0</v>
      </c>
      <c r="H307" s="114">
        <v>0</v>
      </c>
      <c r="I307" s="114">
        <v>0</v>
      </c>
      <c r="J307" s="114">
        <v>0</v>
      </c>
      <c r="K307" s="114">
        <v>0</v>
      </c>
      <c r="L307" s="114">
        <v>0</v>
      </c>
      <c r="M307" s="114">
        <v>0</v>
      </c>
      <c r="N307" s="119">
        <v>0</v>
      </c>
    </row>
    <row r="308" spans="1:14" ht="33" customHeight="1" x14ac:dyDescent="0.2">
      <c r="A308" s="126" t="s">
        <v>335</v>
      </c>
      <c r="B308" s="114">
        <v>0</v>
      </c>
      <c r="C308" s="114">
        <v>0</v>
      </c>
      <c r="D308" s="114">
        <v>0</v>
      </c>
      <c r="E308" s="114">
        <v>0</v>
      </c>
      <c r="F308" s="114">
        <v>0</v>
      </c>
      <c r="G308" s="114">
        <v>0</v>
      </c>
      <c r="H308" s="114">
        <v>0</v>
      </c>
      <c r="I308" s="114">
        <v>0</v>
      </c>
      <c r="J308" s="114">
        <v>0</v>
      </c>
      <c r="K308" s="114">
        <v>0</v>
      </c>
      <c r="L308" s="114">
        <v>0</v>
      </c>
      <c r="M308" s="114">
        <v>0</v>
      </c>
      <c r="N308" s="119">
        <v>0</v>
      </c>
    </row>
    <row r="309" spans="1:14" ht="33" customHeight="1" x14ac:dyDescent="0.2">
      <c r="A309" s="126" t="s">
        <v>336</v>
      </c>
      <c r="B309" s="114">
        <v>0</v>
      </c>
      <c r="C309" s="114">
        <v>0</v>
      </c>
      <c r="D309" s="114">
        <v>0</v>
      </c>
      <c r="E309" s="114">
        <v>0</v>
      </c>
      <c r="F309" s="114">
        <v>0</v>
      </c>
      <c r="G309" s="114">
        <v>0</v>
      </c>
      <c r="H309" s="114">
        <v>0</v>
      </c>
      <c r="I309" s="114">
        <v>0</v>
      </c>
      <c r="J309" s="114">
        <v>0</v>
      </c>
      <c r="K309" s="114">
        <v>0</v>
      </c>
      <c r="L309" s="114">
        <v>0</v>
      </c>
      <c r="M309" s="114">
        <v>0</v>
      </c>
      <c r="N309" s="119">
        <v>0</v>
      </c>
    </row>
    <row r="310" spans="1:14" ht="33" customHeight="1" x14ac:dyDescent="0.2">
      <c r="A310" s="126" t="s">
        <v>335</v>
      </c>
      <c r="B310" s="114">
        <v>0</v>
      </c>
      <c r="C310" s="114">
        <v>0</v>
      </c>
      <c r="D310" s="114">
        <v>0</v>
      </c>
      <c r="E310" s="114">
        <v>0</v>
      </c>
      <c r="F310" s="114">
        <v>0</v>
      </c>
      <c r="G310" s="114">
        <v>0</v>
      </c>
      <c r="H310" s="114">
        <v>0</v>
      </c>
      <c r="I310" s="114">
        <v>0</v>
      </c>
      <c r="J310" s="114">
        <v>0</v>
      </c>
      <c r="K310" s="114">
        <v>0</v>
      </c>
      <c r="L310" s="114">
        <v>0</v>
      </c>
      <c r="M310" s="114">
        <v>0</v>
      </c>
      <c r="N310" s="119">
        <v>0</v>
      </c>
    </row>
    <row r="311" spans="1:14" ht="33" customHeight="1" thickBot="1" x14ac:dyDescent="0.25">
      <c r="A311" s="126" t="s">
        <v>256</v>
      </c>
      <c r="B311" s="114">
        <v>0</v>
      </c>
      <c r="C311" s="114">
        <v>0</v>
      </c>
      <c r="D311" s="114">
        <v>0</v>
      </c>
      <c r="E311" s="114">
        <v>0</v>
      </c>
      <c r="F311" s="114">
        <v>0</v>
      </c>
      <c r="G311" s="114">
        <v>0</v>
      </c>
      <c r="H311" s="114">
        <v>0</v>
      </c>
      <c r="I311" s="114">
        <v>0</v>
      </c>
      <c r="J311" s="114">
        <v>0</v>
      </c>
      <c r="K311" s="114">
        <v>0</v>
      </c>
      <c r="L311" s="114">
        <v>0</v>
      </c>
      <c r="M311" s="114">
        <v>0</v>
      </c>
      <c r="N311" s="119">
        <v>0</v>
      </c>
    </row>
    <row r="312" spans="1:14" ht="33" customHeight="1" thickBot="1" x14ac:dyDescent="0.25">
      <c r="A312" s="127" t="s">
        <v>337</v>
      </c>
      <c r="B312" s="117">
        <v>22112015.719999999</v>
      </c>
      <c r="C312" s="117">
        <v>21760201.395999998</v>
      </c>
      <c r="D312" s="117">
        <v>24273423.48</v>
      </c>
      <c r="E312" s="117">
        <v>26146535.720000003</v>
      </c>
      <c r="F312" s="117">
        <v>20643580.960000001</v>
      </c>
      <c r="G312" s="117">
        <v>21326415.920000002</v>
      </c>
      <c r="H312" s="117">
        <v>23716145.600000001</v>
      </c>
      <c r="I312" s="117">
        <v>23000473.759999998</v>
      </c>
      <c r="J312" s="117">
        <v>20816709.800000001</v>
      </c>
      <c r="K312" s="117">
        <v>25225424.880000003</v>
      </c>
      <c r="L312" s="117">
        <v>23416708.655999999</v>
      </c>
      <c r="M312" s="117">
        <v>23724888.063999999</v>
      </c>
      <c r="N312" s="117">
        <v>276162523.95599997</v>
      </c>
    </row>
    <row r="313" spans="1:14" ht="33" customHeight="1" x14ac:dyDescent="0.2">
      <c r="A313" s="126" t="s">
        <v>338</v>
      </c>
      <c r="B313" s="114">
        <v>14996347.879999999</v>
      </c>
      <c r="C313" s="114">
        <v>14157192.699999999</v>
      </c>
      <c r="D313" s="114">
        <v>16522884.52</v>
      </c>
      <c r="E313" s="114">
        <v>16781313.560000002</v>
      </c>
      <c r="F313" s="114">
        <v>13111416.4</v>
      </c>
      <c r="G313" s="114">
        <v>14611570</v>
      </c>
      <c r="H313" s="114">
        <v>16910660</v>
      </c>
      <c r="I313" s="114">
        <v>14773850</v>
      </c>
      <c r="J313" s="114">
        <v>14705445</v>
      </c>
      <c r="K313" s="114">
        <v>16063844</v>
      </c>
      <c r="L313" s="114">
        <v>15448197</v>
      </c>
      <c r="M313" s="114">
        <v>15580945</v>
      </c>
      <c r="N313" s="119">
        <v>183663666.06</v>
      </c>
    </row>
    <row r="314" spans="1:14" ht="33" customHeight="1" x14ac:dyDescent="0.2">
      <c r="A314" s="126" t="s">
        <v>339</v>
      </c>
      <c r="B314" s="114">
        <v>7115667.8399999999</v>
      </c>
      <c r="C314" s="114">
        <v>7603008.6960000005</v>
      </c>
      <c r="D314" s="114">
        <v>7750538.96</v>
      </c>
      <c r="E314" s="114">
        <v>9365222.1600000001</v>
      </c>
      <c r="F314" s="114">
        <v>7532164.5599999996</v>
      </c>
      <c r="G314" s="114">
        <v>6714845.9199999999</v>
      </c>
      <c r="H314" s="114">
        <v>6805485.5999999996</v>
      </c>
      <c r="I314" s="114">
        <v>8226623.7599999998</v>
      </c>
      <c r="J314" s="114">
        <v>6111264.7999999998</v>
      </c>
      <c r="K314" s="114">
        <v>9161580.8800000008</v>
      </c>
      <c r="L314" s="114">
        <v>7968511.6560000004</v>
      </c>
      <c r="M314" s="114">
        <v>8143943.0640000002</v>
      </c>
      <c r="N314" s="119">
        <v>92498857.895999998</v>
      </c>
    </row>
    <row r="315" spans="1:14" ht="33" customHeight="1" thickBot="1" x14ac:dyDescent="0.25">
      <c r="A315" s="126" t="s">
        <v>256</v>
      </c>
      <c r="B315" s="114">
        <v>0</v>
      </c>
      <c r="C315" s="114">
        <v>0</v>
      </c>
      <c r="D315" s="114">
        <v>0</v>
      </c>
      <c r="E315" s="114">
        <v>0</v>
      </c>
      <c r="F315" s="114">
        <v>0</v>
      </c>
      <c r="G315" s="114">
        <v>0</v>
      </c>
      <c r="H315" s="114">
        <v>0</v>
      </c>
      <c r="I315" s="114">
        <v>0</v>
      </c>
      <c r="J315" s="114">
        <v>0</v>
      </c>
      <c r="K315" s="114">
        <v>0</v>
      </c>
      <c r="L315" s="114">
        <v>0</v>
      </c>
      <c r="M315" s="114">
        <v>0</v>
      </c>
      <c r="N315" s="119">
        <v>0</v>
      </c>
    </row>
    <row r="316" spans="1:14" ht="33" customHeight="1" thickBot="1" x14ac:dyDescent="0.25">
      <c r="A316" s="127" t="s">
        <v>340</v>
      </c>
      <c r="B316" s="117">
        <v>1374050</v>
      </c>
      <c r="C316" s="117">
        <v>1695850</v>
      </c>
      <c r="D316" s="117">
        <v>1882825</v>
      </c>
      <c r="E316" s="117">
        <v>1998275</v>
      </c>
      <c r="F316" s="117">
        <v>2160900</v>
      </c>
      <c r="G316" s="117">
        <v>2213450</v>
      </c>
      <c r="H316" s="117">
        <v>2547325</v>
      </c>
      <c r="I316" s="117">
        <v>2148625</v>
      </c>
      <c r="J316" s="117">
        <v>2487875</v>
      </c>
      <c r="K316" s="117">
        <v>2744850</v>
      </c>
      <c r="L316" s="117">
        <v>2695950</v>
      </c>
      <c r="M316" s="117">
        <v>2279800</v>
      </c>
      <c r="N316" s="117">
        <v>26229775</v>
      </c>
    </row>
    <row r="317" spans="1:14" ht="33" customHeight="1" thickBot="1" x14ac:dyDescent="0.25">
      <c r="A317" s="129" t="s">
        <v>340</v>
      </c>
      <c r="B317" s="121">
        <v>1374050</v>
      </c>
      <c r="C317" s="121">
        <v>1695850</v>
      </c>
      <c r="D317" s="121">
        <v>1882825</v>
      </c>
      <c r="E317" s="121">
        <v>1998275</v>
      </c>
      <c r="F317" s="121">
        <v>2160900</v>
      </c>
      <c r="G317" s="121">
        <v>2213450</v>
      </c>
      <c r="H317" s="121">
        <v>2547325</v>
      </c>
      <c r="I317" s="121">
        <v>2148625</v>
      </c>
      <c r="J317" s="121">
        <v>2487875</v>
      </c>
      <c r="K317" s="121">
        <v>2744850</v>
      </c>
      <c r="L317" s="121">
        <v>2695950</v>
      </c>
      <c r="M317" s="121">
        <v>2279800</v>
      </c>
      <c r="N317" s="122">
        <v>26229775</v>
      </c>
    </row>
    <row r="318" spans="1:14" ht="33" customHeight="1" thickBot="1" x14ac:dyDescent="0.25">
      <c r="A318" s="134" t="s">
        <v>251</v>
      </c>
      <c r="B318" s="135">
        <v>153332616.04000002</v>
      </c>
      <c r="C318" s="135">
        <v>150530518.78400001</v>
      </c>
      <c r="D318" s="135">
        <v>157970928.82600001</v>
      </c>
      <c r="E318" s="135">
        <v>143305394.18600002</v>
      </c>
      <c r="F318" s="135">
        <v>148510095.47299999</v>
      </c>
      <c r="G318" s="135">
        <v>149207379.02199998</v>
      </c>
      <c r="H318" s="135">
        <v>144256969.53299999</v>
      </c>
      <c r="I318" s="135">
        <v>161884605.94199997</v>
      </c>
      <c r="J318" s="135">
        <v>170517711.15200001</v>
      </c>
      <c r="K318" s="135">
        <v>178472618.20199996</v>
      </c>
      <c r="L318" s="135">
        <v>166665509.68900001</v>
      </c>
      <c r="M318" s="135">
        <v>153006921.92500001</v>
      </c>
      <c r="N318" s="135">
        <v>1877661268.7739999</v>
      </c>
    </row>
    <row r="319" spans="1:14" ht="33" customHeight="1" x14ac:dyDescent="0.2"/>
    <row r="320" spans="1:14" ht="33" customHeight="1" x14ac:dyDescent="0.2">
      <c r="A320" s="89"/>
    </row>
    <row r="321" spans="1:14" ht="33" customHeight="1" x14ac:dyDescent="0.2">
      <c r="A321" s="279" t="s">
        <v>348</v>
      </c>
      <c r="B321" s="279"/>
      <c r="C321" s="279"/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</row>
    <row r="322" spans="1:14" ht="33" customHeight="1" thickBot="1" x14ac:dyDescent="0.25">
      <c r="A322" s="280"/>
      <c r="B322" s="280"/>
      <c r="C322" s="280"/>
      <c r="D322" s="280"/>
      <c r="E322" s="280"/>
      <c r="F322" s="280"/>
      <c r="G322" s="280"/>
      <c r="H322" s="280"/>
      <c r="I322" s="280"/>
      <c r="J322" s="280"/>
      <c r="K322" s="280"/>
      <c r="L322" s="280"/>
      <c r="M322" s="280"/>
      <c r="N322" s="280"/>
    </row>
    <row r="323" spans="1:14" ht="33" customHeight="1" thickBot="1" x14ac:dyDescent="0.25">
      <c r="A323" s="147" t="s">
        <v>238</v>
      </c>
      <c r="B323" s="148" t="s">
        <v>239</v>
      </c>
      <c r="C323" s="148" t="s">
        <v>240</v>
      </c>
      <c r="D323" s="148" t="s">
        <v>241</v>
      </c>
      <c r="E323" s="148" t="s">
        <v>242</v>
      </c>
      <c r="F323" s="148" t="s">
        <v>243</v>
      </c>
      <c r="G323" s="148" t="s">
        <v>244</v>
      </c>
      <c r="H323" s="148" t="s">
        <v>245</v>
      </c>
      <c r="I323" s="148" t="s">
        <v>246</v>
      </c>
      <c r="J323" s="148" t="s">
        <v>247</v>
      </c>
      <c r="K323" s="148" t="s">
        <v>248</v>
      </c>
      <c r="L323" s="148" t="s">
        <v>249</v>
      </c>
      <c r="M323" s="148" t="s">
        <v>250</v>
      </c>
      <c r="N323" s="149" t="s">
        <v>251</v>
      </c>
    </row>
    <row r="324" spans="1:14" ht="33" customHeight="1" thickBot="1" x14ac:dyDescent="0.25">
      <c r="A324" s="140" t="s">
        <v>252</v>
      </c>
      <c r="B324" s="141">
        <v>0</v>
      </c>
      <c r="C324" s="136">
        <v>0</v>
      </c>
      <c r="D324" s="136">
        <v>0</v>
      </c>
      <c r="E324" s="136">
        <v>0</v>
      </c>
      <c r="F324" s="136">
        <v>0</v>
      </c>
      <c r="G324" s="136">
        <v>0</v>
      </c>
      <c r="H324" s="136">
        <v>0</v>
      </c>
      <c r="I324" s="136">
        <v>0</v>
      </c>
      <c r="J324" s="136">
        <v>0</v>
      </c>
      <c r="K324" s="136">
        <v>0</v>
      </c>
      <c r="L324" s="136">
        <v>0</v>
      </c>
      <c r="M324" s="136">
        <v>0</v>
      </c>
      <c r="N324" s="136">
        <v>0</v>
      </c>
    </row>
    <row r="325" spans="1:14" ht="33" customHeight="1" x14ac:dyDescent="0.2">
      <c r="A325" s="138" t="s">
        <v>253</v>
      </c>
      <c r="B325" s="137">
        <v>0</v>
      </c>
      <c r="C325" s="137">
        <v>0</v>
      </c>
      <c r="D325" s="137">
        <v>0</v>
      </c>
      <c r="E325" s="137">
        <v>0</v>
      </c>
      <c r="F325" s="137">
        <v>0</v>
      </c>
      <c r="G325" s="137">
        <v>0</v>
      </c>
      <c r="H325" s="137">
        <v>0</v>
      </c>
      <c r="I325" s="137">
        <v>0</v>
      </c>
      <c r="J325" s="137">
        <v>0</v>
      </c>
      <c r="K325" s="137">
        <v>0</v>
      </c>
      <c r="L325" s="137">
        <v>0</v>
      </c>
      <c r="M325" s="137">
        <v>0</v>
      </c>
      <c r="N325" s="137">
        <v>0</v>
      </c>
    </row>
    <row r="326" spans="1:14" ht="33" customHeight="1" x14ac:dyDescent="0.2">
      <c r="A326" s="138" t="s">
        <v>221</v>
      </c>
      <c r="B326" s="137">
        <v>0</v>
      </c>
      <c r="C326" s="137">
        <v>0</v>
      </c>
      <c r="D326" s="137">
        <v>0</v>
      </c>
      <c r="E326" s="137">
        <v>0</v>
      </c>
      <c r="F326" s="137">
        <v>0</v>
      </c>
      <c r="G326" s="137">
        <v>0</v>
      </c>
      <c r="H326" s="137">
        <v>0</v>
      </c>
      <c r="I326" s="137">
        <v>0</v>
      </c>
      <c r="J326" s="137">
        <v>0</v>
      </c>
      <c r="K326" s="137">
        <v>0</v>
      </c>
      <c r="L326" s="137">
        <v>0</v>
      </c>
      <c r="M326" s="137">
        <v>0</v>
      </c>
      <c r="N326" s="137">
        <v>0</v>
      </c>
    </row>
    <row r="327" spans="1:14" ht="33" customHeight="1" x14ac:dyDescent="0.2">
      <c r="A327" s="138" t="s">
        <v>254</v>
      </c>
      <c r="B327" s="137">
        <v>0</v>
      </c>
      <c r="C327" s="137">
        <v>0</v>
      </c>
      <c r="D327" s="137">
        <v>0</v>
      </c>
      <c r="E327" s="137">
        <v>0</v>
      </c>
      <c r="F327" s="137">
        <v>0</v>
      </c>
      <c r="G327" s="137">
        <v>0</v>
      </c>
      <c r="H327" s="137">
        <v>0</v>
      </c>
      <c r="I327" s="137">
        <v>0</v>
      </c>
      <c r="J327" s="137">
        <v>0</v>
      </c>
      <c r="K327" s="137">
        <v>0</v>
      </c>
      <c r="L327" s="137">
        <v>0</v>
      </c>
      <c r="M327" s="137">
        <v>0</v>
      </c>
      <c r="N327" s="137">
        <v>0</v>
      </c>
    </row>
    <row r="328" spans="1:14" ht="33" customHeight="1" x14ac:dyDescent="0.2">
      <c r="A328" s="139" t="s">
        <v>255</v>
      </c>
      <c r="B328" s="137">
        <v>0</v>
      </c>
      <c r="C328" s="137">
        <v>0</v>
      </c>
      <c r="D328" s="137">
        <v>0</v>
      </c>
      <c r="E328" s="137">
        <v>0</v>
      </c>
      <c r="F328" s="137">
        <v>0</v>
      </c>
      <c r="G328" s="137">
        <v>0</v>
      </c>
      <c r="H328" s="137">
        <v>0</v>
      </c>
      <c r="I328" s="137">
        <v>0</v>
      </c>
      <c r="J328" s="137">
        <v>0</v>
      </c>
      <c r="K328" s="137">
        <v>0</v>
      </c>
      <c r="L328" s="137">
        <v>0</v>
      </c>
      <c r="M328" s="137">
        <v>0</v>
      </c>
      <c r="N328" s="137">
        <v>0</v>
      </c>
    </row>
    <row r="329" spans="1:14" ht="33" customHeight="1" thickBot="1" x14ac:dyDescent="0.25">
      <c r="A329" s="146" t="s">
        <v>256</v>
      </c>
      <c r="B329" s="137">
        <v>0</v>
      </c>
      <c r="C329" s="137">
        <v>0</v>
      </c>
      <c r="D329" s="137">
        <v>0</v>
      </c>
      <c r="E329" s="137">
        <v>0</v>
      </c>
      <c r="F329" s="137">
        <v>0</v>
      </c>
      <c r="G329" s="137">
        <v>0</v>
      </c>
      <c r="H329" s="137">
        <v>0</v>
      </c>
      <c r="I329" s="137">
        <v>0</v>
      </c>
      <c r="J329" s="137">
        <v>0</v>
      </c>
      <c r="K329" s="137">
        <v>0</v>
      </c>
      <c r="L329" s="137">
        <v>0</v>
      </c>
      <c r="M329" s="137">
        <v>0</v>
      </c>
      <c r="N329" s="137">
        <v>0</v>
      </c>
    </row>
    <row r="330" spans="1:14" ht="33" customHeight="1" thickBot="1" x14ac:dyDescent="0.25">
      <c r="A330" s="143" t="s">
        <v>257</v>
      </c>
      <c r="B330" s="141">
        <v>0</v>
      </c>
      <c r="C330" s="136">
        <v>0</v>
      </c>
      <c r="D330" s="136">
        <v>0</v>
      </c>
      <c r="E330" s="136">
        <v>0</v>
      </c>
      <c r="F330" s="136">
        <v>0</v>
      </c>
      <c r="G330" s="136">
        <v>0</v>
      </c>
      <c r="H330" s="136">
        <v>0</v>
      </c>
      <c r="I330" s="136">
        <v>0</v>
      </c>
      <c r="J330" s="136">
        <v>0</v>
      </c>
      <c r="K330" s="136">
        <v>251082</v>
      </c>
      <c r="L330" s="136">
        <v>610539</v>
      </c>
      <c r="M330" s="136">
        <v>330297</v>
      </c>
      <c r="N330" s="136">
        <v>1191918</v>
      </c>
    </row>
    <row r="331" spans="1:14" ht="33" customHeight="1" x14ac:dyDescent="0.2">
      <c r="A331" s="142" t="s">
        <v>258</v>
      </c>
      <c r="B331" s="137">
        <v>0</v>
      </c>
      <c r="C331" s="137">
        <v>0</v>
      </c>
      <c r="D331" s="137">
        <v>0</v>
      </c>
      <c r="E331" s="137">
        <v>0</v>
      </c>
      <c r="F331" s="137">
        <v>0</v>
      </c>
      <c r="G331" s="137">
        <v>0</v>
      </c>
      <c r="H331" s="137">
        <v>0</v>
      </c>
      <c r="I331" s="137">
        <v>0</v>
      </c>
      <c r="J331" s="137">
        <v>0</v>
      </c>
      <c r="K331" s="137">
        <v>0</v>
      </c>
      <c r="L331" s="137">
        <v>0</v>
      </c>
      <c r="M331" s="137">
        <v>0</v>
      </c>
      <c r="N331" s="137">
        <v>0</v>
      </c>
    </row>
    <row r="332" spans="1:14" ht="33" customHeight="1" x14ac:dyDescent="0.2">
      <c r="A332" s="142" t="s">
        <v>259</v>
      </c>
      <c r="B332" s="137">
        <v>0</v>
      </c>
      <c r="C332" s="137">
        <v>0</v>
      </c>
      <c r="D332" s="137">
        <v>0</v>
      </c>
      <c r="E332" s="137">
        <v>0</v>
      </c>
      <c r="F332" s="137">
        <v>0</v>
      </c>
      <c r="G332" s="137">
        <v>0</v>
      </c>
      <c r="H332" s="137">
        <v>0</v>
      </c>
      <c r="I332" s="137">
        <v>0</v>
      </c>
      <c r="J332" s="137">
        <v>0</v>
      </c>
      <c r="K332" s="137">
        <v>0</v>
      </c>
      <c r="L332" s="137">
        <v>0</v>
      </c>
      <c r="M332" s="137">
        <v>0</v>
      </c>
      <c r="N332" s="137">
        <v>0</v>
      </c>
    </row>
    <row r="333" spans="1:14" ht="33" customHeight="1" x14ac:dyDescent="0.2">
      <c r="A333" s="142" t="s">
        <v>260</v>
      </c>
      <c r="B333" s="137">
        <v>0</v>
      </c>
      <c r="C333" s="137">
        <v>0</v>
      </c>
      <c r="D333" s="137">
        <v>0</v>
      </c>
      <c r="E333" s="137">
        <v>0</v>
      </c>
      <c r="F333" s="137">
        <v>0</v>
      </c>
      <c r="G333" s="137">
        <v>0</v>
      </c>
      <c r="H333" s="137">
        <v>0</v>
      </c>
      <c r="I333" s="137">
        <v>0</v>
      </c>
      <c r="J333" s="137">
        <v>0</v>
      </c>
      <c r="K333" s="137">
        <v>0</v>
      </c>
      <c r="L333" s="137">
        <v>0</v>
      </c>
      <c r="M333" s="137">
        <v>0</v>
      </c>
      <c r="N333" s="137">
        <v>0</v>
      </c>
    </row>
    <row r="334" spans="1:14" ht="33" customHeight="1" x14ac:dyDescent="0.2">
      <c r="A334" s="142" t="s">
        <v>261</v>
      </c>
      <c r="B334" s="137">
        <v>0</v>
      </c>
      <c r="C334" s="137">
        <v>0</v>
      </c>
      <c r="D334" s="137">
        <v>0</v>
      </c>
      <c r="E334" s="137">
        <v>0</v>
      </c>
      <c r="F334" s="137">
        <v>0</v>
      </c>
      <c r="G334" s="137">
        <v>0</v>
      </c>
      <c r="H334" s="137">
        <v>0</v>
      </c>
      <c r="I334" s="137">
        <v>0</v>
      </c>
      <c r="J334" s="137">
        <v>0</v>
      </c>
      <c r="K334" s="137">
        <v>0</v>
      </c>
      <c r="L334" s="137">
        <v>0</v>
      </c>
      <c r="M334" s="137">
        <v>0</v>
      </c>
      <c r="N334" s="137">
        <v>0</v>
      </c>
    </row>
    <row r="335" spans="1:14" ht="33" customHeight="1" x14ac:dyDescent="0.2">
      <c r="A335" s="142" t="s">
        <v>262</v>
      </c>
      <c r="B335" s="137">
        <v>0</v>
      </c>
      <c r="C335" s="137">
        <v>0</v>
      </c>
      <c r="D335" s="137">
        <v>0</v>
      </c>
      <c r="E335" s="137">
        <v>0</v>
      </c>
      <c r="F335" s="137">
        <v>0</v>
      </c>
      <c r="G335" s="137">
        <v>0</v>
      </c>
      <c r="H335" s="137">
        <v>0</v>
      </c>
      <c r="I335" s="137">
        <v>0</v>
      </c>
      <c r="J335" s="137">
        <v>0</v>
      </c>
      <c r="K335" s="137">
        <v>0</v>
      </c>
      <c r="L335" s="137">
        <v>0</v>
      </c>
      <c r="M335" s="137">
        <v>0</v>
      </c>
      <c r="N335" s="137">
        <v>0</v>
      </c>
    </row>
    <row r="336" spans="1:14" ht="33" customHeight="1" thickBot="1" x14ac:dyDescent="0.25">
      <c r="A336" s="142" t="s">
        <v>263</v>
      </c>
      <c r="B336" s="137">
        <v>0</v>
      </c>
      <c r="C336" s="137">
        <v>0</v>
      </c>
      <c r="D336" s="137">
        <v>0</v>
      </c>
      <c r="E336" s="137">
        <v>0</v>
      </c>
      <c r="F336" s="137">
        <v>0</v>
      </c>
      <c r="G336" s="137">
        <v>0</v>
      </c>
      <c r="H336" s="137">
        <v>0</v>
      </c>
      <c r="I336" s="137">
        <v>0</v>
      </c>
      <c r="J336" s="137">
        <v>0</v>
      </c>
      <c r="K336" s="137">
        <v>251082</v>
      </c>
      <c r="L336" s="137">
        <v>610539</v>
      </c>
      <c r="M336" s="137">
        <v>330297</v>
      </c>
      <c r="N336" s="137">
        <v>1191918</v>
      </c>
    </row>
    <row r="337" spans="1:14" ht="33" customHeight="1" thickBot="1" x14ac:dyDescent="0.25">
      <c r="A337" s="143" t="s">
        <v>264</v>
      </c>
      <c r="B337" s="141">
        <v>9259370</v>
      </c>
      <c r="C337" s="136">
        <v>5956969</v>
      </c>
      <c r="D337" s="136">
        <v>14464345</v>
      </c>
      <c r="E337" s="136">
        <v>15776728</v>
      </c>
      <c r="F337" s="136">
        <v>12156549</v>
      </c>
      <c r="G337" s="136">
        <v>12057729</v>
      </c>
      <c r="H337" s="136">
        <v>22100931</v>
      </c>
      <c r="I337" s="136">
        <v>20509718</v>
      </c>
      <c r="J337" s="136">
        <v>21870736</v>
      </c>
      <c r="K337" s="136">
        <v>18858217</v>
      </c>
      <c r="L337" s="136">
        <v>16723734</v>
      </c>
      <c r="M337" s="136">
        <v>17314492</v>
      </c>
      <c r="N337" s="136">
        <v>187049518</v>
      </c>
    </row>
    <row r="338" spans="1:14" ht="33" customHeight="1" x14ac:dyDescent="0.2">
      <c r="A338" s="142" t="s">
        <v>265</v>
      </c>
      <c r="B338" s="137">
        <v>9259370</v>
      </c>
      <c r="C338" s="137">
        <v>5956969</v>
      </c>
      <c r="D338" s="137">
        <v>14464345</v>
      </c>
      <c r="E338" s="137">
        <v>15776728</v>
      </c>
      <c r="F338" s="137">
        <v>12156549</v>
      </c>
      <c r="G338" s="137">
        <v>12057729</v>
      </c>
      <c r="H338" s="137">
        <v>22100931</v>
      </c>
      <c r="I338" s="137">
        <v>20509718</v>
      </c>
      <c r="J338" s="137">
        <v>21870736</v>
      </c>
      <c r="K338" s="137">
        <v>18858217</v>
      </c>
      <c r="L338" s="137">
        <v>16723734</v>
      </c>
      <c r="M338" s="137">
        <v>17314492</v>
      </c>
      <c r="N338" s="137">
        <v>187049518</v>
      </c>
    </row>
    <row r="339" spans="1:14" ht="33" customHeight="1" x14ac:dyDescent="0.2">
      <c r="A339" s="142" t="s">
        <v>266</v>
      </c>
      <c r="B339" s="137">
        <v>0</v>
      </c>
      <c r="C339" s="137">
        <v>0</v>
      </c>
      <c r="D339" s="137">
        <v>0</v>
      </c>
      <c r="E339" s="137">
        <v>0</v>
      </c>
      <c r="F339" s="137">
        <v>0</v>
      </c>
      <c r="G339" s="137">
        <v>0</v>
      </c>
      <c r="H339" s="137">
        <v>0</v>
      </c>
      <c r="I339" s="137">
        <v>0</v>
      </c>
      <c r="J339" s="137">
        <v>0</v>
      </c>
      <c r="K339" s="137">
        <v>0</v>
      </c>
      <c r="L339" s="137">
        <v>0</v>
      </c>
      <c r="M339" s="137">
        <v>0</v>
      </c>
      <c r="N339" s="137">
        <v>0</v>
      </c>
    </row>
    <row r="340" spans="1:14" ht="33" customHeight="1" x14ac:dyDescent="0.2">
      <c r="A340" s="142" t="s">
        <v>267</v>
      </c>
      <c r="B340" s="137">
        <v>0</v>
      </c>
      <c r="C340" s="137">
        <v>0</v>
      </c>
      <c r="D340" s="137">
        <v>0</v>
      </c>
      <c r="E340" s="137">
        <v>0</v>
      </c>
      <c r="F340" s="137">
        <v>0</v>
      </c>
      <c r="G340" s="137">
        <v>0</v>
      </c>
      <c r="H340" s="137">
        <v>0</v>
      </c>
      <c r="I340" s="137">
        <v>0</v>
      </c>
      <c r="J340" s="137">
        <v>0</v>
      </c>
      <c r="K340" s="137">
        <v>0</v>
      </c>
      <c r="L340" s="137">
        <v>0</v>
      </c>
      <c r="M340" s="137">
        <v>0</v>
      </c>
      <c r="N340" s="137">
        <v>0</v>
      </c>
    </row>
    <row r="341" spans="1:14" ht="33" customHeight="1" thickBot="1" x14ac:dyDescent="0.25">
      <c r="A341" s="142" t="s">
        <v>268</v>
      </c>
      <c r="B341" s="137">
        <v>0</v>
      </c>
      <c r="C341" s="137">
        <v>0</v>
      </c>
      <c r="D341" s="137">
        <v>0</v>
      </c>
      <c r="E341" s="137">
        <v>0</v>
      </c>
      <c r="F341" s="137">
        <v>0</v>
      </c>
      <c r="G341" s="137">
        <v>0</v>
      </c>
      <c r="H341" s="137">
        <v>0</v>
      </c>
      <c r="I341" s="137">
        <v>0</v>
      </c>
      <c r="J341" s="137">
        <v>0</v>
      </c>
      <c r="K341" s="137">
        <v>0</v>
      </c>
      <c r="L341" s="137">
        <v>0</v>
      </c>
      <c r="M341" s="137">
        <v>0</v>
      </c>
      <c r="N341" s="137">
        <v>0</v>
      </c>
    </row>
    <row r="342" spans="1:14" ht="33" customHeight="1" thickBot="1" x14ac:dyDescent="0.25">
      <c r="A342" s="143" t="s">
        <v>269</v>
      </c>
      <c r="B342" s="141">
        <v>0</v>
      </c>
      <c r="C342" s="136">
        <v>0</v>
      </c>
      <c r="D342" s="136">
        <v>0</v>
      </c>
      <c r="E342" s="136">
        <v>0</v>
      </c>
      <c r="F342" s="136">
        <v>0</v>
      </c>
      <c r="G342" s="136">
        <v>0</v>
      </c>
      <c r="H342" s="136">
        <v>0</v>
      </c>
      <c r="I342" s="136">
        <v>0</v>
      </c>
      <c r="J342" s="136">
        <v>0</v>
      </c>
      <c r="K342" s="136">
        <v>0</v>
      </c>
      <c r="L342" s="136">
        <v>0</v>
      </c>
      <c r="M342" s="136">
        <v>0</v>
      </c>
      <c r="N342" s="136">
        <v>0</v>
      </c>
    </row>
    <row r="343" spans="1:14" ht="33" customHeight="1" x14ac:dyDescent="0.2">
      <c r="A343" s="142" t="s">
        <v>270</v>
      </c>
      <c r="B343" s="137">
        <v>0</v>
      </c>
      <c r="C343" s="137">
        <v>0</v>
      </c>
      <c r="D343" s="137">
        <v>0</v>
      </c>
      <c r="E343" s="137">
        <v>0</v>
      </c>
      <c r="F343" s="137">
        <v>0</v>
      </c>
      <c r="G343" s="137">
        <v>0</v>
      </c>
      <c r="H343" s="137">
        <v>0</v>
      </c>
      <c r="I343" s="137">
        <v>0</v>
      </c>
      <c r="J343" s="137">
        <v>0</v>
      </c>
      <c r="K343" s="137">
        <v>0</v>
      </c>
      <c r="L343" s="137">
        <v>0</v>
      </c>
      <c r="M343" s="137">
        <v>0</v>
      </c>
      <c r="N343" s="137">
        <v>0</v>
      </c>
    </row>
    <row r="344" spans="1:14" ht="33" customHeight="1" thickBot="1" x14ac:dyDescent="0.25">
      <c r="A344" s="142" t="s">
        <v>271</v>
      </c>
      <c r="B344" s="137">
        <v>0</v>
      </c>
      <c r="C344" s="137">
        <v>0</v>
      </c>
      <c r="D344" s="137">
        <v>0</v>
      </c>
      <c r="E344" s="137">
        <v>0</v>
      </c>
      <c r="F344" s="137">
        <v>0</v>
      </c>
      <c r="G344" s="137">
        <v>0</v>
      </c>
      <c r="H344" s="137">
        <v>0</v>
      </c>
      <c r="I344" s="137">
        <v>0</v>
      </c>
      <c r="J344" s="137">
        <v>0</v>
      </c>
      <c r="K344" s="137">
        <v>0</v>
      </c>
      <c r="L344" s="137">
        <v>0</v>
      </c>
      <c r="M344" s="137">
        <v>0</v>
      </c>
      <c r="N344" s="137">
        <v>0</v>
      </c>
    </row>
    <row r="345" spans="1:14" ht="33" customHeight="1" thickBot="1" x14ac:dyDescent="0.25">
      <c r="A345" s="143" t="s">
        <v>272</v>
      </c>
      <c r="B345" s="141">
        <v>13213317</v>
      </c>
      <c r="C345" s="136">
        <v>11097345</v>
      </c>
      <c r="D345" s="136">
        <v>16760159</v>
      </c>
      <c r="E345" s="136">
        <v>6845868</v>
      </c>
      <c r="F345" s="136">
        <v>18507925</v>
      </c>
      <c r="G345" s="136">
        <v>19556176</v>
      </c>
      <c r="H345" s="136">
        <v>17109995</v>
      </c>
      <c r="I345" s="136">
        <v>20494756</v>
      </c>
      <c r="J345" s="136">
        <v>23002466</v>
      </c>
      <c r="K345" s="136">
        <v>18956164</v>
      </c>
      <c r="L345" s="136">
        <v>17224061</v>
      </c>
      <c r="M345" s="136">
        <v>18469815</v>
      </c>
      <c r="N345" s="136">
        <v>201238047</v>
      </c>
    </row>
    <row r="346" spans="1:14" ht="33" customHeight="1" x14ac:dyDescent="0.2">
      <c r="A346" s="142" t="s">
        <v>273</v>
      </c>
      <c r="B346" s="137">
        <v>0</v>
      </c>
      <c r="C346" s="137">
        <v>0</v>
      </c>
      <c r="D346" s="137">
        <v>0</v>
      </c>
      <c r="E346" s="137">
        <v>0</v>
      </c>
      <c r="F346" s="137">
        <v>0</v>
      </c>
      <c r="G346" s="137">
        <v>0</v>
      </c>
      <c r="H346" s="137">
        <v>0</v>
      </c>
      <c r="I346" s="137">
        <v>0</v>
      </c>
      <c r="J346" s="137">
        <v>0</v>
      </c>
      <c r="K346" s="137">
        <v>0</v>
      </c>
      <c r="L346" s="137">
        <v>0</v>
      </c>
      <c r="M346" s="137">
        <v>0</v>
      </c>
      <c r="N346" s="137">
        <v>0</v>
      </c>
    </row>
    <row r="347" spans="1:14" ht="33" customHeight="1" x14ac:dyDescent="0.2">
      <c r="A347" s="142" t="s">
        <v>274</v>
      </c>
      <c r="B347" s="137">
        <v>0</v>
      </c>
      <c r="C347" s="137">
        <v>0</v>
      </c>
      <c r="D347" s="137">
        <v>0</v>
      </c>
      <c r="E347" s="137">
        <v>0</v>
      </c>
      <c r="F347" s="137">
        <v>0</v>
      </c>
      <c r="G347" s="137">
        <v>0</v>
      </c>
      <c r="H347" s="137">
        <v>0</v>
      </c>
      <c r="I347" s="137">
        <v>0</v>
      </c>
      <c r="J347" s="137">
        <v>0</v>
      </c>
      <c r="K347" s="137">
        <v>0</v>
      </c>
      <c r="L347" s="137">
        <v>0</v>
      </c>
      <c r="M347" s="137">
        <v>0</v>
      </c>
      <c r="N347" s="137">
        <v>0</v>
      </c>
    </row>
    <row r="348" spans="1:14" ht="33" customHeight="1" x14ac:dyDescent="0.2">
      <c r="A348" s="142" t="s">
        <v>275</v>
      </c>
      <c r="B348" s="137">
        <v>0</v>
      </c>
      <c r="C348" s="137">
        <v>0</v>
      </c>
      <c r="D348" s="137">
        <v>0</v>
      </c>
      <c r="E348" s="137">
        <v>0</v>
      </c>
      <c r="F348" s="137">
        <v>0</v>
      </c>
      <c r="G348" s="137">
        <v>0</v>
      </c>
      <c r="H348" s="137">
        <v>0</v>
      </c>
      <c r="I348" s="137">
        <v>0</v>
      </c>
      <c r="J348" s="137">
        <v>0</v>
      </c>
      <c r="K348" s="137">
        <v>0</v>
      </c>
      <c r="L348" s="137">
        <v>0</v>
      </c>
      <c r="M348" s="137">
        <v>0</v>
      </c>
      <c r="N348" s="137">
        <v>0</v>
      </c>
    </row>
    <row r="349" spans="1:14" ht="33" customHeight="1" x14ac:dyDescent="0.2">
      <c r="A349" s="142" t="s">
        <v>276</v>
      </c>
      <c r="B349" s="137">
        <v>5589348</v>
      </c>
      <c r="C349" s="137">
        <v>8897191</v>
      </c>
      <c r="D349" s="137">
        <v>16182840</v>
      </c>
      <c r="E349" s="137">
        <v>3351801</v>
      </c>
      <c r="F349" s="137">
        <v>5373225</v>
      </c>
      <c r="G349" s="137">
        <v>387282</v>
      </c>
      <c r="H349" s="137">
        <v>6840285</v>
      </c>
      <c r="I349" s="137">
        <v>13035829</v>
      </c>
      <c r="J349" s="137">
        <v>14595767</v>
      </c>
      <c r="K349" s="137">
        <v>8256961</v>
      </c>
      <c r="L349" s="137">
        <v>4348160</v>
      </c>
      <c r="M349" s="137">
        <v>4339956</v>
      </c>
      <c r="N349" s="137">
        <v>91198645</v>
      </c>
    </row>
    <row r="350" spans="1:14" ht="33" customHeight="1" x14ac:dyDescent="0.2">
      <c r="A350" s="142" t="s">
        <v>277</v>
      </c>
      <c r="B350" s="137">
        <v>0</v>
      </c>
      <c r="C350" s="137">
        <v>0</v>
      </c>
      <c r="D350" s="137">
        <v>0</v>
      </c>
      <c r="E350" s="137">
        <v>0</v>
      </c>
      <c r="F350" s="137">
        <v>0</v>
      </c>
      <c r="G350" s="137">
        <v>0</v>
      </c>
      <c r="H350" s="137">
        <v>0</v>
      </c>
      <c r="I350" s="137">
        <v>0</v>
      </c>
      <c r="J350" s="137">
        <v>0</v>
      </c>
      <c r="K350" s="137">
        <v>0</v>
      </c>
      <c r="L350" s="137">
        <v>0</v>
      </c>
      <c r="M350" s="137">
        <v>0</v>
      </c>
      <c r="N350" s="137">
        <v>0</v>
      </c>
    </row>
    <row r="351" spans="1:14" ht="33" customHeight="1" x14ac:dyDescent="0.2">
      <c r="A351" s="142" t="s">
        <v>278</v>
      </c>
      <c r="B351" s="137">
        <v>0</v>
      </c>
      <c r="C351" s="137">
        <v>835809</v>
      </c>
      <c r="D351" s="137">
        <v>206208</v>
      </c>
      <c r="E351" s="137">
        <v>0</v>
      </c>
      <c r="F351" s="137">
        <v>0</v>
      </c>
      <c r="G351" s="137">
        <v>0</v>
      </c>
      <c r="H351" s="137">
        <v>0</v>
      </c>
      <c r="I351" s="137">
        <v>0</v>
      </c>
      <c r="J351" s="137">
        <v>0</v>
      </c>
      <c r="K351" s="137">
        <v>0</v>
      </c>
      <c r="L351" s="137">
        <v>0</v>
      </c>
      <c r="M351" s="137">
        <v>3603024</v>
      </c>
      <c r="N351" s="137">
        <v>4645041</v>
      </c>
    </row>
    <row r="352" spans="1:14" ht="33" customHeight="1" x14ac:dyDescent="0.2">
      <c r="A352" s="142" t="s">
        <v>279</v>
      </c>
      <c r="B352" s="137">
        <v>0</v>
      </c>
      <c r="C352" s="137">
        <v>0</v>
      </c>
      <c r="D352" s="137">
        <v>0</v>
      </c>
      <c r="E352" s="137">
        <v>0</v>
      </c>
      <c r="F352" s="137">
        <v>0</v>
      </c>
      <c r="G352" s="137">
        <v>0</v>
      </c>
      <c r="H352" s="137">
        <v>0</v>
      </c>
      <c r="I352" s="137">
        <v>0</v>
      </c>
      <c r="J352" s="137">
        <v>0</v>
      </c>
      <c r="K352" s="137">
        <v>0</v>
      </c>
      <c r="L352" s="137">
        <v>0</v>
      </c>
      <c r="M352" s="137">
        <v>0</v>
      </c>
      <c r="N352" s="137">
        <v>0</v>
      </c>
    </row>
    <row r="353" spans="1:14" ht="33" customHeight="1" x14ac:dyDescent="0.2">
      <c r="A353" s="142" t="s">
        <v>280</v>
      </c>
      <c r="B353" s="137">
        <v>0</v>
      </c>
      <c r="C353" s="137">
        <v>0</v>
      </c>
      <c r="D353" s="137">
        <v>0</v>
      </c>
      <c r="E353" s="137">
        <v>0</v>
      </c>
      <c r="F353" s="137">
        <v>0</v>
      </c>
      <c r="G353" s="137">
        <v>0</v>
      </c>
      <c r="H353" s="137">
        <v>0</v>
      </c>
      <c r="I353" s="137">
        <v>0</v>
      </c>
      <c r="J353" s="137">
        <v>0</v>
      </c>
      <c r="K353" s="137">
        <v>0</v>
      </c>
      <c r="L353" s="137">
        <v>0</v>
      </c>
      <c r="M353" s="137">
        <v>0</v>
      </c>
      <c r="N353" s="137">
        <v>0</v>
      </c>
    </row>
    <row r="354" spans="1:14" ht="33" customHeight="1" x14ac:dyDescent="0.2">
      <c r="A354" s="142" t="s">
        <v>281</v>
      </c>
      <c r="B354" s="137">
        <v>7623969</v>
      </c>
      <c r="C354" s="137">
        <v>1364345</v>
      </c>
      <c r="D354" s="137">
        <v>371111</v>
      </c>
      <c r="E354" s="137">
        <v>3494067</v>
      </c>
      <c r="F354" s="137">
        <v>13134700</v>
      </c>
      <c r="G354" s="137">
        <v>19168894</v>
      </c>
      <c r="H354" s="137">
        <v>10269710</v>
      </c>
      <c r="I354" s="137">
        <v>7458927</v>
      </c>
      <c r="J354" s="137">
        <v>8406699</v>
      </c>
      <c r="K354" s="137">
        <v>10699203</v>
      </c>
      <c r="L354" s="137">
        <v>12875901</v>
      </c>
      <c r="M354" s="137">
        <v>10526835</v>
      </c>
      <c r="N354" s="137">
        <v>105394361</v>
      </c>
    </row>
    <row r="355" spans="1:14" ht="33" customHeight="1" x14ac:dyDescent="0.2">
      <c r="A355" s="142" t="s">
        <v>282</v>
      </c>
      <c r="B355" s="137">
        <v>0</v>
      </c>
      <c r="C355" s="137">
        <v>0</v>
      </c>
      <c r="D355" s="137">
        <v>0</v>
      </c>
      <c r="E355" s="137">
        <v>0</v>
      </c>
      <c r="F355" s="137">
        <v>0</v>
      </c>
      <c r="G355" s="137">
        <v>0</v>
      </c>
      <c r="H355" s="137">
        <v>0</v>
      </c>
      <c r="I355" s="137">
        <v>0</v>
      </c>
      <c r="J355" s="137">
        <v>0</v>
      </c>
      <c r="K355" s="137">
        <v>0</v>
      </c>
      <c r="L355" s="137">
        <v>0</v>
      </c>
      <c r="M355" s="137">
        <v>0</v>
      </c>
      <c r="N355" s="137">
        <v>0</v>
      </c>
    </row>
    <row r="356" spans="1:14" ht="33" customHeight="1" thickBot="1" x14ac:dyDescent="0.25">
      <c r="A356" s="142" t="s">
        <v>283</v>
      </c>
      <c r="B356" s="137">
        <v>0</v>
      </c>
      <c r="C356" s="137">
        <v>0</v>
      </c>
      <c r="D356" s="137">
        <v>0</v>
      </c>
      <c r="E356" s="137">
        <v>0</v>
      </c>
      <c r="F356" s="137">
        <v>0</v>
      </c>
      <c r="G356" s="137">
        <v>0</v>
      </c>
      <c r="H356" s="137">
        <v>0</v>
      </c>
      <c r="I356" s="137">
        <v>0</v>
      </c>
      <c r="J356" s="137">
        <v>0</v>
      </c>
      <c r="K356" s="137">
        <v>0</v>
      </c>
      <c r="L356" s="137">
        <v>0</v>
      </c>
      <c r="M356" s="137">
        <v>0</v>
      </c>
      <c r="N356" s="137">
        <v>0</v>
      </c>
    </row>
    <row r="357" spans="1:14" ht="33" customHeight="1" thickBot="1" x14ac:dyDescent="0.25">
      <c r="A357" s="143" t="s">
        <v>284</v>
      </c>
      <c r="B357" s="141">
        <v>0</v>
      </c>
      <c r="C357" s="136">
        <v>0</v>
      </c>
      <c r="D357" s="136">
        <v>0</v>
      </c>
      <c r="E357" s="136">
        <v>0</v>
      </c>
      <c r="F357" s="136">
        <v>0</v>
      </c>
      <c r="G357" s="136">
        <v>0</v>
      </c>
      <c r="H357" s="136">
        <v>0</v>
      </c>
      <c r="I357" s="136">
        <v>0</v>
      </c>
      <c r="J357" s="136">
        <v>0</v>
      </c>
      <c r="K357" s="136">
        <v>0</v>
      </c>
      <c r="L357" s="136">
        <v>0</v>
      </c>
      <c r="M357" s="136">
        <v>0</v>
      </c>
      <c r="N357" s="136">
        <v>0</v>
      </c>
    </row>
    <row r="358" spans="1:14" ht="33" customHeight="1" thickBot="1" x14ac:dyDescent="0.25">
      <c r="A358" s="144" t="s">
        <v>284</v>
      </c>
      <c r="B358" s="137">
        <v>0</v>
      </c>
      <c r="C358" s="137">
        <v>0</v>
      </c>
      <c r="D358" s="137">
        <v>0</v>
      </c>
      <c r="E358" s="137">
        <v>0</v>
      </c>
      <c r="F358" s="137">
        <v>0</v>
      </c>
      <c r="G358" s="137">
        <v>0</v>
      </c>
      <c r="H358" s="137">
        <v>0</v>
      </c>
      <c r="I358" s="137">
        <v>0</v>
      </c>
      <c r="J358" s="137">
        <v>0</v>
      </c>
      <c r="K358" s="137">
        <v>0</v>
      </c>
      <c r="L358" s="137">
        <v>0</v>
      </c>
      <c r="M358" s="137">
        <v>0</v>
      </c>
      <c r="N358" s="137">
        <v>0</v>
      </c>
    </row>
    <row r="359" spans="1:14" ht="33" customHeight="1" thickBot="1" x14ac:dyDescent="0.25">
      <c r="A359" s="143" t="s">
        <v>285</v>
      </c>
      <c r="B359" s="141">
        <v>21425002</v>
      </c>
      <c r="C359" s="136">
        <v>11176662</v>
      </c>
      <c r="D359" s="136">
        <v>25941082</v>
      </c>
      <c r="E359" s="136">
        <v>18724216</v>
      </c>
      <c r="F359" s="136">
        <v>15611933</v>
      </c>
      <c r="G359" s="136">
        <v>23109731</v>
      </c>
      <c r="H359" s="136">
        <v>23154332</v>
      </c>
      <c r="I359" s="136">
        <v>26938959</v>
      </c>
      <c r="J359" s="136">
        <v>33670985</v>
      </c>
      <c r="K359" s="136">
        <v>25183887</v>
      </c>
      <c r="L359" s="136">
        <v>25672767</v>
      </c>
      <c r="M359" s="136">
        <v>29641362</v>
      </c>
      <c r="N359" s="136">
        <v>280250918</v>
      </c>
    </row>
    <row r="360" spans="1:14" ht="33" customHeight="1" x14ac:dyDescent="0.2">
      <c r="A360" s="142" t="s">
        <v>286</v>
      </c>
      <c r="B360" s="137">
        <v>0</v>
      </c>
      <c r="C360" s="137">
        <v>0</v>
      </c>
      <c r="D360" s="137">
        <v>0</v>
      </c>
      <c r="E360" s="137">
        <v>0</v>
      </c>
      <c r="F360" s="137">
        <v>0</v>
      </c>
      <c r="G360" s="137">
        <v>0</v>
      </c>
      <c r="H360" s="137">
        <v>0</v>
      </c>
      <c r="I360" s="137">
        <v>0</v>
      </c>
      <c r="J360" s="137">
        <v>0</v>
      </c>
      <c r="K360" s="137">
        <v>0</v>
      </c>
      <c r="L360" s="137">
        <v>0</v>
      </c>
      <c r="M360" s="137">
        <v>0</v>
      </c>
      <c r="N360" s="137">
        <v>0</v>
      </c>
    </row>
    <row r="361" spans="1:14" ht="33" customHeight="1" x14ac:dyDescent="0.2">
      <c r="A361" s="142" t="s">
        <v>287</v>
      </c>
      <c r="B361" s="137">
        <v>0</v>
      </c>
      <c r="C361" s="137">
        <v>0</v>
      </c>
      <c r="D361" s="137">
        <v>0</v>
      </c>
      <c r="E361" s="137">
        <v>0</v>
      </c>
      <c r="F361" s="137">
        <v>0</v>
      </c>
      <c r="G361" s="137">
        <v>0</v>
      </c>
      <c r="H361" s="137">
        <v>0</v>
      </c>
      <c r="I361" s="137">
        <v>0</v>
      </c>
      <c r="J361" s="137">
        <v>0</v>
      </c>
      <c r="K361" s="137">
        <v>0</v>
      </c>
      <c r="L361" s="137">
        <v>0</v>
      </c>
      <c r="M361" s="137">
        <v>0</v>
      </c>
      <c r="N361" s="137">
        <v>0</v>
      </c>
    </row>
    <row r="362" spans="1:14" ht="33" customHeight="1" x14ac:dyDescent="0.2">
      <c r="A362" s="142" t="s">
        <v>288</v>
      </c>
      <c r="B362" s="137">
        <v>0</v>
      </c>
      <c r="C362" s="137">
        <v>0</v>
      </c>
      <c r="D362" s="137">
        <v>0</v>
      </c>
      <c r="E362" s="137">
        <v>0</v>
      </c>
      <c r="F362" s="137">
        <v>0</v>
      </c>
      <c r="G362" s="137">
        <v>0</v>
      </c>
      <c r="H362" s="137">
        <v>0</v>
      </c>
      <c r="I362" s="137">
        <v>0</v>
      </c>
      <c r="J362" s="137">
        <v>0</v>
      </c>
      <c r="K362" s="137">
        <v>0</v>
      </c>
      <c r="L362" s="137">
        <v>0</v>
      </c>
      <c r="M362" s="137">
        <v>0</v>
      </c>
      <c r="N362" s="137">
        <v>0</v>
      </c>
    </row>
    <row r="363" spans="1:14" ht="33" customHeight="1" x14ac:dyDescent="0.2">
      <c r="A363" s="142" t="s">
        <v>289</v>
      </c>
      <c r="B363" s="137">
        <v>0</v>
      </c>
      <c r="C363" s="137">
        <v>0</v>
      </c>
      <c r="D363" s="137">
        <v>0</v>
      </c>
      <c r="E363" s="137">
        <v>0</v>
      </c>
      <c r="F363" s="137">
        <v>0</v>
      </c>
      <c r="G363" s="137">
        <v>0</v>
      </c>
      <c r="H363" s="137">
        <v>0</v>
      </c>
      <c r="I363" s="137">
        <v>0</v>
      </c>
      <c r="J363" s="137">
        <v>0</v>
      </c>
      <c r="K363" s="137">
        <v>0</v>
      </c>
      <c r="L363" s="137">
        <v>0</v>
      </c>
      <c r="M363" s="137">
        <v>0</v>
      </c>
      <c r="N363" s="137">
        <v>0</v>
      </c>
    </row>
    <row r="364" spans="1:14" ht="33" customHeight="1" x14ac:dyDescent="0.2">
      <c r="A364" s="142" t="s">
        <v>290</v>
      </c>
      <c r="B364" s="137">
        <v>757211</v>
      </c>
      <c r="C364" s="137">
        <v>620355</v>
      </c>
      <c r="D364" s="137">
        <v>253162</v>
      </c>
      <c r="E364" s="137">
        <v>0</v>
      </c>
      <c r="F364" s="137">
        <v>1794073</v>
      </c>
      <c r="G364" s="137">
        <v>1626711</v>
      </c>
      <c r="H364" s="137">
        <v>1326794</v>
      </c>
      <c r="I364" s="137">
        <v>0</v>
      </c>
      <c r="J364" s="137">
        <v>0</v>
      </c>
      <c r="K364" s="137">
        <v>432261</v>
      </c>
      <c r="L364" s="137">
        <v>380336</v>
      </c>
      <c r="M364" s="137">
        <v>1318203</v>
      </c>
      <c r="N364" s="137">
        <v>8509106</v>
      </c>
    </row>
    <row r="365" spans="1:14" ht="33" customHeight="1" x14ac:dyDescent="0.2">
      <c r="A365" s="142" t="s">
        <v>291</v>
      </c>
      <c r="B365" s="137">
        <v>20343003</v>
      </c>
      <c r="C365" s="137">
        <v>10434891</v>
      </c>
      <c r="D365" s="137">
        <v>25121312</v>
      </c>
      <c r="E365" s="137">
        <v>16612011</v>
      </c>
      <c r="F365" s="137">
        <v>13101506</v>
      </c>
      <c r="G365" s="137">
        <v>20949802</v>
      </c>
      <c r="H365" s="137">
        <v>21077794</v>
      </c>
      <c r="I365" s="137">
        <v>25512321</v>
      </c>
      <c r="J365" s="137">
        <v>33000162</v>
      </c>
      <c r="K365" s="137">
        <v>23932068</v>
      </c>
      <c r="L365" s="137">
        <v>24654997</v>
      </c>
      <c r="M365" s="137">
        <v>28049973</v>
      </c>
      <c r="N365" s="137">
        <v>262789840</v>
      </c>
    </row>
    <row r="366" spans="1:14" ht="33" customHeight="1" x14ac:dyDescent="0.2">
      <c r="A366" s="142" t="s">
        <v>292</v>
      </c>
      <c r="B366" s="137">
        <v>0</v>
      </c>
      <c r="C366" s="137">
        <v>0</v>
      </c>
      <c r="D366" s="137">
        <v>0</v>
      </c>
      <c r="E366" s="137">
        <v>802936</v>
      </c>
      <c r="F366" s="137">
        <v>0</v>
      </c>
      <c r="G366" s="137">
        <v>0</v>
      </c>
      <c r="H366" s="137">
        <v>0</v>
      </c>
      <c r="I366" s="137">
        <v>0</v>
      </c>
      <c r="J366" s="137">
        <v>0</v>
      </c>
      <c r="K366" s="137">
        <v>0</v>
      </c>
      <c r="L366" s="137">
        <v>0</v>
      </c>
      <c r="M366" s="137">
        <v>0</v>
      </c>
      <c r="N366" s="137">
        <v>802936</v>
      </c>
    </row>
    <row r="367" spans="1:14" ht="33" customHeight="1" x14ac:dyDescent="0.2">
      <c r="A367" s="142" t="s">
        <v>293</v>
      </c>
      <c r="B367" s="137">
        <v>324788</v>
      </c>
      <c r="C367" s="137">
        <v>121416</v>
      </c>
      <c r="D367" s="137">
        <v>566608</v>
      </c>
      <c r="E367" s="137">
        <v>1309269</v>
      </c>
      <c r="F367" s="137">
        <v>716354</v>
      </c>
      <c r="G367" s="137">
        <v>533218</v>
      </c>
      <c r="H367" s="137">
        <v>749744</v>
      </c>
      <c r="I367" s="137">
        <v>1426638</v>
      </c>
      <c r="J367" s="137">
        <v>670823</v>
      </c>
      <c r="K367" s="137">
        <v>819558</v>
      </c>
      <c r="L367" s="137">
        <v>637434</v>
      </c>
      <c r="M367" s="137">
        <v>273186</v>
      </c>
      <c r="N367" s="137">
        <v>8149036</v>
      </c>
    </row>
    <row r="368" spans="1:14" ht="33" customHeight="1" x14ac:dyDescent="0.2">
      <c r="A368" s="142" t="s">
        <v>294</v>
      </c>
      <c r="B368" s="137">
        <v>0</v>
      </c>
      <c r="C368" s="137">
        <v>0</v>
      </c>
      <c r="D368" s="137">
        <v>0</v>
      </c>
      <c r="E368" s="137">
        <v>0</v>
      </c>
      <c r="F368" s="137">
        <v>0</v>
      </c>
      <c r="G368" s="137">
        <v>0</v>
      </c>
      <c r="H368" s="137">
        <v>0</v>
      </c>
      <c r="I368" s="137">
        <v>0</v>
      </c>
      <c r="J368" s="137">
        <v>0</v>
      </c>
      <c r="K368" s="137">
        <v>0</v>
      </c>
      <c r="L368" s="137">
        <v>0</v>
      </c>
      <c r="M368" s="137">
        <v>0</v>
      </c>
      <c r="N368" s="137">
        <v>0</v>
      </c>
    </row>
    <row r="369" spans="1:14" ht="33" customHeight="1" thickBot="1" x14ac:dyDescent="0.25">
      <c r="A369" s="142" t="s">
        <v>295</v>
      </c>
      <c r="B369" s="137">
        <v>0</v>
      </c>
      <c r="C369" s="137">
        <v>0</v>
      </c>
      <c r="D369" s="137">
        <v>0</v>
      </c>
      <c r="E369" s="137">
        <v>0</v>
      </c>
      <c r="F369" s="137">
        <v>0</v>
      </c>
      <c r="G369" s="137">
        <v>0</v>
      </c>
      <c r="H369" s="137">
        <v>0</v>
      </c>
      <c r="I369" s="137">
        <v>0</v>
      </c>
      <c r="J369" s="137">
        <v>0</v>
      </c>
      <c r="K369" s="137">
        <v>0</v>
      </c>
      <c r="L369" s="137">
        <v>0</v>
      </c>
      <c r="M369" s="137">
        <v>0</v>
      </c>
      <c r="N369" s="137">
        <v>0</v>
      </c>
    </row>
    <row r="370" spans="1:14" ht="33" customHeight="1" thickBot="1" x14ac:dyDescent="0.25">
      <c r="A370" s="143" t="s">
        <v>296</v>
      </c>
      <c r="B370" s="141">
        <v>0</v>
      </c>
      <c r="C370" s="136">
        <v>0</v>
      </c>
      <c r="D370" s="136">
        <v>0</v>
      </c>
      <c r="E370" s="136">
        <v>0</v>
      </c>
      <c r="F370" s="136">
        <v>0</v>
      </c>
      <c r="G370" s="136">
        <v>0</v>
      </c>
      <c r="H370" s="136">
        <v>0</v>
      </c>
      <c r="I370" s="136">
        <v>0</v>
      </c>
      <c r="J370" s="136">
        <v>0</v>
      </c>
      <c r="K370" s="136">
        <v>0</v>
      </c>
      <c r="L370" s="136">
        <v>0</v>
      </c>
      <c r="M370" s="136">
        <v>0</v>
      </c>
      <c r="N370" s="136">
        <v>0</v>
      </c>
    </row>
    <row r="371" spans="1:14" ht="33" customHeight="1" x14ac:dyDescent="0.2">
      <c r="A371" s="142" t="s">
        <v>297</v>
      </c>
      <c r="B371" s="137">
        <v>0</v>
      </c>
      <c r="C371" s="137">
        <v>0</v>
      </c>
      <c r="D371" s="137">
        <v>0</v>
      </c>
      <c r="E371" s="137">
        <v>0</v>
      </c>
      <c r="F371" s="137">
        <v>0</v>
      </c>
      <c r="G371" s="137">
        <v>0</v>
      </c>
      <c r="H371" s="137">
        <v>0</v>
      </c>
      <c r="I371" s="137">
        <v>0</v>
      </c>
      <c r="J371" s="137">
        <v>0</v>
      </c>
      <c r="K371" s="137">
        <v>0</v>
      </c>
      <c r="L371" s="137">
        <v>0</v>
      </c>
      <c r="M371" s="137">
        <v>0</v>
      </c>
      <c r="N371" s="137">
        <v>0</v>
      </c>
    </row>
    <row r="372" spans="1:14" ht="33" customHeight="1" x14ac:dyDescent="0.2">
      <c r="A372" s="142" t="s">
        <v>298</v>
      </c>
      <c r="B372" s="137">
        <v>0</v>
      </c>
      <c r="C372" s="137">
        <v>0</v>
      </c>
      <c r="D372" s="137">
        <v>0</v>
      </c>
      <c r="E372" s="137">
        <v>0</v>
      </c>
      <c r="F372" s="137">
        <v>0</v>
      </c>
      <c r="G372" s="137">
        <v>0</v>
      </c>
      <c r="H372" s="137">
        <v>0</v>
      </c>
      <c r="I372" s="137">
        <v>0</v>
      </c>
      <c r="J372" s="137">
        <v>0</v>
      </c>
      <c r="K372" s="137">
        <v>0</v>
      </c>
      <c r="L372" s="137">
        <v>0</v>
      </c>
      <c r="M372" s="137">
        <v>0</v>
      </c>
      <c r="N372" s="137">
        <v>0</v>
      </c>
    </row>
    <row r="373" spans="1:14" ht="33" customHeight="1" x14ac:dyDescent="0.2">
      <c r="A373" s="142" t="s">
        <v>299</v>
      </c>
      <c r="B373" s="137">
        <v>0</v>
      </c>
      <c r="C373" s="137">
        <v>0</v>
      </c>
      <c r="D373" s="137">
        <v>0</v>
      </c>
      <c r="E373" s="137">
        <v>0</v>
      </c>
      <c r="F373" s="137">
        <v>0</v>
      </c>
      <c r="G373" s="137">
        <v>0</v>
      </c>
      <c r="H373" s="137">
        <v>0</v>
      </c>
      <c r="I373" s="137">
        <v>0</v>
      </c>
      <c r="J373" s="137">
        <v>0</v>
      </c>
      <c r="K373" s="137">
        <v>0</v>
      </c>
      <c r="L373" s="137">
        <v>0</v>
      </c>
      <c r="M373" s="137">
        <v>0</v>
      </c>
      <c r="N373" s="137">
        <v>0</v>
      </c>
    </row>
    <row r="374" spans="1:14" ht="33" customHeight="1" x14ac:dyDescent="0.2">
      <c r="A374" s="142" t="s">
        <v>300</v>
      </c>
      <c r="B374" s="137">
        <v>0</v>
      </c>
      <c r="C374" s="137">
        <v>0</v>
      </c>
      <c r="D374" s="137">
        <v>0</v>
      </c>
      <c r="E374" s="137">
        <v>0</v>
      </c>
      <c r="F374" s="137">
        <v>0</v>
      </c>
      <c r="G374" s="137">
        <v>0</v>
      </c>
      <c r="H374" s="137">
        <v>0</v>
      </c>
      <c r="I374" s="137">
        <v>0</v>
      </c>
      <c r="J374" s="137">
        <v>0</v>
      </c>
      <c r="K374" s="137">
        <v>0</v>
      </c>
      <c r="L374" s="137">
        <v>0</v>
      </c>
      <c r="M374" s="137">
        <v>0</v>
      </c>
      <c r="N374" s="137">
        <v>0</v>
      </c>
    </row>
    <row r="375" spans="1:14" ht="33" customHeight="1" x14ac:dyDescent="0.2">
      <c r="A375" s="142" t="s">
        <v>301</v>
      </c>
      <c r="B375" s="137">
        <v>0</v>
      </c>
      <c r="C375" s="137">
        <v>0</v>
      </c>
      <c r="D375" s="137">
        <v>0</v>
      </c>
      <c r="E375" s="137">
        <v>0</v>
      </c>
      <c r="F375" s="137">
        <v>0</v>
      </c>
      <c r="G375" s="137">
        <v>0</v>
      </c>
      <c r="H375" s="137">
        <v>0</v>
      </c>
      <c r="I375" s="137">
        <v>0</v>
      </c>
      <c r="J375" s="137">
        <v>0</v>
      </c>
      <c r="K375" s="137">
        <v>0</v>
      </c>
      <c r="L375" s="137">
        <v>0</v>
      </c>
      <c r="M375" s="137">
        <v>0</v>
      </c>
      <c r="N375" s="137">
        <v>0</v>
      </c>
    </row>
    <row r="376" spans="1:14" ht="33" customHeight="1" x14ac:dyDescent="0.2">
      <c r="A376" s="142" t="s">
        <v>302</v>
      </c>
      <c r="B376" s="137">
        <v>0</v>
      </c>
      <c r="C376" s="137">
        <v>0</v>
      </c>
      <c r="D376" s="137">
        <v>0</v>
      </c>
      <c r="E376" s="137">
        <v>0</v>
      </c>
      <c r="F376" s="137">
        <v>0</v>
      </c>
      <c r="G376" s="137">
        <v>0</v>
      </c>
      <c r="H376" s="137">
        <v>0</v>
      </c>
      <c r="I376" s="137">
        <v>0</v>
      </c>
      <c r="J376" s="137">
        <v>0</v>
      </c>
      <c r="K376" s="137">
        <v>0</v>
      </c>
      <c r="L376" s="137">
        <v>0</v>
      </c>
      <c r="M376" s="137">
        <v>0</v>
      </c>
      <c r="N376" s="137">
        <v>0</v>
      </c>
    </row>
    <row r="377" spans="1:14" ht="33" customHeight="1" thickBot="1" x14ac:dyDescent="0.25">
      <c r="A377" s="142" t="s">
        <v>303</v>
      </c>
      <c r="B377" s="137">
        <v>0</v>
      </c>
      <c r="C377" s="137">
        <v>0</v>
      </c>
      <c r="D377" s="137">
        <v>0</v>
      </c>
      <c r="E377" s="137">
        <v>0</v>
      </c>
      <c r="F377" s="137">
        <v>0</v>
      </c>
      <c r="G377" s="137">
        <v>0</v>
      </c>
      <c r="H377" s="137">
        <v>0</v>
      </c>
      <c r="I377" s="137">
        <v>0</v>
      </c>
      <c r="J377" s="137">
        <v>0</v>
      </c>
      <c r="K377" s="137">
        <v>0</v>
      </c>
      <c r="L377" s="137">
        <v>0</v>
      </c>
      <c r="M377" s="137">
        <v>0</v>
      </c>
      <c r="N377" s="137">
        <v>0</v>
      </c>
    </row>
    <row r="378" spans="1:14" ht="33" customHeight="1" thickBot="1" x14ac:dyDescent="0.25">
      <c r="A378" s="143" t="s">
        <v>304</v>
      </c>
      <c r="B378" s="141">
        <v>11089775</v>
      </c>
      <c r="C378" s="136">
        <v>7536001</v>
      </c>
      <c r="D378" s="136">
        <v>7254814</v>
      </c>
      <c r="E378" s="136">
        <v>7564868</v>
      </c>
      <c r="F378" s="136">
        <v>4729564</v>
      </c>
      <c r="G378" s="136">
        <v>9707788</v>
      </c>
      <c r="H378" s="136">
        <v>9399423</v>
      </c>
      <c r="I378" s="136">
        <v>9069012</v>
      </c>
      <c r="J378" s="136">
        <v>10621705</v>
      </c>
      <c r="K378" s="136">
        <v>9800625</v>
      </c>
      <c r="L378" s="136">
        <v>8944977</v>
      </c>
      <c r="M378" s="136">
        <v>8370648</v>
      </c>
      <c r="N378" s="136">
        <v>104089200</v>
      </c>
    </row>
    <row r="379" spans="1:14" ht="33" customHeight="1" x14ac:dyDescent="0.2">
      <c r="A379" s="142" t="s">
        <v>305</v>
      </c>
      <c r="B379" s="137">
        <v>2148220</v>
      </c>
      <c r="C379" s="137">
        <v>1683740</v>
      </c>
      <c r="D379" s="137">
        <v>2953373</v>
      </c>
      <c r="E379" s="137">
        <v>3610327</v>
      </c>
      <c r="F379" s="137">
        <v>1534747</v>
      </c>
      <c r="G379" s="137">
        <v>2752418</v>
      </c>
      <c r="H379" s="137">
        <v>3248977</v>
      </c>
      <c r="I379" s="137">
        <v>3494207</v>
      </c>
      <c r="J379" s="137">
        <v>2934285</v>
      </c>
      <c r="K379" s="137">
        <v>2979354</v>
      </c>
      <c r="L379" s="137">
        <v>1850233</v>
      </c>
      <c r="M379" s="137">
        <v>2771506</v>
      </c>
      <c r="N379" s="137">
        <v>31961387</v>
      </c>
    </row>
    <row r="380" spans="1:14" ht="33" customHeight="1" x14ac:dyDescent="0.2">
      <c r="A380" s="142" t="s">
        <v>306</v>
      </c>
      <c r="B380" s="137">
        <v>483889</v>
      </c>
      <c r="C380" s="137">
        <v>806482</v>
      </c>
      <c r="D380" s="137">
        <v>161296</v>
      </c>
      <c r="E380" s="137">
        <v>483889</v>
      </c>
      <c r="F380" s="137">
        <v>483889</v>
      </c>
      <c r="G380" s="137">
        <v>483889</v>
      </c>
      <c r="H380" s="137">
        <v>483889</v>
      </c>
      <c r="I380" s="137">
        <v>215062</v>
      </c>
      <c r="J380" s="137">
        <v>967779</v>
      </c>
      <c r="K380" s="137">
        <v>0</v>
      </c>
      <c r="L380" s="137">
        <v>645186</v>
      </c>
      <c r="M380" s="137">
        <v>161296</v>
      </c>
      <c r="N380" s="137">
        <v>5376546</v>
      </c>
    </row>
    <row r="381" spans="1:14" ht="33" customHeight="1" x14ac:dyDescent="0.2">
      <c r="A381" s="142" t="s">
        <v>307</v>
      </c>
      <c r="B381" s="137">
        <v>825629</v>
      </c>
      <c r="C381" s="137">
        <v>679930</v>
      </c>
      <c r="D381" s="137">
        <v>485664</v>
      </c>
      <c r="E381" s="137">
        <v>485664</v>
      </c>
      <c r="F381" s="137">
        <v>777062</v>
      </c>
      <c r="G381" s="137">
        <v>388531</v>
      </c>
      <c r="H381" s="137">
        <v>971328</v>
      </c>
      <c r="I381" s="137">
        <v>971328</v>
      </c>
      <c r="J381" s="137">
        <v>1554125</v>
      </c>
      <c r="K381" s="137">
        <v>1165594</v>
      </c>
      <c r="L381" s="137">
        <v>339965</v>
      </c>
      <c r="M381" s="137">
        <v>48566</v>
      </c>
      <c r="N381" s="137">
        <v>8693386</v>
      </c>
    </row>
    <row r="382" spans="1:14" ht="33" customHeight="1" x14ac:dyDescent="0.2">
      <c r="A382" s="142" t="s">
        <v>308</v>
      </c>
      <c r="B382" s="137">
        <v>0</v>
      </c>
      <c r="C382" s="137">
        <v>0</v>
      </c>
      <c r="D382" s="137">
        <v>0</v>
      </c>
      <c r="E382" s="137">
        <v>0</v>
      </c>
      <c r="F382" s="137">
        <v>0</v>
      </c>
      <c r="G382" s="137">
        <v>0</v>
      </c>
      <c r="H382" s="137">
        <v>0</v>
      </c>
      <c r="I382" s="137">
        <v>0</v>
      </c>
      <c r="J382" s="137">
        <v>0</v>
      </c>
      <c r="K382" s="137">
        <v>0</v>
      </c>
      <c r="L382" s="137">
        <v>0</v>
      </c>
      <c r="M382" s="137">
        <v>0</v>
      </c>
      <c r="N382" s="137">
        <v>0</v>
      </c>
    </row>
    <row r="383" spans="1:14" ht="33" customHeight="1" x14ac:dyDescent="0.2">
      <c r="A383" s="142" t="s">
        <v>309</v>
      </c>
      <c r="B383" s="137">
        <v>0</v>
      </c>
      <c r="C383" s="137">
        <v>0</v>
      </c>
      <c r="D383" s="137">
        <v>0</v>
      </c>
      <c r="E383" s="137">
        <v>0</v>
      </c>
      <c r="F383" s="137">
        <v>0</v>
      </c>
      <c r="G383" s="137">
        <v>0</v>
      </c>
      <c r="H383" s="137">
        <v>0</v>
      </c>
      <c r="I383" s="137">
        <v>0</v>
      </c>
      <c r="J383" s="137">
        <v>0</v>
      </c>
      <c r="K383" s="137">
        <v>0</v>
      </c>
      <c r="L383" s="137">
        <v>0</v>
      </c>
      <c r="M383" s="137">
        <v>0</v>
      </c>
      <c r="N383" s="137">
        <v>0</v>
      </c>
    </row>
    <row r="384" spans="1:14" ht="33" customHeight="1" x14ac:dyDescent="0.2">
      <c r="A384" s="142" t="s">
        <v>310</v>
      </c>
      <c r="B384" s="137">
        <v>0</v>
      </c>
      <c r="C384" s="137">
        <v>0</v>
      </c>
      <c r="D384" s="137">
        <v>0</v>
      </c>
      <c r="E384" s="137">
        <v>0</v>
      </c>
      <c r="F384" s="137">
        <v>0</v>
      </c>
      <c r="G384" s="137">
        <v>0</v>
      </c>
      <c r="H384" s="137">
        <v>0</v>
      </c>
      <c r="I384" s="137">
        <v>0</v>
      </c>
      <c r="J384" s="137">
        <v>0</v>
      </c>
      <c r="K384" s="137">
        <v>0</v>
      </c>
      <c r="L384" s="137">
        <v>0</v>
      </c>
      <c r="M384" s="137">
        <v>0</v>
      </c>
      <c r="N384" s="137">
        <v>0</v>
      </c>
    </row>
    <row r="385" spans="1:14" ht="33" customHeight="1" x14ac:dyDescent="0.2">
      <c r="A385" s="142" t="s">
        <v>311</v>
      </c>
      <c r="B385" s="137">
        <v>0</v>
      </c>
      <c r="C385" s="137">
        <v>0</v>
      </c>
      <c r="D385" s="137">
        <v>0</v>
      </c>
      <c r="E385" s="137">
        <v>0</v>
      </c>
      <c r="F385" s="137">
        <v>0</v>
      </c>
      <c r="G385" s="137">
        <v>0</v>
      </c>
      <c r="H385" s="137">
        <v>0</v>
      </c>
      <c r="I385" s="137">
        <v>0</v>
      </c>
      <c r="J385" s="137">
        <v>0</v>
      </c>
      <c r="K385" s="137">
        <v>0</v>
      </c>
      <c r="L385" s="137">
        <v>0</v>
      </c>
      <c r="M385" s="137">
        <v>0</v>
      </c>
      <c r="N385" s="137">
        <v>0</v>
      </c>
    </row>
    <row r="386" spans="1:14" ht="33" customHeight="1" x14ac:dyDescent="0.2">
      <c r="A386" s="142" t="s">
        <v>312</v>
      </c>
      <c r="B386" s="137">
        <v>0</v>
      </c>
      <c r="C386" s="137">
        <v>0</v>
      </c>
      <c r="D386" s="137">
        <v>0</v>
      </c>
      <c r="E386" s="137">
        <v>0</v>
      </c>
      <c r="F386" s="137">
        <v>0</v>
      </c>
      <c r="G386" s="137">
        <v>0</v>
      </c>
      <c r="H386" s="137">
        <v>0</v>
      </c>
      <c r="I386" s="137">
        <v>0</v>
      </c>
      <c r="J386" s="137">
        <v>0</v>
      </c>
      <c r="K386" s="137">
        <v>0</v>
      </c>
      <c r="L386" s="137">
        <v>0</v>
      </c>
      <c r="M386" s="137">
        <v>0</v>
      </c>
      <c r="N386" s="137">
        <v>0</v>
      </c>
    </row>
    <row r="387" spans="1:14" ht="33" customHeight="1" x14ac:dyDescent="0.2">
      <c r="A387" s="142" t="s">
        <v>313</v>
      </c>
      <c r="B387" s="137">
        <v>7632037</v>
      </c>
      <c r="C387" s="137">
        <v>4365849</v>
      </c>
      <c r="D387" s="137">
        <v>3654481</v>
      </c>
      <c r="E387" s="137">
        <v>2984988</v>
      </c>
      <c r="F387" s="137">
        <v>1933866</v>
      </c>
      <c r="G387" s="137">
        <v>6082950</v>
      </c>
      <c r="H387" s="137">
        <v>4695229</v>
      </c>
      <c r="I387" s="137">
        <v>4388415</v>
      </c>
      <c r="J387" s="137">
        <v>5165516</v>
      </c>
      <c r="K387" s="137">
        <v>5655677</v>
      </c>
      <c r="L387" s="137">
        <v>6109593</v>
      </c>
      <c r="M387" s="137">
        <v>5389280</v>
      </c>
      <c r="N387" s="137">
        <v>58057881</v>
      </c>
    </row>
    <row r="388" spans="1:14" ht="33" customHeight="1" x14ac:dyDescent="0.2">
      <c r="A388" s="142" t="s">
        <v>314</v>
      </c>
      <c r="B388" s="137">
        <v>0</v>
      </c>
      <c r="C388" s="137">
        <v>0</v>
      </c>
      <c r="D388" s="137">
        <v>0</v>
      </c>
      <c r="E388" s="137">
        <v>0</v>
      </c>
      <c r="F388" s="137">
        <v>0</v>
      </c>
      <c r="G388" s="137">
        <v>0</v>
      </c>
      <c r="H388" s="137">
        <v>0</v>
      </c>
      <c r="I388" s="137">
        <v>0</v>
      </c>
      <c r="J388" s="137">
        <v>0</v>
      </c>
      <c r="K388" s="137">
        <v>0</v>
      </c>
      <c r="L388" s="137">
        <v>0</v>
      </c>
      <c r="M388" s="137">
        <v>0</v>
      </c>
      <c r="N388" s="137">
        <v>0</v>
      </c>
    </row>
    <row r="389" spans="1:14" ht="33" customHeight="1" x14ac:dyDescent="0.2">
      <c r="A389" s="142" t="s">
        <v>315</v>
      </c>
      <c r="B389" s="137">
        <v>0</v>
      </c>
      <c r="C389" s="137">
        <v>0</v>
      </c>
      <c r="D389" s="137">
        <v>0</v>
      </c>
      <c r="E389" s="137">
        <v>0</v>
      </c>
      <c r="F389" s="137">
        <v>0</v>
      </c>
      <c r="G389" s="137">
        <v>0</v>
      </c>
      <c r="H389" s="137">
        <v>0</v>
      </c>
      <c r="I389" s="137">
        <v>0</v>
      </c>
      <c r="J389" s="137">
        <v>0</v>
      </c>
      <c r="K389" s="137">
        <v>0</v>
      </c>
      <c r="L389" s="137">
        <v>0</v>
      </c>
      <c r="M389" s="137">
        <v>0</v>
      </c>
      <c r="N389" s="137">
        <v>0</v>
      </c>
    </row>
    <row r="390" spans="1:14" ht="33" customHeight="1" x14ac:dyDescent="0.2">
      <c r="A390" s="142" t="s">
        <v>316</v>
      </c>
      <c r="B390" s="137">
        <v>0</v>
      </c>
      <c r="C390" s="137">
        <v>0</v>
      </c>
      <c r="D390" s="137">
        <v>0</v>
      </c>
      <c r="E390" s="137">
        <v>0</v>
      </c>
      <c r="F390" s="137">
        <v>0</v>
      </c>
      <c r="G390" s="137">
        <v>0</v>
      </c>
      <c r="H390" s="137">
        <v>0</v>
      </c>
      <c r="I390" s="137">
        <v>0</v>
      </c>
      <c r="J390" s="137">
        <v>0</v>
      </c>
      <c r="K390" s="137">
        <v>0</v>
      </c>
      <c r="L390" s="137">
        <v>0</v>
      </c>
      <c r="M390" s="137">
        <v>0</v>
      </c>
      <c r="N390" s="137">
        <v>0</v>
      </c>
    </row>
    <row r="391" spans="1:14" ht="33" customHeight="1" x14ac:dyDescent="0.2">
      <c r="A391" s="142" t="s">
        <v>317</v>
      </c>
      <c r="B391" s="137">
        <v>0</v>
      </c>
      <c r="C391" s="137">
        <v>0</v>
      </c>
      <c r="D391" s="137">
        <v>0</v>
      </c>
      <c r="E391" s="137">
        <v>0</v>
      </c>
      <c r="F391" s="137">
        <v>0</v>
      </c>
      <c r="G391" s="137">
        <v>0</v>
      </c>
      <c r="H391" s="137">
        <v>0</v>
      </c>
      <c r="I391" s="137">
        <v>0</v>
      </c>
      <c r="J391" s="137">
        <v>0</v>
      </c>
      <c r="K391" s="137">
        <v>0</v>
      </c>
      <c r="L391" s="137">
        <v>0</v>
      </c>
      <c r="M391" s="137">
        <v>0</v>
      </c>
      <c r="N391" s="137">
        <v>0</v>
      </c>
    </row>
    <row r="392" spans="1:14" ht="33" customHeight="1" x14ac:dyDescent="0.2">
      <c r="A392" s="142" t="s">
        <v>318</v>
      </c>
      <c r="B392" s="137">
        <v>0</v>
      </c>
      <c r="C392" s="137">
        <v>0</v>
      </c>
      <c r="D392" s="137">
        <v>0</v>
      </c>
      <c r="E392" s="137">
        <v>0</v>
      </c>
      <c r="F392" s="137">
        <v>0</v>
      </c>
      <c r="G392" s="137">
        <v>0</v>
      </c>
      <c r="H392" s="137">
        <v>0</v>
      </c>
      <c r="I392" s="137">
        <v>0</v>
      </c>
      <c r="J392" s="137">
        <v>0</v>
      </c>
      <c r="K392" s="137">
        <v>0</v>
      </c>
      <c r="L392" s="137">
        <v>0</v>
      </c>
      <c r="M392" s="137">
        <v>0</v>
      </c>
      <c r="N392" s="137">
        <v>0</v>
      </c>
    </row>
    <row r="393" spans="1:14" ht="33" customHeight="1" thickBot="1" x14ac:dyDescent="0.25">
      <c r="A393" s="142" t="s">
        <v>319</v>
      </c>
      <c r="B393" s="137">
        <v>0</v>
      </c>
      <c r="C393" s="137">
        <v>0</v>
      </c>
      <c r="D393" s="137">
        <v>0</v>
      </c>
      <c r="E393" s="137">
        <v>0</v>
      </c>
      <c r="F393" s="137">
        <v>0</v>
      </c>
      <c r="G393" s="137">
        <v>0</v>
      </c>
      <c r="H393" s="137">
        <v>0</v>
      </c>
      <c r="I393" s="137">
        <v>0</v>
      </c>
      <c r="J393" s="137">
        <v>0</v>
      </c>
      <c r="K393" s="137">
        <v>0</v>
      </c>
      <c r="L393" s="137">
        <v>0</v>
      </c>
      <c r="M393" s="137">
        <v>0</v>
      </c>
      <c r="N393" s="137">
        <v>0</v>
      </c>
    </row>
    <row r="394" spans="1:14" ht="33" customHeight="1" thickBot="1" x14ac:dyDescent="0.25">
      <c r="A394" s="143" t="s">
        <v>320</v>
      </c>
      <c r="B394" s="141">
        <v>4645659</v>
      </c>
      <c r="C394" s="136">
        <v>4647926</v>
      </c>
      <c r="D394" s="136">
        <v>2912011</v>
      </c>
      <c r="E394" s="136">
        <v>3687323</v>
      </c>
      <c r="F394" s="136">
        <v>6523064</v>
      </c>
      <c r="G394" s="136">
        <v>5905057</v>
      </c>
      <c r="H394" s="136">
        <v>5933469</v>
      </c>
      <c r="I394" s="136">
        <v>6249878</v>
      </c>
      <c r="J394" s="136">
        <v>4123642</v>
      </c>
      <c r="K394" s="136">
        <v>5789145</v>
      </c>
      <c r="L394" s="136">
        <v>4680152</v>
      </c>
      <c r="M394" s="136">
        <v>4841370</v>
      </c>
      <c r="N394" s="136">
        <v>59938696</v>
      </c>
    </row>
    <row r="395" spans="1:14" ht="33" customHeight="1" x14ac:dyDescent="0.2">
      <c r="A395" s="142" t="s">
        <v>321</v>
      </c>
      <c r="B395" s="137">
        <v>0</v>
      </c>
      <c r="C395" s="137">
        <v>0</v>
      </c>
      <c r="D395" s="137">
        <v>0</v>
      </c>
      <c r="E395" s="137">
        <v>0</v>
      </c>
      <c r="F395" s="137">
        <v>0</v>
      </c>
      <c r="G395" s="137">
        <v>0</v>
      </c>
      <c r="H395" s="137">
        <v>0</v>
      </c>
      <c r="I395" s="137">
        <v>0</v>
      </c>
      <c r="J395" s="137">
        <v>0</v>
      </c>
      <c r="K395" s="137">
        <v>0</v>
      </c>
      <c r="L395" s="137">
        <v>0</v>
      </c>
      <c r="M395" s="137">
        <v>0</v>
      </c>
      <c r="N395" s="137">
        <v>0</v>
      </c>
    </row>
    <row r="396" spans="1:14" ht="33" customHeight="1" x14ac:dyDescent="0.2">
      <c r="A396" s="142" t="s">
        <v>322</v>
      </c>
      <c r="B396" s="137">
        <v>3072310</v>
      </c>
      <c r="C396" s="137">
        <v>3765292</v>
      </c>
      <c r="D396" s="137">
        <v>2325481</v>
      </c>
      <c r="E396" s="137">
        <v>2204125</v>
      </c>
      <c r="F396" s="137">
        <v>3695043</v>
      </c>
      <c r="G396" s="137">
        <v>3962968</v>
      </c>
      <c r="H396" s="137">
        <v>3612541</v>
      </c>
      <c r="I396" s="137">
        <v>3096108</v>
      </c>
      <c r="J396" s="137">
        <v>2899040</v>
      </c>
      <c r="K396" s="137">
        <v>4462038</v>
      </c>
      <c r="L396" s="137">
        <v>3915666</v>
      </c>
      <c r="M396" s="137">
        <v>3581772</v>
      </c>
      <c r="N396" s="137">
        <v>40592384</v>
      </c>
    </row>
    <row r="397" spans="1:14" ht="33" customHeight="1" x14ac:dyDescent="0.2">
      <c r="A397" s="142" t="s">
        <v>323</v>
      </c>
      <c r="B397" s="137">
        <v>0</v>
      </c>
      <c r="C397" s="137">
        <v>0</v>
      </c>
      <c r="D397" s="137">
        <v>0</v>
      </c>
      <c r="E397" s="137">
        <v>0</v>
      </c>
      <c r="F397" s="137">
        <v>0</v>
      </c>
      <c r="G397" s="137">
        <v>0</v>
      </c>
      <c r="H397" s="137">
        <v>0</v>
      </c>
      <c r="I397" s="137">
        <v>0</v>
      </c>
      <c r="J397" s="137">
        <v>0</v>
      </c>
      <c r="K397" s="137">
        <v>0</v>
      </c>
      <c r="L397" s="137">
        <v>0</v>
      </c>
      <c r="M397" s="137">
        <v>0</v>
      </c>
      <c r="N397" s="137">
        <v>0</v>
      </c>
    </row>
    <row r="398" spans="1:14" ht="33" customHeight="1" x14ac:dyDescent="0.2">
      <c r="A398" s="142" t="s">
        <v>324</v>
      </c>
      <c r="B398" s="137">
        <v>0</v>
      </c>
      <c r="C398" s="137">
        <v>0</v>
      </c>
      <c r="D398" s="137">
        <v>0</v>
      </c>
      <c r="E398" s="137">
        <v>0</v>
      </c>
      <c r="F398" s="137">
        <v>0</v>
      </c>
      <c r="G398" s="137">
        <v>0</v>
      </c>
      <c r="H398" s="137">
        <v>0</v>
      </c>
      <c r="I398" s="137">
        <v>0</v>
      </c>
      <c r="J398" s="137">
        <v>0</v>
      </c>
      <c r="K398" s="137">
        <v>0</v>
      </c>
      <c r="L398" s="137">
        <v>0</v>
      </c>
      <c r="M398" s="137">
        <v>0</v>
      </c>
      <c r="N398" s="137">
        <v>0</v>
      </c>
    </row>
    <row r="399" spans="1:14" ht="33" customHeight="1" x14ac:dyDescent="0.2">
      <c r="A399" s="142" t="s">
        <v>325</v>
      </c>
      <c r="B399" s="137">
        <v>1573349</v>
      </c>
      <c r="C399" s="137">
        <v>882634</v>
      </c>
      <c r="D399" s="137">
        <v>586530</v>
      </c>
      <c r="E399" s="137">
        <v>1483198</v>
      </c>
      <c r="F399" s="137">
        <v>2828021</v>
      </c>
      <c r="G399" s="137">
        <v>1942089</v>
      </c>
      <c r="H399" s="137">
        <v>2320928</v>
      </c>
      <c r="I399" s="137">
        <v>3153770</v>
      </c>
      <c r="J399" s="137">
        <v>1224602</v>
      </c>
      <c r="K399" s="137">
        <v>1327107</v>
      </c>
      <c r="L399" s="137">
        <v>764486</v>
      </c>
      <c r="M399" s="137">
        <v>1259598</v>
      </c>
      <c r="N399" s="137">
        <v>19346312</v>
      </c>
    </row>
    <row r="400" spans="1:14" ht="33" customHeight="1" thickBot="1" x14ac:dyDescent="0.25">
      <c r="A400" s="142" t="s">
        <v>256</v>
      </c>
      <c r="B400" s="137">
        <v>0</v>
      </c>
      <c r="C400" s="137">
        <v>0</v>
      </c>
      <c r="D400" s="137">
        <v>0</v>
      </c>
      <c r="E400" s="137">
        <v>0</v>
      </c>
      <c r="F400" s="137">
        <v>0</v>
      </c>
      <c r="G400" s="137">
        <v>0</v>
      </c>
      <c r="H400" s="137">
        <v>0</v>
      </c>
      <c r="I400" s="137">
        <v>0</v>
      </c>
      <c r="J400" s="137">
        <v>0</v>
      </c>
      <c r="K400" s="137">
        <v>0</v>
      </c>
      <c r="L400" s="137">
        <v>0</v>
      </c>
      <c r="M400" s="137">
        <v>0</v>
      </c>
      <c r="N400" s="137">
        <v>0</v>
      </c>
    </row>
    <row r="401" spans="1:14" ht="33" customHeight="1" thickBot="1" x14ac:dyDescent="0.25">
      <c r="A401" s="143" t="s">
        <v>326</v>
      </c>
      <c r="B401" s="141">
        <v>0</v>
      </c>
      <c r="C401" s="136">
        <v>0</v>
      </c>
      <c r="D401" s="136">
        <v>0</v>
      </c>
      <c r="E401" s="136">
        <v>0</v>
      </c>
      <c r="F401" s="136">
        <v>0</v>
      </c>
      <c r="G401" s="136">
        <v>0</v>
      </c>
      <c r="H401" s="136">
        <v>0</v>
      </c>
      <c r="I401" s="136">
        <v>0</v>
      </c>
      <c r="J401" s="136">
        <v>0</v>
      </c>
      <c r="K401" s="136">
        <v>0</v>
      </c>
      <c r="L401" s="136">
        <v>0</v>
      </c>
      <c r="M401" s="136">
        <v>0</v>
      </c>
      <c r="N401" s="136">
        <v>0</v>
      </c>
    </row>
    <row r="402" spans="1:14" ht="33" customHeight="1" x14ac:dyDescent="0.2">
      <c r="A402" s="142" t="s">
        <v>327</v>
      </c>
      <c r="B402" s="137">
        <v>0</v>
      </c>
      <c r="C402" s="137">
        <v>0</v>
      </c>
      <c r="D402" s="137">
        <v>0</v>
      </c>
      <c r="E402" s="137">
        <v>0</v>
      </c>
      <c r="F402" s="137">
        <v>0</v>
      </c>
      <c r="G402" s="137">
        <v>0</v>
      </c>
      <c r="H402" s="137">
        <v>0</v>
      </c>
      <c r="I402" s="137">
        <v>0</v>
      </c>
      <c r="J402" s="137">
        <v>0</v>
      </c>
      <c r="K402" s="137">
        <v>0</v>
      </c>
      <c r="L402" s="137">
        <v>0</v>
      </c>
      <c r="M402" s="137">
        <v>0</v>
      </c>
      <c r="N402" s="137">
        <v>0</v>
      </c>
    </row>
    <row r="403" spans="1:14" ht="33" customHeight="1" x14ac:dyDescent="0.2">
      <c r="A403" s="142" t="s">
        <v>328</v>
      </c>
      <c r="B403" s="137">
        <v>0</v>
      </c>
      <c r="C403" s="137">
        <v>0</v>
      </c>
      <c r="D403" s="137">
        <v>0</v>
      </c>
      <c r="E403" s="137">
        <v>0</v>
      </c>
      <c r="F403" s="137">
        <v>0</v>
      </c>
      <c r="G403" s="137">
        <v>0</v>
      </c>
      <c r="H403" s="137">
        <v>0</v>
      </c>
      <c r="I403" s="137">
        <v>0</v>
      </c>
      <c r="J403" s="137">
        <v>0</v>
      </c>
      <c r="K403" s="137">
        <v>0</v>
      </c>
      <c r="L403" s="137">
        <v>0</v>
      </c>
      <c r="M403" s="137">
        <v>0</v>
      </c>
      <c r="N403" s="137">
        <v>0</v>
      </c>
    </row>
    <row r="404" spans="1:14" ht="33" customHeight="1" x14ac:dyDescent="0.2">
      <c r="A404" s="142" t="s">
        <v>329</v>
      </c>
      <c r="B404" s="137">
        <v>0</v>
      </c>
      <c r="C404" s="137">
        <v>0</v>
      </c>
      <c r="D404" s="137">
        <v>0</v>
      </c>
      <c r="E404" s="137">
        <v>0</v>
      </c>
      <c r="F404" s="137">
        <v>0</v>
      </c>
      <c r="G404" s="137">
        <v>0</v>
      </c>
      <c r="H404" s="137">
        <v>0</v>
      </c>
      <c r="I404" s="137">
        <v>0</v>
      </c>
      <c r="J404" s="137">
        <v>0</v>
      </c>
      <c r="K404" s="137">
        <v>0</v>
      </c>
      <c r="L404" s="137">
        <v>0</v>
      </c>
      <c r="M404" s="137">
        <v>0</v>
      </c>
      <c r="N404" s="137">
        <v>0</v>
      </c>
    </row>
    <row r="405" spans="1:14" ht="33" customHeight="1" thickBot="1" x14ac:dyDescent="0.25">
      <c r="A405" s="142" t="s">
        <v>256</v>
      </c>
      <c r="B405" s="137">
        <v>0</v>
      </c>
      <c r="C405" s="137">
        <v>0</v>
      </c>
      <c r="D405" s="137">
        <v>0</v>
      </c>
      <c r="E405" s="137">
        <v>0</v>
      </c>
      <c r="F405" s="137">
        <v>0</v>
      </c>
      <c r="G405" s="137">
        <v>0</v>
      </c>
      <c r="H405" s="137">
        <v>0</v>
      </c>
      <c r="I405" s="137">
        <v>0</v>
      </c>
      <c r="J405" s="137">
        <v>0</v>
      </c>
      <c r="K405" s="137">
        <v>0</v>
      </c>
      <c r="L405" s="137">
        <v>0</v>
      </c>
      <c r="M405" s="137">
        <v>0</v>
      </c>
      <c r="N405" s="137">
        <v>0</v>
      </c>
    </row>
    <row r="406" spans="1:14" ht="33" customHeight="1" thickBot="1" x14ac:dyDescent="0.25">
      <c r="A406" s="143" t="s">
        <v>330</v>
      </c>
      <c r="B406" s="141">
        <v>896334</v>
      </c>
      <c r="C406" s="136">
        <v>1725478</v>
      </c>
      <c r="D406" s="136">
        <v>125003</v>
      </c>
      <c r="E406" s="136">
        <v>1981729</v>
      </c>
      <c r="F406" s="136">
        <v>3932500</v>
      </c>
      <c r="G406" s="136">
        <v>7436469</v>
      </c>
      <c r="H406" s="136">
        <v>8427941</v>
      </c>
      <c r="I406" s="136">
        <v>7520715</v>
      </c>
      <c r="J406" s="136">
        <v>7431420</v>
      </c>
      <c r="K406" s="136">
        <v>7197233</v>
      </c>
      <c r="L406" s="136">
        <v>4418473</v>
      </c>
      <c r="M406" s="136">
        <v>5417567</v>
      </c>
      <c r="N406" s="136">
        <v>56510862</v>
      </c>
    </row>
    <row r="407" spans="1:14" ht="33" customHeight="1" x14ac:dyDescent="0.2">
      <c r="A407" s="142" t="s">
        <v>331</v>
      </c>
      <c r="B407" s="137">
        <v>0</v>
      </c>
      <c r="C407" s="137">
        <v>0</v>
      </c>
      <c r="D407" s="137">
        <v>0</v>
      </c>
      <c r="E407" s="137">
        <v>0</v>
      </c>
      <c r="F407" s="137">
        <v>0</v>
      </c>
      <c r="G407" s="137">
        <v>0</v>
      </c>
      <c r="H407" s="137">
        <v>0</v>
      </c>
      <c r="I407" s="137">
        <v>0</v>
      </c>
      <c r="J407" s="137">
        <v>0</v>
      </c>
      <c r="K407" s="137">
        <v>0</v>
      </c>
      <c r="L407" s="137">
        <v>0</v>
      </c>
      <c r="M407" s="137">
        <v>0</v>
      </c>
      <c r="N407" s="137">
        <v>0</v>
      </c>
    </row>
    <row r="408" spans="1:14" ht="33" customHeight="1" x14ac:dyDescent="0.2">
      <c r="A408" s="142" t="s">
        <v>332</v>
      </c>
      <c r="B408" s="137">
        <v>0</v>
      </c>
      <c r="C408" s="137">
        <v>849607</v>
      </c>
      <c r="D408" s="137">
        <v>0</v>
      </c>
      <c r="E408" s="137">
        <v>1610960</v>
      </c>
      <c r="F408" s="137">
        <v>161268</v>
      </c>
      <c r="G408" s="137">
        <v>0</v>
      </c>
      <c r="H408" s="137">
        <v>2419643</v>
      </c>
      <c r="I408" s="137">
        <v>0</v>
      </c>
      <c r="J408" s="137">
        <v>0</v>
      </c>
      <c r="K408" s="137">
        <v>0</v>
      </c>
      <c r="L408" s="137">
        <v>0</v>
      </c>
      <c r="M408" s="137">
        <v>0</v>
      </c>
      <c r="N408" s="137">
        <v>5041478</v>
      </c>
    </row>
    <row r="409" spans="1:14" ht="33" customHeight="1" x14ac:dyDescent="0.2">
      <c r="A409" s="142" t="s">
        <v>333</v>
      </c>
      <c r="B409" s="137">
        <v>0</v>
      </c>
      <c r="C409" s="137">
        <v>0</v>
      </c>
      <c r="D409" s="137">
        <v>0</v>
      </c>
      <c r="E409" s="137">
        <v>0</v>
      </c>
      <c r="F409" s="137">
        <v>0</v>
      </c>
      <c r="G409" s="137">
        <v>0</v>
      </c>
      <c r="H409" s="137">
        <v>0</v>
      </c>
      <c r="I409" s="137">
        <v>0</v>
      </c>
      <c r="J409" s="137">
        <v>0</v>
      </c>
      <c r="K409" s="137">
        <v>0</v>
      </c>
      <c r="L409" s="137">
        <v>0</v>
      </c>
      <c r="M409" s="137">
        <v>0</v>
      </c>
      <c r="N409" s="137">
        <v>0</v>
      </c>
    </row>
    <row r="410" spans="1:14" ht="33" customHeight="1" x14ac:dyDescent="0.2">
      <c r="A410" s="142" t="s">
        <v>334</v>
      </c>
      <c r="B410" s="137">
        <v>0</v>
      </c>
      <c r="C410" s="137">
        <v>0</v>
      </c>
      <c r="D410" s="137">
        <v>0</v>
      </c>
      <c r="E410" s="137">
        <v>0</v>
      </c>
      <c r="F410" s="137">
        <v>0</v>
      </c>
      <c r="G410" s="137">
        <v>0</v>
      </c>
      <c r="H410" s="137">
        <v>0</v>
      </c>
      <c r="I410" s="137">
        <v>0</v>
      </c>
      <c r="J410" s="137">
        <v>0</v>
      </c>
      <c r="K410" s="137">
        <v>0</v>
      </c>
      <c r="L410" s="137">
        <v>0</v>
      </c>
      <c r="M410" s="137">
        <v>0</v>
      </c>
      <c r="N410" s="137">
        <v>0</v>
      </c>
    </row>
    <row r="411" spans="1:14" ht="33" customHeight="1" x14ac:dyDescent="0.2">
      <c r="A411" s="142" t="s">
        <v>335</v>
      </c>
      <c r="B411" s="137">
        <v>0</v>
      </c>
      <c r="C411" s="137">
        <v>0</v>
      </c>
      <c r="D411" s="137">
        <v>0</v>
      </c>
      <c r="E411" s="137">
        <v>0</v>
      </c>
      <c r="F411" s="137">
        <v>0</v>
      </c>
      <c r="G411" s="137">
        <v>0</v>
      </c>
      <c r="H411" s="137">
        <v>0</v>
      </c>
      <c r="I411" s="137">
        <v>0</v>
      </c>
      <c r="J411" s="137">
        <v>0</v>
      </c>
      <c r="K411" s="137">
        <v>0</v>
      </c>
      <c r="L411" s="137">
        <v>0</v>
      </c>
      <c r="M411" s="137">
        <v>0</v>
      </c>
      <c r="N411" s="137">
        <v>0</v>
      </c>
    </row>
    <row r="412" spans="1:14" ht="33" customHeight="1" x14ac:dyDescent="0.2">
      <c r="A412" s="142" t="s">
        <v>336</v>
      </c>
      <c r="B412" s="137">
        <v>677905</v>
      </c>
      <c r="C412" s="137">
        <v>813087</v>
      </c>
      <c r="D412" s="137">
        <v>0</v>
      </c>
      <c r="E412" s="137">
        <v>0</v>
      </c>
      <c r="F412" s="137">
        <v>3708992</v>
      </c>
      <c r="G412" s="137">
        <v>7374457</v>
      </c>
      <c r="H412" s="137">
        <v>5930628</v>
      </c>
      <c r="I412" s="137">
        <v>7390232</v>
      </c>
      <c r="J412" s="137">
        <v>7431420</v>
      </c>
      <c r="K412" s="137">
        <v>7197233</v>
      </c>
      <c r="L412" s="137">
        <v>4222748</v>
      </c>
      <c r="M412" s="137">
        <v>5287083</v>
      </c>
      <c r="N412" s="137">
        <v>50033785</v>
      </c>
    </row>
    <row r="413" spans="1:14" ht="33" customHeight="1" x14ac:dyDescent="0.2">
      <c r="A413" s="142" t="s">
        <v>335</v>
      </c>
      <c r="B413" s="137">
        <v>218429</v>
      </c>
      <c r="C413" s="137">
        <v>62784</v>
      </c>
      <c r="D413" s="137">
        <v>125003</v>
      </c>
      <c r="E413" s="137">
        <v>249353</v>
      </c>
      <c r="F413" s="137">
        <v>62240</v>
      </c>
      <c r="G413" s="137">
        <v>62012</v>
      </c>
      <c r="H413" s="137">
        <v>77670</v>
      </c>
      <c r="I413" s="137">
        <v>130483</v>
      </c>
      <c r="J413" s="137">
        <v>0</v>
      </c>
      <c r="K413" s="137">
        <v>0</v>
      </c>
      <c r="L413" s="137">
        <v>195725</v>
      </c>
      <c r="M413" s="137">
        <v>130484</v>
      </c>
      <c r="N413" s="137">
        <v>1314183</v>
      </c>
    </row>
    <row r="414" spans="1:14" ht="33" customHeight="1" thickBot="1" x14ac:dyDescent="0.25">
      <c r="A414" s="142" t="s">
        <v>256</v>
      </c>
      <c r="B414" s="137">
        <v>0</v>
      </c>
      <c r="C414" s="137">
        <v>0</v>
      </c>
      <c r="D414" s="137">
        <v>0</v>
      </c>
      <c r="E414" s="137">
        <v>121416</v>
      </c>
      <c r="F414" s="137">
        <v>0</v>
      </c>
      <c r="G414" s="137">
        <v>0</v>
      </c>
      <c r="H414" s="137">
        <v>0</v>
      </c>
      <c r="I414" s="137">
        <v>0</v>
      </c>
      <c r="J414" s="137">
        <v>0</v>
      </c>
      <c r="K414" s="137">
        <v>0</v>
      </c>
      <c r="L414" s="137">
        <v>0</v>
      </c>
      <c r="M414" s="137">
        <v>0</v>
      </c>
      <c r="N414" s="137">
        <v>121416</v>
      </c>
    </row>
    <row r="415" spans="1:14" ht="33" customHeight="1" thickBot="1" x14ac:dyDescent="0.25">
      <c r="A415" s="143" t="s">
        <v>337</v>
      </c>
      <c r="B415" s="141">
        <v>0</v>
      </c>
      <c r="C415" s="136">
        <v>0</v>
      </c>
      <c r="D415" s="136">
        <v>0</v>
      </c>
      <c r="E415" s="136">
        <v>979524</v>
      </c>
      <c r="F415" s="136">
        <v>0</v>
      </c>
      <c r="G415" s="136">
        <v>0</v>
      </c>
      <c r="H415" s="136">
        <v>0</v>
      </c>
      <c r="I415" s="136">
        <v>0</v>
      </c>
      <c r="J415" s="136">
        <v>0</v>
      </c>
      <c r="K415" s="136">
        <v>0</v>
      </c>
      <c r="L415" s="136">
        <v>0</v>
      </c>
      <c r="M415" s="136">
        <v>0</v>
      </c>
      <c r="N415" s="136">
        <v>979524</v>
      </c>
    </row>
    <row r="416" spans="1:14" ht="33" customHeight="1" x14ac:dyDescent="0.2">
      <c r="A416" s="142" t="s">
        <v>338</v>
      </c>
      <c r="B416" s="137">
        <v>0</v>
      </c>
      <c r="C416" s="137">
        <v>0</v>
      </c>
      <c r="D416" s="137">
        <v>0</v>
      </c>
      <c r="E416" s="137">
        <v>0</v>
      </c>
      <c r="F416" s="137">
        <v>0</v>
      </c>
      <c r="G416" s="137">
        <v>0</v>
      </c>
      <c r="H416" s="137">
        <v>0</v>
      </c>
      <c r="I416" s="137">
        <v>0</v>
      </c>
      <c r="J416" s="137">
        <v>0</v>
      </c>
      <c r="K416" s="137">
        <v>0</v>
      </c>
      <c r="L416" s="137">
        <v>0</v>
      </c>
      <c r="M416" s="137">
        <v>0</v>
      </c>
      <c r="N416" s="137">
        <v>0</v>
      </c>
    </row>
    <row r="417" spans="1:14" ht="33" customHeight="1" x14ac:dyDescent="0.2">
      <c r="A417" s="142" t="s">
        <v>339</v>
      </c>
      <c r="B417" s="137">
        <v>0</v>
      </c>
      <c r="C417" s="137">
        <v>0</v>
      </c>
      <c r="D417" s="137">
        <v>0</v>
      </c>
      <c r="E417" s="137">
        <v>0</v>
      </c>
      <c r="F417" s="137">
        <v>0</v>
      </c>
      <c r="G417" s="137">
        <v>0</v>
      </c>
      <c r="H417" s="137">
        <v>0</v>
      </c>
      <c r="I417" s="137">
        <v>0</v>
      </c>
      <c r="J417" s="137">
        <v>0</v>
      </c>
      <c r="K417" s="137">
        <v>0</v>
      </c>
      <c r="L417" s="137">
        <v>0</v>
      </c>
      <c r="M417" s="137">
        <v>0</v>
      </c>
      <c r="N417" s="137">
        <v>0</v>
      </c>
    </row>
    <row r="418" spans="1:14" ht="33" customHeight="1" thickBot="1" x14ac:dyDescent="0.25">
      <c r="A418" s="142" t="s">
        <v>256</v>
      </c>
      <c r="B418" s="137">
        <v>0</v>
      </c>
      <c r="C418" s="137">
        <v>0</v>
      </c>
      <c r="D418" s="137">
        <v>0</v>
      </c>
      <c r="E418" s="137">
        <v>979524</v>
      </c>
      <c r="F418" s="137">
        <v>0</v>
      </c>
      <c r="G418" s="137">
        <v>0</v>
      </c>
      <c r="H418" s="137">
        <v>0</v>
      </c>
      <c r="I418" s="137">
        <v>0</v>
      </c>
      <c r="J418" s="137">
        <v>0</v>
      </c>
      <c r="K418" s="137">
        <v>0</v>
      </c>
      <c r="L418" s="137">
        <v>0</v>
      </c>
      <c r="M418" s="137">
        <v>0</v>
      </c>
      <c r="N418" s="137">
        <v>979524</v>
      </c>
    </row>
    <row r="419" spans="1:14" ht="33" customHeight="1" thickBot="1" x14ac:dyDescent="0.25">
      <c r="A419" s="143" t="s">
        <v>340</v>
      </c>
      <c r="B419" s="141">
        <v>0</v>
      </c>
      <c r="C419" s="136">
        <v>0</v>
      </c>
      <c r="D419" s="136">
        <v>0</v>
      </c>
      <c r="E419" s="136">
        <v>0</v>
      </c>
      <c r="F419" s="136">
        <v>155817</v>
      </c>
      <c r="G419" s="136">
        <v>79932</v>
      </c>
      <c r="H419" s="136">
        <v>110286</v>
      </c>
      <c r="I419" s="136">
        <v>3347000</v>
      </c>
      <c r="J419" s="136">
        <v>1193863</v>
      </c>
      <c r="K419" s="136">
        <v>730607</v>
      </c>
      <c r="L419" s="136">
        <v>1062388</v>
      </c>
      <c r="M419" s="136">
        <v>1128616</v>
      </c>
      <c r="N419" s="136">
        <v>7808509</v>
      </c>
    </row>
    <row r="420" spans="1:14" ht="33" customHeight="1" thickBot="1" x14ac:dyDescent="0.25">
      <c r="A420" s="145" t="s">
        <v>340</v>
      </c>
      <c r="B420" s="137">
        <v>0</v>
      </c>
      <c r="C420" s="137">
        <v>0</v>
      </c>
      <c r="D420" s="137">
        <v>0</v>
      </c>
      <c r="E420" s="137">
        <v>0</v>
      </c>
      <c r="F420" s="137">
        <v>155817</v>
      </c>
      <c r="G420" s="137">
        <v>79932</v>
      </c>
      <c r="H420" s="137">
        <v>110286</v>
      </c>
      <c r="I420" s="137">
        <v>3347000</v>
      </c>
      <c r="J420" s="137">
        <v>1193863</v>
      </c>
      <c r="K420" s="137">
        <v>730607</v>
      </c>
      <c r="L420" s="137">
        <v>1062388</v>
      </c>
      <c r="M420" s="137">
        <v>1128616</v>
      </c>
      <c r="N420" s="137">
        <v>7808509</v>
      </c>
    </row>
    <row r="421" spans="1:14" ht="33" customHeight="1" thickBot="1" x14ac:dyDescent="0.25">
      <c r="A421" s="150" t="s">
        <v>251</v>
      </c>
      <c r="B421" s="151">
        <v>60529457</v>
      </c>
      <c r="C421" s="151">
        <v>42140381</v>
      </c>
      <c r="D421" s="151">
        <v>67457414</v>
      </c>
      <c r="E421" s="151">
        <v>55560256</v>
      </c>
      <c r="F421" s="151">
        <v>61617352</v>
      </c>
      <c r="G421" s="151">
        <v>77852882</v>
      </c>
      <c r="H421" s="151">
        <v>86236377</v>
      </c>
      <c r="I421" s="151">
        <v>94130038</v>
      </c>
      <c r="J421" s="151">
        <v>101914817</v>
      </c>
      <c r="K421" s="151">
        <v>86766960</v>
      </c>
      <c r="L421" s="151">
        <v>79337091</v>
      </c>
      <c r="M421" s="151">
        <v>85514167</v>
      </c>
      <c r="N421" s="151">
        <v>899057192</v>
      </c>
    </row>
    <row r="422" spans="1:14" ht="33" customHeight="1" x14ac:dyDescent="0.2"/>
    <row r="423" spans="1:14" ht="33" customHeight="1" x14ac:dyDescent="0.2">
      <c r="A423" s="89"/>
    </row>
    <row r="424" spans="1:14" ht="33" customHeight="1" x14ac:dyDescent="0.2">
      <c r="A424" s="269" t="s">
        <v>347</v>
      </c>
      <c r="B424" s="269"/>
      <c r="C424" s="269"/>
      <c r="D424" s="269"/>
      <c r="E424" s="269"/>
      <c r="F424" s="269"/>
      <c r="G424" s="269"/>
      <c r="H424" s="269"/>
      <c r="I424" s="269"/>
      <c r="J424" s="269"/>
      <c r="K424" s="269"/>
      <c r="L424" s="269"/>
      <c r="M424" s="269"/>
      <c r="N424" s="269"/>
    </row>
    <row r="425" spans="1:14" ht="33" customHeight="1" thickBot="1" x14ac:dyDescent="0.25">
      <c r="A425" s="270"/>
      <c r="B425" s="270"/>
      <c r="C425" s="270"/>
      <c r="D425" s="270"/>
      <c r="E425" s="270"/>
      <c r="F425" s="270"/>
      <c r="G425" s="270"/>
      <c r="H425" s="270"/>
      <c r="I425" s="270"/>
      <c r="J425" s="270"/>
      <c r="K425" s="270"/>
      <c r="L425" s="270"/>
      <c r="M425" s="270"/>
      <c r="N425" s="270"/>
    </row>
    <row r="426" spans="1:14" ht="33" customHeight="1" thickBot="1" x14ac:dyDescent="0.25">
      <c r="A426" s="170" t="s">
        <v>238</v>
      </c>
      <c r="B426" s="171" t="s">
        <v>239</v>
      </c>
      <c r="C426" s="171" t="s">
        <v>240</v>
      </c>
      <c r="D426" s="171" t="s">
        <v>241</v>
      </c>
      <c r="E426" s="171" t="s">
        <v>242</v>
      </c>
      <c r="F426" s="171" t="s">
        <v>243</v>
      </c>
      <c r="G426" s="171" t="s">
        <v>244</v>
      </c>
      <c r="H426" s="171" t="s">
        <v>245</v>
      </c>
      <c r="I426" s="171" t="s">
        <v>246</v>
      </c>
      <c r="J426" s="171" t="s">
        <v>247</v>
      </c>
      <c r="K426" s="171" t="s">
        <v>248</v>
      </c>
      <c r="L426" s="171" t="s">
        <v>249</v>
      </c>
      <c r="M426" s="171" t="s">
        <v>250</v>
      </c>
      <c r="N426" s="172" t="s">
        <v>251</v>
      </c>
    </row>
    <row r="427" spans="1:14" ht="33" customHeight="1" thickBot="1" x14ac:dyDescent="0.25">
      <c r="A427" s="164" t="s">
        <v>252</v>
      </c>
      <c r="B427" s="152">
        <v>0</v>
      </c>
      <c r="C427" s="152">
        <v>0</v>
      </c>
      <c r="D427" s="152">
        <v>0</v>
      </c>
      <c r="E427" s="152">
        <v>0</v>
      </c>
      <c r="F427" s="152">
        <v>0</v>
      </c>
      <c r="G427" s="152">
        <v>0</v>
      </c>
      <c r="H427" s="152">
        <v>0</v>
      </c>
      <c r="I427" s="152">
        <v>0</v>
      </c>
      <c r="J427" s="152">
        <v>0</v>
      </c>
      <c r="K427" s="152">
        <v>0</v>
      </c>
      <c r="L427" s="152">
        <v>0</v>
      </c>
      <c r="M427" s="152">
        <v>0</v>
      </c>
      <c r="N427" s="152">
        <v>0</v>
      </c>
    </row>
    <row r="428" spans="1:14" ht="33" customHeight="1" x14ac:dyDescent="0.2">
      <c r="A428" s="162" t="s">
        <v>253</v>
      </c>
      <c r="B428" s="155">
        <v>0</v>
      </c>
      <c r="C428" s="153">
        <v>0</v>
      </c>
      <c r="D428" s="153">
        <v>0</v>
      </c>
      <c r="E428" s="153">
        <v>0</v>
      </c>
      <c r="F428" s="153">
        <v>0</v>
      </c>
      <c r="G428" s="153">
        <v>0</v>
      </c>
      <c r="H428" s="153">
        <v>0</v>
      </c>
      <c r="I428" s="153">
        <v>0</v>
      </c>
      <c r="J428" s="153">
        <v>0</v>
      </c>
      <c r="K428" s="153">
        <v>0</v>
      </c>
      <c r="L428" s="153">
        <v>0</v>
      </c>
      <c r="M428" s="153">
        <v>0</v>
      </c>
      <c r="N428" s="154">
        <v>0</v>
      </c>
    </row>
    <row r="429" spans="1:14" ht="33" customHeight="1" x14ac:dyDescent="0.2">
      <c r="A429" s="162" t="s">
        <v>221</v>
      </c>
      <c r="B429" s="155">
        <v>0</v>
      </c>
      <c r="C429" s="153">
        <v>0</v>
      </c>
      <c r="D429" s="153">
        <v>0</v>
      </c>
      <c r="E429" s="153">
        <v>0</v>
      </c>
      <c r="F429" s="153">
        <v>0</v>
      </c>
      <c r="G429" s="153">
        <v>0</v>
      </c>
      <c r="H429" s="153">
        <v>0</v>
      </c>
      <c r="I429" s="153">
        <v>0</v>
      </c>
      <c r="J429" s="153">
        <v>0</v>
      </c>
      <c r="K429" s="153">
        <v>0</v>
      </c>
      <c r="L429" s="153">
        <v>0</v>
      </c>
      <c r="M429" s="153">
        <v>0</v>
      </c>
      <c r="N429" s="154">
        <v>0</v>
      </c>
    </row>
    <row r="430" spans="1:14" ht="33" customHeight="1" x14ac:dyDescent="0.2">
      <c r="A430" s="162" t="s">
        <v>254</v>
      </c>
      <c r="B430" s="155">
        <v>0</v>
      </c>
      <c r="C430" s="153">
        <v>0</v>
      </c>
      <c r="D430" s="153">
        <v>0</v>
      </c>
      <c r="E430" s="153">
        <v>0</v>
      </c>
      <c r="F430" s="153">
        <v>0</v>
      </c>
      <c r="G430" s="153">
        <v>0</v>
      </c>
      <c r="H430" s="153">
        <v>0</v>
      </c>
      <c r="I430" s="153">
        <v>0</v>
      </c>
      <c r="J430" s="153">
        <v>0</v>
      </c>
      <c r="K430" s="153">
        <v>0</v>
      </c>
      <c r="L430" s="153">
        <v>0</v>
      </c>
      <c r="M430" s="153">
        <v>0</v>
      </c>
      <c r="N430" s="154">
        <v>0</v>
      </c>
    </row>
    <row r="431" spans="1:14" ht="33" customHeight="1" x14ac:dyDescent="0.2">
      <c r="A431" s="163" t="s">
        <v>255</v>
      </c>
      <c r="B431" s="155">
        <v>0</v>
      </c>
      <c r="C431" s="153">
        <v>0</v>
      </c>
      <c r="D431" s="153">
        <v>0</v>
      </c>
      <c r="E431" s="153">
        <v>0</v>
      </c>
      <c r="F431" s="153">
        <v>0</v>
      </c>
      <c r="G431" s="153">
        <v>0</v>
      </c>
      <c r="H431" s="153">
        <v>0</v>
      </c>
      <c r="I431" s="153">
        <v>0</v>
      </c>
      <c r="J431" s="153">
        <v>0</v>
      </c>
      <c r="K431" s="153">
        <v>0</v>
      </c>
      <c r="L431" s="153">
        <v>0</v>
      </c>
      <c r="M431" s="153">
        <v>0</v>
      </c>
      <c r="N431" s="154">
        <v>0</v>
      </c>
    </row>
    <row r="432" spans="1:14" ht="33" customHeight="1" thickBot="1" x14ac:dyDescent="0.25">
      <c r="A432" s="169" t="s">
        <v>256</v>
      </c>
      <c r="B432" s="155">
        <v>0</v>
      </c>
      <c r="C432" s="153">
        <v>0</v>
      </c>
      <c r="D432" s="153">
        <v>0</v>
      </c>
      <c r="E432" s="153">
        <v>0</v>
      </c>
      <c r="F432" s="153">
        <v>0</v>
      </c>
      <c r="G432" s="153">
        <v>0</v>
      </c>
      <c r="H432" s="153">
        <v>0</v>
      </c>
      <c r="I432" s="153">
        <v>0</v>
      </c>
      <c r="J432" s="153">
        <v>0</v>
      </c>
      <c r="K432" s="153">
        <v>0</v>
      </c>
      <c r="L432" s="153">
        <v>0</v>
      </c>
      <c r="M432" s="153">
        <v>0</v>
      </c>
      <c r="N432" s="154">
        <v>0</v>
      </c>
    </row>
    <row r="433" spans="1:14" ht="33" customHeight="1" thickBot="1" x14ac:dyDescent="0.25">
      <c r="A433" s="166" t="s">
        <v>257</v>
      </c>
      <c r="B433" s="156">
        <v>0</v>
      </c>
      <c r="C433" s="156">
        <v>0</v>
      </c>
      <c r="D433" s="156">
        <v>0</v>
      </c>
      <c r="E433" s="156">
        <v>0</v>
      </c>
      <c r="F433" s="156">
        <v>0</v>
      </c>
      <c r="G433" s="156">
        <v>0</v>
      </c>
      <c r="H433" s="156">
        <v>0</v>
      </c>
      <c r="I433" s="156">
        <v>0</v>
      </c>
      <c r="J433" s="156">
        <v>0</v>
      </c>
      <c r="K433" s="156">
        <v>0</v>
      </c>
      <c r="L433" s="156">
        <v>0</v>
      </c>
      <c r="M433" s="156">
        <v>0</v>
      </c>
      <c r="N433" s="156">
        <v>0</v>
      </c>
    </row>
    <row r="434" spans="1:14" ht="33" customHeight="1" x14ac:dyDescent="0.2">
      <c r="A434" s="165" t="s">
        <v>258</v>
      </c>
      <c r="B434" s="153">
        <v>0</v>
      </c>
      <c r="C434" s="153">
        <v>0</v>
      </c>
      <c r="D434" s="153">
        <v>0</v>
      </c>
      <c r="E434" s="153">
        <v>0</v>
      </c>
      <c r="F434" s="153">
        <v>0</v>
      </c>
      <c r="G434" s="153">
        <v>0</v>
      </c>
      <c r="H434" s="153">
        <v>0</v>
      </c>
      <c r="I434" s="153">
        <v>0</v>
      </c>
      <c r="J434" s="153">
        <v>0</v>
      </c>
      <c r="K434" s="153">
        <v>0</v>
      </c>
      <c r="L434" s="153">
        <v>0</v>
      </c>
      <c r="M434" s="153">
        <v>0</v>
      </c>
      <c r="N434" s="154">
        <v>0</v>
      </c>
    </row>
    <row r="435" spans="1:14" ht="33" customHeight="1" x14ac:dyDescent="0.2">
      <c r="A435" s="165" t="s">
        <v>259</v>
      </c>
      <c r="B435" s="153">
        <v>0</v>
      </c>
      <c r="C435" s="153">
        <v>0</v>
      </c>
      <c r="D435" s="153">
        <v>0</v>
      </c>
      <c r="E435" s="153">
        <v>0</v>
      </c>
      <c r="F435" s="153">
        <v>0</v>
      </c>
      <c r="G435" s="153">
        <v>0</v>
      </c>
      <c r="H435" s="153">
        <v>0</v>
      </c>
      <c r="I435" s="153">
        <v>0</v>
      </c>
      <c r="J435" s="153">
        <v>0</v>
      </c>
      <c r="K435" s="153">
        <v>0</v>
      </c>
      <c r="L435" s="153">
        <v>0</v>
      </c>
      <c r="M435" s="153">
        <v>0</v>
      </c>
      <c r="N435" s="154">
        <v>0</v>
      </c>
    </row>
    <row r="436" spans="1:14" ht="33" customHeight="1" x14ac:dyDescent="0.2">
      <c r="A436" s="165" t="s">
        <v>260</v>
      </c>
      <c r="B436" s="153">
        <v>0</v>
      </c>
      <c r="C436" s="153">
        <v>0</v>
      </c>
      <c r="D436" s="153">
        <v>0</v>
      </c>
      <c r="E436" s="153">
        <v>0</v>
      </c>
      <c r="F436" s="153">
        <v>0</v>
      </c>
      <c r="G436" s="153">
        <v>0</v>
      </c>
      <c r="H436" s="153">
        <v>0</v>
      </c>
      <c r="I436" s="153">
        <v>0</v>
      </c>
      <c r="J436" s="153">
        <v>0</v>
      </c>
      <c r="K436" s="153">
        <v>0</v>
      </c>
      <c r="L436" s="153">
        <v>0</v>
      </c>
      <c r="M436" s="153">
        <v>0</v>
      </c>
      <c r="N436" s="154">
        <v>0</v>
      </c>
    </row>
    <row r="437" spans="1:14" ht="33" customHeight="1" x14ac:dyDescent="0.2">
      <c r="A437" s="165" t="s">
        <v>261</v>
      </c>
      <c r="B437" s="153">
        <v>0</v>
      </c>
      <c r="C437" s="153">
        <v>0</v>
      </c>
      <c r="D437" s="153">
        <v>0</v>
      </c>
      <c r="E437" s="153">
        <v>0</v>
      </c>
      <c r="F437" s="153">
        <v>0</v>
      </c>
      <c r="G437" s="153">
        <v>0</v>
      </c>
      <c r="H437" s="153">
        <v>0</v>
      </c>
      <c r="I437" s="153">
        <v>0</v>
      </c>
      <c r="J437" s="153">
        <v>0</v>
      </c>
      <c r="K437" s="153">
        <v>0</v>
      </c>
      <c r="L437" s="153">
        <v>0</v>
      </c>
      <c r="M437" s="153">
        <v>0</v>
      </c>
      <c r="N437" s="154">
        <v>0</v>
      </c>
    </row>
    <row r="438" spans="1:14" ht="33" customHeight="1" x14ac:dyDescent="0.2">
      <c r="A438" s="165" t="s">
        <v>262</v>
      </c>
      <c r="B438" s="153">
        <v>0</v>
      </c>
      <c r="C438" s="153">
        <v>0</v>
      </c>
      <c r="D438" s="153">
        <v>0</v>
      </c>
      <c r="E438" s="153">
        <v>0</v>
      </c>
      <c r="F438" s="153">
        <v>0</v>
      </c>
      <c r="G438" s="153">
        <v>0</v>
      </c>
      <c r="H438" s="153">
        <v>0</v>
      </c>
      <c r="I438" s="153">
        <v>0</v>
      </c>
      <c r="J438" s="153">
        <v>0</v>
      </c>
      <c r="K438" s="153">
        <v>0</v>
      </c>
      <c r="L438" s="153">
        <v>0</v>
      </c>
      <c r="M438" s="153">
        <v>0</v>
      </c>
      <c r="N438" s="154">
        <v>0</v>
      </c>
    </row>
    <row r="439" spans="1:14" ht="33" customHeight="1" thickBot="1" x14ac:dyDescent="0.25">
      <c r="A439" s="165" t="s">
        <v>263</v>
      </c>
      <c r="B439" s="153">
        <v>0</v>
      </c>
      <c r="C439" s="153">
        <v>0</v>
      </c>
      <c r="D439" s="153">
        <v>0</v>
      </c>
      <c r="E439" s="153">
        <v>0</v>
      </c>
      <c r="F439" s="153">
        <v>0</v>
      </c>
      <c r="G439" s="153">
        <v>0</v>
      </c>
      <c r="H439" s="153">
        <v>0</v>
      </c>
      <c r="I439" s="153">
        <v>0</v>
      </c>
      <c r="J439" s="153">
        <v>0</v>
      </c>
      <c r="K439" s="153">
        <v>0</v>
      </c>
      <c r="L439" s="153">
        <v>0</v>
      </c>
      <c r="M439" s="153">
        <v>0</v>
      </c>
      <c r="N439" s="154">
        <v>0</v>
      </c>
    </row>
    <row r="440" spans="1:14" ht="33" customHeight="1" thickBot="1" x14ac:dyDescent="0.25">
      <c r="A440" s="166" t="s">
        <v>264</v>
      </c>
      <c r="B440" s="156">
        <v>0</v>
      </c>
      <c r="C440" s="156">
        <v>0</v>
      </c>
      <c r="D440" s="156">
        <v>0</v>
      </c>
      <c r="E440" s="156">
        <v>0</v>
      </c>
      <c r="F440" s="156">
        <v>0</v>
      </c>
      <c r="G440" s="156">
        <v>0</v>
      </c>
      <c r="H440" s="156">
        <v>0</v>
      </c>
      <c r="I440" s="156">
        <v>0</v>
      </c>
      <c r="J440" s="156">
        <v>0</v>
      </c>
      <c r="K440" s="156">
        <v>0</v>
      </c>
      <c r="L440" s="156">
        <v>0</v>
      </c>
      <c r="M440" s="156">
        <v>0</v>
      </c>
      <c r="N440" s="156">
        <v>0</v>
      </c>
    </row>
    <row r="441" spans="1:14" ht="33" customHeight="1" x14ac:dyDescent="0.2">
      <c r="A441" s="165" t="s">
        <v>265</v>
      </c>
      <c r="B441" s="153">
        <v>0</v>
      </c>
      <c r="C441" s="153">
        <v>0</v>
      </c>
      <c r="D441" s="153">
        <v>0</v>
      </c>
      <c r="E441" s="153">
        <v>0</v>
      </c>
      <c r="F441" s="153">
        <v>0</v>
      </c>
      <c r="G441" s="153">
        <v>0</v>
      </c>
      <c r="H441" s="153">
        <v>0</v>
      </c>
      <c r="I441" s="153">
        <v>0</v>
      </c>
      <c r="J441" s="153">
        <v>0</v>
      </c>
      <c r="K441" s="153">
        <v>0</v>
      </c>
      <c r="L441" s="153">
        <v>0</v>
      </c>
      <c r="M441" s="153">
        <v>0</v>
      </c>
      <c r="N441" s="154">
        <v>0</v>
      </c>
    </row>
    <row r="442" spans="1:14" ht="33" customHeight="1" x14ac:dyDescent="0.2">
      <c r="A442" s="165" t="s">
        <v>266</v>
      </c>
      <c r="B442" s="153">
        <v>0</v>
      </c>
      <c r="C442" s="153">
        <v>0</v>
      </c>
      <c r="D442" s="153">
        <v>0</v>
      </c>
      <c r="E442" s="153">
        <v>0</v>
      </c>
      <c r="F442" s="153">
        <v>0</v>
      </c>
      <c r="G442" s="153">
        <v>0</v>
      </c>
      <c r="H442" s="153">
        <v>0</v>
      </c>
      <c r="I442" s="153">
        <v>0</v>
      </c>
      <c r="J442" s="153">
        <v>0</v>
      </c>
      <c r="K442" s="153">
        <v>0</v>
      </c>
      <c r="L442" s="153">
        <v>0</v>
      </c>
      <c r="M442" s="153">
        <v>0</v>
      </c>
      <c r="N442" s="154">
        <v>0</v>
      </c>
    </row>
    <row r="443" spans="1:14" ht="33" customHeight="1" x14ac:dyDescent="0.2">
      <c r="A443" s="165" t="s">
        <v>267</v>
      </c>
      <c r="B443" s="153">
        <v>0</v>
      </c>
      <c r="C443" s="153">
        <v>0</v>
      </c>
      <c r="D443" s="153">
        <v>0</v>
      </c>
      <c r="E443" s="153">
        <v>0</v>
      </c>
      <c r="F443" s="153">
        <v>0</v>
      </c>
      <c r="G443" s="153">
        <v>0</v>
      </c>
      <c r="H443" s="153">
        <v>0</v>
      </c>
      <c r="I443" s="153">
        <v>0</v>
      </c>
      <c r="J443" s="153">
        <v>0</v>
      </c>
      <c r="K443" s="153">
        <v>0</v>
      </c>
      <c r="L443" s="153">
        <v>0</v>
      </c>
      <c r="M443" s="153">
        <v>0</v>
      </c>
      <c r="N443" s="154">
        <v>0</v>
      </c>
    </row>
    <row r="444" spans="1:14" ht="33" customHeight="1" thickBot="1" x14ac:dyDescent="0.25">
      <c r="A444" s="165" t="s">
        <v>268</v>
      </c>
      <c r="B444" s="153">
        <v>0</v>
      </c>
      <c r="C444" s="153">
        <v>0</v>
      </c>
      <c r="D444" s="153">
        <v>0</v>
      </c>
      <c r="E444" s="153">
        <v>0</v>
      </c>
      <c r="F444" s="153">
        <v>0</v>
      </c>
      <c r="G444" s="153">
        <v>0</v>
      </c>
      <c r="H444" s="153">
        <v>0</v>
      </c>
      <c r="I444" s="153">
        <v>0</v>
      </c>
      <c r="J444" s="153">
        <v>0</v>
      </c>
      <c r="K444" s="153">
        <v>0</v>
      </c>
      <c r="L444" s="153">
        <v>0</v>
      </c>
      <c r="M444" s="153">
        <v>0</v>
      </c>
      <c r="N444" s="154">
        <v>0</v>
      </c>
    </row>
    <row r="445" spans="1:14" ht="33" customHeight="1" thickBot="1" x14ac:dyDescent="0.25">
      <c r="A445" s="166" t="s">
        <v>269</v>
      </c>
      <c r="B445" s="157">
        <v>0</v>
      </c>
      <c r="C445" s="157">
        <v>353029</v>
      </c>
      <c r="D445" s="157">
        <v>863315</v>
      </c>
      <c r="E445" s="157">
        <v>1742677</v>
      </c>
      <c r="F445" s="157">
        <v>609777</v>
      </c>
      <c r="G445" s="157">
        <v>0</v>
      </c>
      <c r="H445" s="157">
        <v>192561</v>
      </c>
      <c r="I445" s="157">
        <v>433262</v>
      </c>
      <c r="J445" s="157">
        <v>0</v>
      </c>
      <c r="K445" s="157">
        <v>224654</v>
      </c>
      <c r="L445" s="157">
        <v>160468</v>
      </c>
      <c r="M445" s="157">
        <v>442890</v>
      </c>
      <c r="N445" s="157">
        <v>5022633</v>
      </c>
    </row>
    <row r="446" spans="1:14" ht="33" customHeight="1" x14ac:dyDescent="0.2">
      <c r="A446" s="165" t="s">
        <v>270</v>
      </c>
      <c r="B446" s="153">
        <v>0</v>
      </c>
      <c r="C446" s="153">
        <v>353029</v>
      </c>
      <c r="D446" s="153">
        <v>863315</v>
      </c>
      <c r="E446" s="153">
        <v>1742677</v>
      </c>
      <c r="F446" s="153">
        <v>609777</v>
      </c>
      <c r="G446" s="153">
        <v>0</v>
      </c>
      <c r="H446" s="153">
        <v>192561</v>
      </c>
      <c r="I446" s="153">
        <v>0</v>
      </c>
      <c r="J446" s="153">
        <v>0</v>
      </c>
      <c r="K446" s="153">
        <v>224654</v>
      </c>
      <c r="L446" s="153">
        <v>160468</v>
      </c>
      <c r="M446" s="153">
        <v>442890</v>
      </c>
      <c r="N446" s="158">
        <v>4589371</v>
      </c>
    </row>
    <row r="447" spans="1:14" ht="33" customHeight="1" thickBot="1" x14ac:dyDescent="0.25">
      <c r="A447" s="165" t="s">
        <v>271</v>
      </c>
      <c r="B447" s="153">
        <v>0</v>
      </c>
      <c r="C447" s="153">
        <v>0</v>
      </c>
      <c r="D447" s="153">
        <v>0</v>
      </c>
      <c r="E447" s="153">
        <v>0</v>
      </c>
      <c r="F447" s="153">
        <v>0</v>
      </c>
      <c r="G447" s="153">
        <v>0</v>
      </c>
      <c r="H447" s="153">
        <v>0</v>
      </c>
      <c r="I447" s="153">
        <v>433262</v>
      </c>
      <c r="J447" s="153">
        <v>0</v>
      </c>
      <c r="K447" s="153">
        <v>0</v>
      </c>
      <c r="L447" s="153">
        <v>0</v>
      </c>
      <c r="M447" s="153">
        <v>0</v>
      </c>
      <c r="N447" s="158">
        <v>433262</v>
      </c>
    </row>
    <row r="448" spans="1:14" ht="33" customHeight="1" thickBot="1" x14ac:dyDescent="0.25">
      <c r="A448" s="166" t="s">
        <v>272</v>
      </c>
      <c r="B448" s="156">
        <v>0</v>
      </c>
      <c r="C448" s="156">
        <v>0</v>
      </c>
      <c r="D448" s="156">
        <v>0</v>
      </c>
      <c r="E448" s="156">
        <v>0</v>
      </c>
      <c r="F448" s="156">
        <v>0</v>
      </c>
      <c r="G448" s="156">
        <v>0</v>
      </c>
      <c r="H448" s="156">
        <v>0</v>
      </c>
      <c r="I448" s="156">
        <v>0</v>
      </c>
      <c r="J448" s="156">
        <v>0</v>
      </c>
      <c r="K448" s="156">
        <v>0</v>
      </c>
      <c r="L448" s="156">
        <v>0</v>
      </c>
      <c r="M448" s="156">
        <v>0</v>
      </c>
      <c r="N448" s="156">
        <v>0</v>
      </c>
    </row>
    <row r="449" spans="1:14" ht="33" customHeight="1" x14ac:dyDescent="0.2">
      <c r="A449" s="165" t="s">
        <v>273</v>
      </c>
      <c r="B449" s="153">
        <v>0</v>
      </c>
      <c r="C449" s="153">
        <v>0</v>
      </c>
      <c r="D449" s="153">
        <v>0</v>
      </c>
      <c r="E449" s="153">
        <v>0</v>
      </c>
      <c r="F449" s="153">
        <v>0</v>
      </c>
      <c r="G449" s="153">
        <v>0</v>
      </c>
      <c r="H449" s="153">
        <v>0</v>
      </c>
      <c r="I449" s="153">
        <v>0</v>
      </c>
      <c r="J449" s="153">
        <v>0</v>
      </c>
      <c r="K449" s="153">
        <v>0</v>
      </c>
      <c r="L449" s="153">
        <v>0</v>
      </c>
      <c r="M449" s="153">
        <v>0</v>
      </c>
      <c r="N449" s="158">
        <v>0</v>
      </c>
    </row>
    <row r="450" spans="1:14" ht="33" customHeight="1" x14ac:dyDescent="0.2">
      <c r="A450" s="165" t="s">
        <v>274</v>
      </c>
      <c r="B450" s="153">
        <v>0</v>
      </c>
      <c r="C450" s="153">
        <v>0</v>
      </c>
      <c r="D450" s="153">
        <v>0</v>
      </c>
      <c r="E450" s="153">
        <v>0</v>
      </c>
      <c r="F450" s="153">
        <v>0</v>
      </c>
      <c r="G450" s="153">
        <v>0</v>
      </c>
      <c r="H450" s="153">
        <v>0</v>
      </c>
      <c r="I450" s="153">
        <v>0</v>
      </c>
      <c r="J450" s="153">
        <v>0</v>
      </c>
      <c r="K450" s="153">
        <v>0</v>
      </c>
      <c r="L450" s="153">
        <v>0</v>
      </c>
      <c r="M450" s="153">
        <v>0</v>
      </c>
      <c r="N450" s="158">
        <v>0</v>
      </c>
    </row>
    <row r="451" spans="1:14" ht="33" customHeight="1" x14ac:dyDescent="0.2">
      <c r="A451" s="165" t="s">
        <v>275</v>
      </c>
      <c r="B451" s="153">
        <v>0</v>
      </c>
      <c r="C451" s="153">
        <v>0</v>
      </c>
      <c r="D451" s="153">
        <v>0</v>
      </c>
      <c r="E451" s="153">
        <v>0</v>
      </c>
      <c r="F451" s="153">
        <v>0</v>
      </c>
      <c r="G451" s="153">
        <v>0</v>
      </c>
      <c r="H451" s="153">
        <v>0</v>
      </c>
      <c r="I451" s="153">
        <v>0</v>
      </c>
      <c r="J451" s="153">
        <v>0</v>
      </c>
      <c r="K451" s="153">
        <v>0</v>
      </c>
      <c r="L451" s="153">
        <v>0</v>
      </c>
      <c r="M451" s="153">
        <v>0</v>
      </c>
      <c r="N451" s="158">
        <v>0</v>
      </c>
    </row>
    <row r="452" spans="1:14" ht="33" customHeight="1" x14ac:dyDescent="0.2">
      <c r="A452" s="165" t="s">
        <v>276</v>
      </c>
      <c r="B452" s="153">
        <v>0</v>
      </c>
      <c r="C452" s="153">
        <v>0</v>
      </c>
      <c r="D452" s="153">
        <v>0</v>
      </c>
      <c r="E452" s="153">
        <v>0</v>
      </c>
      <c r="F452" s="153">
        <v>0</v>
      </c>
      <c r="G452" s="153">
        <v>0</v>
      </c>
      <c r="H452" s="153">
        <v>0</v>
      </c>
      <c r="I452" s="153">
        <v>0</v>
      </c>
      <c r="J452" s="153">
        <v>0</v>
      </c>
      <c r="K452" s="153">
        <v>0</v>
      </c>
      <c r="L452" s="153">
        <v>0</v>
      </c>
      <c r="M452" s="153">
        <v>0</v>
      </c>
      <c r="N452" s="158">
        <v>0</v>
      </c>
    </row>
    <row r="453" spans="1:14" ht="33" customHeight="1" x14ac:dyDescent="0.2">
      <c r="A453" s="165" t="s">
        <v>277</v>
      </c>
      <c r="B453" s="153">
        <v>0</v>
      </c>
      <c r="C453" s="153">
        <v>0</v>
      </c>
      <c r="D453" s="153">
        <v>0</v>
      </c>
      <c r="E453" s="153">
        <v>0</v>
      </c>
      <c r="F453" s="153">
        <v>0</v>
      </c>
      <c r="G453" s="153">
        <v>0</v>
      </c>
      <c r="H453" s="153">
        <v>0</v>
      </c>
      <c r="I453" s="153">
        <v>0</v>
      </c>
      <c r="J453" s="153">
        <v>0</v>
      </c>
      <c r="K453" s="153">
        <v>0</v>
      </c>
      <c r="L453" s="153">
        <v>0</v>
      </c>
      <c r="M453" s="153">
        <v>0</v>
      </c>
      <c r="N453" s="158">
        <v>0</v>
      </c>
    </row>
    <row r="454" spans="1:14" ht="33" customHeight="1" x14ac:dyDescent="0.2">
      <c r="A454" s="165" t="s">
        <v>278</v>
      </c>
      <c r="B454" s="153">
        <v>0</v>
      </c>
      <c r="C454" s="153">
        <v>0</v>
      </c>
      <c r="D454" s="153">
        <v>0</v>
      </c>
      <c r="E454" s="153">
        <v>0</v>
      </c>
      <c r="F454" s="153">
        <v>0</v>
      </c>
      <c r="G454" s="153">
        <v>0</v>
      </c>
      <c r="H454" s="153">
        <v>0</v>
      </c>
      <c r="I454" s="153">
        <v>0</v>
      </c>
      <c r="J454" s="153">
        <v>0</v>
      </c>
      <c r="K454" s="153">
        <v>0</v>
      </c>
      <c r="L454" s="153">
        <v>0</v>
      </c>
      <c r="M454" s="153">
        <v>0</v>
      </c>
      <c r="N454" s="158">
        <v>0</v>
      </c>
    </row>
    <row r="455" spans="1:14" ht="33" customHeight="1" x14ac:dyDescent="0.2">
      <c r="A455" s="165" t="s">
        <v>279</v>
      </c>
      <c r="B455" s="153">
        <v>0</v>
      </c>
      <c r="C455" s="153">
        <v>0</v>
      </c>
      <c r="D455" s="153">
        <v>0</v>
      </c>
      <c r="E455" s="153">
        <v>0</v>
      </c>
      <c r="F455" s="153">
        <v>0</v>
      </c>
      <c r="G455" s="153">
        <v>0</v>
      </c>
      <c r="H455" s="153">
        <v>0</v>
      </c>
      <c r="I455" s="153">
        <v>0</v>
      </c>
      <c r="J455" s="153">
        <v>0</v>
      </c>
      <c r="K455" s="153">
        <v>0</v>
      </c>
      <c r="L455" s="153">
        <v>0</v>
      </c>
      <c r="M455" s="153">
        <v>0</v>
      </c>
      <c r="N455" s="158">
        <v>0</v>
      </c>
    </row>
    <row r="456" spans="1:14" ht="33" customHeight="1" x14ac:dyDescent="0.2">
      <c r="A456" s="165" t="s">
        <v>280</v>
      </c>
      <c r="B456" s="153">
        <v>0</v>
      </c>
      <c r="C456" s="153">
        <v>0</v>
      </c>
      <c r="D456" s="153">
        <v>0</v>
      </c>
      <c r="E456" s="153">
        <v>0</v>
      </c>
      <c r="F456" s="153">
        <v>0</v>
      </c>
      <c r="G456" s="153">
        <v>0</v>
      </c>
      <c r="H456" s="153">
        <v>0</v>
      </c>
      <c r="I456" s="153">
        <v>0</v>
      </c>
      <c r="J456" s="153">
        <v>0</v>
      </c>
      <c r="K456" s="153">
        <v>0</v>
      </c>
      <c r="L456" s="153">
        <v>0</v>
      </c>
      <c r="M456" s="153">
        <v>0</v>
      </c>
      <c r="N456" s="158">
        <v>0</v>
      </c>
    </row>
    <row r="457" spans="1:14" ht="33" customHeight="1" x14ac:dyDescent="0.2">
      <c r="A457" s="165" t="s">
        <v>281</v>
      </c>
      <c r="B457" s="153">
        <v>0</v>
      </c>
      <c r="C457" s="153">
        <v>0</v>
      </c>
      <c r="D457" s="153">
        <v>0</v>
      </c>
      <c r="E457" s="153">
        <v>0</v>
      </c>
      <c r="F457" s="153">
        <v>0</v>
      </c>
      <c r="G457" s="153">
        <v>0</v>
      </c>
      <c r="H457" s="153">
        <v>0</v>
      </c>
      <c r="I457" s="153">
        <v>0</v>
      </c>
      <c r="J457" s="153">
        <v>0</v>
      </c>
      <c r="K457" s="153">
        <v>0</v>
      </c>
      <c r="L457" s="153">
        <v>0</v>
      </c>
      <c r="M457" s="153">
        <v>0</v>
      </c>
      <c r="N457" s="158">
        <v>0</v>
      </c>
    </row>
    <row r="458" spans="1:14" ht="33" customHeight="1" x14ac:dyDescent="0.2">
      <c r="A458" s="165" t="s">
        <v>282</v>
      </c>
      <c r="B458" s="153">
        <v>0</v>
      </c>
      <c r="C458" s="153">
        <v>0</v>
      </c>
      <c r="D458" s="153">
        <v>0</v>
      </c>
      <c r="E458" s="153">
        <v>0</v>
      </c>
      <c r="F458" s="153">
        <v>0</v>
      </c>
      <c r="G458" s="153">
        <v>0</v>
      </c>
      <c r="H458" s="153">
        <v>0</v>
      </c>
      <c r="I458" s="153">
        <v>0</v>
      </c>
      <c r="J458" s="153">
        <v>0</v>
      </c>
      <c r="K458" s="153">
        <v>0</v>
      </c>
      <c r="L458" s="153">
        <v>0</v>
      </c>
      <c r="M458" s="153">
        <v>0</v>
      </c>
      <c r="N458" s="158">
        <v>0</v>
      </c>
    </row>
    <row r="459" spans="1:14" ht="33" customHeight="1" thickBot="1" x14ac:dyDescent="0.25">
      <c r="A459" s="165" t="s">
        <v>283</v>
      </c>
      <c r="B459" s="153">
        <v>0</v>
      </c>
      <c r="C459" s="153">
        <v>0</v>
      </c>
      <c r="D459" s="153">
        <v>0</v>
      </c>
      <c r="E459" s="153">
        <v>0</v>
      </c>
      <c r="F459" s="153">
        <v>0</v>
      </c>
      <c r="G459" s="153">
        <v>0</v>
      </c>
      <c r="H459" s="153">
        <v>0</v>
      </c>
      <c r="I459" s="153">
        <v>0</v>
      </c>
      <c r="J459" s="153">
        <v>0</v>
      </c>
      <c r="K459" s="153">
        <v>0</v>
      </c>
      <c r="L459" s="153">
        <v>0</v>
      </c>
      <c r="M459" s="153">
        <v>0</v>
      </c>
      <c r="N459" s="158">
        <v>0</v>
      </c>
    </row>
    <row r="460" spans="1:14" ht="33" customHeight="1" thickBot="1" x14ac:dyDescent="0.25">
      <c r="A460" s="166" t="s">
        <v>284</v>
      </c>
      <c r="B460" s="156">
        <v>0</v>
      </c>
      <c r="C460" s="156">
        <v>2320</v>
      </c>
      <c r="D460" s="156">
        <v>0</v>
      </c>
      <c r="E460" s="156">
        <v>0</v>
      </c>
      <c r="F460" s="156">
        <v>0</v>
      </c>
      <c r="G460" s="156">
        <v>0</v>
      </c>
      <c r="H460" s="156">
        <v>0</v>
      </c>
      <c r="I460" s="156">
        <v>0</v>
      </c>
      <c r="J460" s="156">
        <v>0</v>
      </c>
      <c r="K460" s="156">
        <v>0</v>
      </c>
      <c r="L460" s="156">
        <v>0</v>
      </c>
      <c r="M460" s="156">
        <v>0</v>
      </c>
      <c r="N460" s="156">
        <v>2320</v>
      </c>
    </row>
    <row r="461" spans="1:14" ht="33" customHeight="1" thickBot="1" x14ac:dyDescent="0.25">
      <c r="A461" s="167" t="s">
        <v>284</v>
      </c>
      <c r="B461" s="159">
        <v>0</v>
      </c>
      <c r="C461" s="159">
        <v>2320</v>
      </c>
      <c r="D461" s="159">
        <v>0</v>
      </c>
      <c r="E461" s="159">
        <v>0</v>
      </c>
      <c r="F461" s="159">
        <v>0</v>
      </c>
      <c r="G461" s="159">
        <v>0</v>
      </c>
      <c r="H461" s="159">
        <v>0</v>
      </c>
      <c r="I461" s="159">
        <v>0</v>
      </c>
      <c r="J461" s="159">
        <v>0</v>
      </c>
      <c r="K461" s="159">
        <v>0</v>
      </c>
      <c r="L461" s="159">
        <v>0</v>
      </c>
      <c r="M461" s="159">
        <v>0</v>
      </c>
      <c r="N461" s="158">
        <v>2320</v>
      </c>
    </row>
    <row r="462" spans="1:14" ht="33" customHeight="1" thickBot="1" x14ac:dyDescent="0.25">
      <c r="A462" s="166" t="s">
        <v>285</v>
      </c>
      <c r="B462" s="156">
        <v>0</v>
      </c>
      <c r="C462" s="156">
        <v>522906</v>
      </c>
      <c r="D462" s="156">
        <v>0</v>
      </c>
      <c r="E462" s="156">
        <v>459624</v>
      </c>
      <c r="F462" s="156">
        <v>0</v>
      </c>
      <c r="G462" s="156">
        <v>548510</v>
      </c>
      <c r="H462" s="156">
        <v>1079056</v>
      </c>
      <c r="I462" s="156">
        <v>670728</v>
      </c>
      <c r="J462" s="156">
        <v>874863</v>
      </c>
      <c r="K462" s="156">
        <v>729053</v>
      </c>
      <c r="L462" s="156">
        <v>1078998</v>
      </c>
      <c r="M462" s="156">
        <v>583242</v>
      </c>
      <c r="N462" s="156">
        <v>6546980</v>
      </c>
    </row>
    <row r="463" spans="1:14" ht="33" customHeight="1" x14ac:dyDescent="0.2">
      <c r="A463" s="165" t="s">
        <v>286</v>
      </c>
      <c r="B463" s="153">
        <v>0</v>
      </c>
      <c r="C463" s="153">
        <v>0</v>
      </c>
      <c r="D463" s="153">
        <v>0</v>
      </c>
      <c r="E463" s="153">
        <v>0</v>
      </c>
      <c r="F463" s="153">
        <v>0</v>
      </c>
      <c r="G463" s="153">
        <v>0</v>
      </c>
      <c r="H463" s="153">
        <v>0</v>
      </c>
      <c r="I463" s="153">
        <v>0</v>
      </c>
      <c r="J463" s="153">
        <v>0</v>
      </c>
      <c r="K463" s="153">
        <v>0</v>
      </c>
      <c r="L463" s="153">
        <v>0</v>
      </c>
      <c r="M463" s="153">
        <v>0</v>
      </c>
      <c r="N463" s="158">
        <v>0</v>
      </c>
    </row>
    <row r="464" spans="1:14" ht="33" customHeight="1" x14ac:dyDescent="0.2">
      <c r="A464" s="165" t="s">
        <v>287</v>
      </c>
      <c r="B464" s="153">
        <v>0</v>
      </c>
      <c r="C464" s="153">
        <v>0</v>
      </c>
      <c r="D464" s="153">
        <v>0</v>
      </c>
      <c r="E464" s="153">
        <v>0</v>
      </c>
      <c r="F464" s="153">
        <v>0</v>
      </c>
      <c r="G464" s="153">
        <v>0</v>
      </c>
      <c r="H464" s="153">
        <v>0</v>
      </c>
      <c r="I464" s="153">
        <v>0</v>
      </c>
      <c r="J464" s="153">
        <v>0</v>
      </c>
      <c r="K464" s="153">
        <v>0</v>
      </c>
      <c r="L464" s="153">
        <v>0</v>
      </c>
      <c r="M464" s="153">
        <v>0</v>
      </c>
      <c r="N464" s="158">
        <v>0</v>
      </c>
    </row>
    <row r="465" spans="1:14" ht="33" customHeight="1" x14ac:dyDescent="0.2">
      <c r="A465" s="165" t="s">
        <v>288</v>
      </c>
      <c r="B465" s="153">
        <v>0</v>
      </c>
      <c r="C465" s="153">
        <v>0</v>
      </c>
      <c r="D465" s="153">
        <v>0</v>
      </c>
      <c r="E465" s="153">
        <v>0</v>
      </c>
      <c r="F465" s="153">
        <v>0</v>
      </c>
      <c r="G465" s="153">
        <v>0</v>
      </c>
      <c r="H465" s="153">
        <v>0</v>
      </c>
      <c r="I465" s="153">
        <v>0</v>
      </c>
      <c r="J465" s="153">
        <v>0</v>
      </c>
      <c r="K465" s="153">
        <v>0</v>
      </c>
      <c r="L465" s="153">
        <v>0</v>
      </c>
      <c r="M465" s="153">
        <v>0</v>
      </c>
      <c r="N465" s="158">
        <v>0</v>
      </c>
    </row>
    <row r="466" spans="1:14" ht="33" customHeight="1" x14ac:dyDescent="0.2">
      <c r="A466" s="165" t="s">
        <v>289</v>
      </c>
      <c r="B466" s="153">
        <v>0</v>
      </c>
      <c r="C466" s="153">
        <v>0</v>
      </c>
      <c r="D466" s="153">
        <v>0</v>
      </c>
      <c r="E466" s="153">
        <v>0</v>
      </c>
      <c r="F466" s="153">
        <v>0</v>
      </c>
      <c r="G466" s="153">
        <v>0</v>
      </c>
      <c r="H466" s="153">
        <v>0</v>
      </c>
      <c r="I466" s="153">
        <v>0</v>
      </c>
      <c r="J466" s="153">
        <v>0</v>
      </c>
      <c r="K466" s="153">
        <v>0</v>
      </c>
      <c r="L466" s="153">
        <v>0</v>
      </c>
      <c r="M466" s="153">
        <v>0</v>
      </c>
      <c r="N466" s="158">
        <v>0</v>
      </c>
    </row>
    <row r="467" spans="1:14" ht="33" customHeight="1" x14ac:dyDescent="0.2">
      <c r="A467" s="165" t="s">
        <v>290</v>
      </c>
      <c r="B467" s="153">
        <v>0</v>
      </c>
      <c r="C467" s="153">
        <v>0</v>
      </c>
      <c r="D467" s="153">
        <v>0</v>
      </c>
      <c r="E467" s="153">
        <v>0</v>
      </c>
      <c r="F467" s="153">
        <v>0</v>
      </c>
      <c r="G467" s="153">
        <v>0</v>
      </c>
      <c r="H467" s="153">
        <v>0</v>
      </c>
      <c r="I467" s="153">
        <v>0</v>
      </c>
      <c r="J467" s="153">
        <v>0</v>
      </c>
      <c r="K467" s="153">
        <v>0</v>
      </c>
      <c r="L467" s="153">
        <v>0</v>
      </c>
      <c r="M467" s="153">
        <v>0</v>
      </c>
      <c r="N467" s="158">
        <v>0</v>
      </c>
    </row>
    <row r="468" spans="1:14" ht="33" customHeight="1" x14ac:dyDescent="0.2">
      <c r="A468" s="165" t="s">
        <v>291</v>
      </c>
      <c r="B468" s="153">
        <v>0</v>
      </c>
      <c r="C468" s="153">
        <v>0</v>
      </c>
      <c r="D468" s="153">
        <v>0</v>
      </c>
      <c r="E468" s="153">
        <v>0</v>
      </c>
      <c r="F468" s="153">
        <v>0</v>
      </c>
      <c r="G468" s="153">
        <v>0</v>
      </c>
      <c r="H468" s="153">
        <v>0</v>
      </c>
      <c r="I468" s="153">
        <v>0</v>
      </c>
      <c r="J468" s="153">
        <v>0</v>
      </c>
      <c r="K468" s="153">
        <v>0</v>
      </c>
      <c r="L468" s="153">
        <v>0</v>
      </c>
      <c r="M468" s="153">
        <v>0</v>
      </c>
      <c r="N468" s="158">
        <v>0</v>
      </c>
    </row>
    <row r="469" spans="1:14" ht="33" customHeight="1" x14ac:dyDescent="0.2">
      <c r="A469" s="165" t="s">
        <v>292</v>
      </c>
      <c r="B469" s="153">
        <v>0</v>
      </c>
      <c r="C469" s="153">
        <v>0</v>
      </c>
      <c r="D469" s="153">
        <v>0</v>
      </c>
      <c r="E469" s="153">
        <v>0</v>
      </c>
      <c r="F469" s="153">
        <v>0</v>
      </c>
      <c r="G469" s="153">
        <v>0</v>
      </c>
      <c r="H469" s="153">
        <v>0</v>
      </c>
      <c r="I469" s="153">
        <v>0</v>
      </c>
      <c r="J469" s="153">
        <v>0</v>
      </c>
      <c r="K469" s="153">
        <v>0</v>
      </c>
      <c r="L469" s="153">
        <v>0</v>
      </c>
      <c r="M469" s="153">
        <v>0</v>
      </c>
      <c r="N469" s="158">
        <v>0</v>
      </c>
    </row>
    <row r="470" spans="1:14" ht="33" customHeight="1" x14ac:dyDescent="0.2">
      <c r="A470" s="165" t="s">
        <v>293</v>
      </c>
      <c r="B470" s="153">
        <v>0</v>
      </c>
      <c r="C470" s="153">
        <v>0</v>
      </c>
      <c r="D470" s="153">
        <v>0</v>
      </c>
      <c r="E470" s="153">
        <v>0</v>
      </c>
      <c r="F470" s="153">
        <v>0</v>
      </c>
      <c r="G470" s="153">
        <v>0</v>
      </c>
      <c r="H470" s="153">
        <v>0</v>
      </c>
      <c r="I470" s="153">
        <v>0</v>
      </c>
      <c r="J470" s="153">
        <v>0</v>
      </c>
      <c r="K470" s="153">
        <v>0</v>
      </c>
      <c r="L470" s="153">
        <v>0</v>
      </c>
      <c r="M470" s="153">
        <v>0</v>
      </c>
      <c r="N470" s="158">
        <v>0</v>
      </c>
    </row>
    <row r="471" spans="1:14" ht="33" customHeight="1" x14ac:dyDescent="0.2">
      <c r="A471" s="165" t="s">
        <v>294</v>
      </c>
      <c r="B471" s="153">
        <v>0</v>
      </c>
      <c r="C471" s="153">
        <v>522906</v>
      </c>
      <c r="D471" s="153">
        <v>0</v>
      </c>
      <c r="E471" s="153">
        <v>459624</v>
      </c>
      <c r="F471" s="153">
        <v>0</v>
      </c>
      <c r="G471" s="153">
        <v>548510</v>
      </c>
      <c r="H471" s="153">
        <v>1079056</v>
      </c>
      <c r="I471" s="153">
        <v>670728</v>
      </c>
      <c r="J471" s="153">
        <v>874863</v>
      </c>
      <c r="K471" s="153">
        <v>729053</v>
      </c>
      <c r="L471" s="153">
        <v>1078998</v>
      </c>
      <c r="M471" s="153">
        <v>583242</v>
      </c>
      <c r="N471" s="158">
        <v>6546980</v>
      </c>
    </row>
    <row r="472" spans="1:14" ht="33" customHeight="1" thickBot="1" x14ac:dyDescent="0.25">
      <c r="A472" s="165" t="s">
        <v>295</v>
      </c>
      <c r="B472" s="153">
        <v>0</v>
      </c>
      <c r="C472" s="153">
        <v>0</v>
      </c>
      <c r="D472" s="153">
        <v>0</v>
      </c>
      <c r="E472" s="153">
        <v>0</v>
      </c>
      <c r="F472" s="153">
        <v>0</v>
      </c>
      <c r="G472" s="153">
        <v>0</v>
      </c>
      <c r="H472" s="153">
        <v>0</v>
      </c>
      <c r="I472" s="153">
        <v>0</v>
      </c>
      <c r="J472" s="153">
        <v>0</v>
      </c>
      <c r="K472" s="153">
        <v>0</v>
      </c>
      <c r="L472" s="153">
        <v>0</v>
      </c>
      <c r="M472" s="153">
        <v>0</v>
      </c>
      <c r="N472" s="158">
        <v>0</v>
      </c>
    </row>
    <row r="473" spans="1:14" ht="33" customHeight="1" thickBot="1" x14ac:dyDescent="0.25">
      <c r="A473" s="166" t="s">
        <v>296</v>
      </c>
      <c r="B473" s="156">
        <v>0</v>
      </c>
      <c r="C473" s="156">
        <v>0</v>
      </c>
      <c r="D473" s="156">
        <v>0</v>
      </c>
      <c r="E473" s="156">
        <v>0</v>
      </c>
      <c r="F473" s="156">
        <v>0</v>
      </c>
      <c r="G473" s="156">
        <v>0</v>
      </c>
      <c r="H473" s="156">
        <v>0</v>
      </c>
      <c r="I473" s="156">
        <v>0</v>
      </c>
      <c r="J473" s="156">
        <v>0</v>
      </c>
      <c r="K473" s="156">
        <v>0</v>
      </c>
      <c r="L473" s="156">
        <v>0</v>
      </c>
      <c r="M473" s="156">
        <v>6773073</v>
      </c>
      <c r="N473" s="156">
        <v>6773073</v>
      </c>
    </row>
    <row r="474" spans="1:14" ht="33" customHeight="1" x14ac:dyDescent="0.2">
      <c r="A474" s="165" t="s">
        <v>297</v>
      </c>
      <c r="B474" s="153">
        <v>0</v>
      </c>
      <c r="C474" s="153">
        <v>0</v>
      </c>
      <c r="D474" s="153">
        <v>0</v>
      </c>
      <c r="E474" s="153">
        <v>0</v>
      </c>
      <c r="F474" s="153">
        <v>0</v>
      </c>
      <c r="G474" s="153">
        <v>0</v>
      </c>
      <c r="H474" s="153">
        <v>0</v>
      </c>
      <c r="I474" s="153">
        <v>0</v>
      </c>
      <c r="J474" s="153">
        <v>0</v>
      </c>
      <c r="K474" s="153">
        <v>0</v>
      </c>
      <c r="L474" s="153">
        <v>0</v>
      </c>
      <c r="M474" s="153">
        <v>0</v>
      </c>
      <c r="N474" s="158">
        <v>0</v>
      </c>
    </row>
    <row r="475" spans="1:14" ht="33" customHeight="1" x14ac:dyDescent="0.2">
      <c r="A475" s="165" t="s">
        <v>298</v>
      </c>
      <c r="B475" s="153">
        <v>0</v>
      </c>
      <c r="C475" s="153">
        <v>0</v>
      </c>
      <c r="D475" s="153">
        <v>0</v>
      </c>
      <c r="E475" s="153">
        <v>0</v>
      </c>
      <c r="F475" s="153">
        <v>0</v>
      </c>
      <c r="G475" s="153">
        <v>0</v>
      </c>
      <c r="H475" s="153">
        <v>0</v>
      </c>
      <c r="I475" s="153">
        <v>0</v>
      </c>
      <c r="J475" s="153">
        <v>0</v>
      </c>
      <c r="K475" s="153">
        <v>0</v>
      </c>
      <c r="L475" s="153">
        <v>0</v>
      </c>
      <c r="M475" s="153">
        <v>0</v>
      </c>
      <c r="N475" s="158">
        <v>0</v>
      </c>
    </row>
    <row r="476" spans="1:14" ht="33" customHeight="1" x14ac:dyDescent="0.2">
      <c r="A476" s="165" t="s">
        <v>299</v>
      </c>
      <c r="B476" s="153">
        <v>0</v>
      </c>
      <c r="C476" s="153">
        <v>0</v>
      </c>
      <c r="D476" s="153">
        <v>0</v>
      </c>
      <c r="E476" s="153">
        <v>0</v>
      </c>
      <c r="F476" s="153">
        <v>0</v>
      </c>
      <c r="G476" s="153">
        <v>0</v>
      </c>
      <c r="H476" s="153">
        <v>0</v>
      </c>
      <c r="I476" s="153">
        <v>0</v>
      </c>
      <c r="J476" s="153">
        <v>0</v>
      </c>
      <c r="K476" s="153">
        <v>0</v>
      </c>
      <c r="L476" s="153">
        <v>0</v>
      </c>
      <c r="M476" s="153">
        <v>0</v>
      </c>
      <c r="N476" s="158">
        <v>0</v>
      </c>
    </row>
    <row r="477" spans="1:14" ht="33" customHeight="1" x14ac:dyDescent="0.2">
      <c r="A477" s="165" t="s">
        <v>300</v>
      </c>
      <c r="B477" s="153">
        <v>0</v>
      </c>
      <c r="C477" s="153">
        <v>0</v>
      </c>
      <c r="D477" s="153">
        <v>0</v>
      </c>
      <c r="E477" s="153">
        <v>0</v>
      </c>
      <c r="F477" s="153">
        <v>0</v>
      </c>
      <c r="G477" s="153">
        <v>0</v>
      </c>
      <c r="H477" s="153">
        <v>0</v>
      </c>
      <c r="I477" s="153">
        <v>0</v>
      </c>
      <c r="J477" s="153">
        <v>0</v>
      </c>
      <c r="K477" s="153">
        <v>0</v>
      </c>
      <c r="L477" s="153">
        <v>0</v>
      </c>
      <c r="M477" s="153">
        <v>0</v>
      </c>
      <c r="N477" s="158">
        <v>0</v>
      </c>
    </row>
    <row r="478" spans="1:14" ht="33" customHeight="1" x14ac:dyDescent="0.2">
      <c r="A478" s="165" t="s">
        <v>301</v>
      </c>
      <c r="B478" s="153">
        <v>0</v>
      </c>
      <c r="C478" s="153">
        <v>0</v>
      </c>
      <c r="D478" s="153">
        <v>0</v>
      </c>
      <c r="E478" s="153">
        <v>0</v>
      </c>
      <c r="F478" s="153">
        <v>0</v>
      </c>
      <c r="G478" s="153">
        <v>0</v>
      </c>
      <c r="H478" s="153">
        <v>0</v>
      </c>
      <c r="I478" s="153">
        <v>0</v>
      </c>
      <c r="J478" s="153">
        <v>0</v>
      </c>
      <c r="K478" s="153">
        <v>0</v>
      </c>
      <c r="L478" s="153">
        <v>0</v>
      </c>
      <c r="M478" s="153">
        <v>0</v>
      </c>
      <c r="N478" s="158">
        <v>0</v>
      </c>
    </row>
    <row r="479" spans="1:14" ht="33" customHeight="1" x14ac:dyDescent="0.2">
      <c r="A479" s="165" t="s">
        <v>302</v>
      </c>
      <c r="B479" s="153">
        <v>0</v>
      </c>
      <c r="C479" s="153">
        <v>0</v>
      </c>
      <c r="D479" s="153">
        <v>0</v>
      </c>
      <c r="E479" s="153">
        <v>0</v>
      </c>
      <c r="F479" s="153">
        <v>0</v>
      </c>
      <c r="G479" s="153">
        <v>0</v>
      </c>
      <c r="H479" s="153">
        <v>0</v>
      </c>
      <c r="I479" s="153">
        <v>0</v>
      </c>
      <c r="J479" s="153">
        <v>0</v>
      </c>
      <c r="K479" s="153">
        <v>0</v>
      </c>
      <c r="L479" s="153">
        <v>0</v>
      </c>
      <c r="M479" s="153">
        <v>6773073</v>
      </c>
      <c r="N479" s="158">
        <v>6773073</v>
      </c>
    </row>
    <row r="480" spans="1:14" ht="33" customHeight="1" thickBot="1" x14ac:dyDescent="0.25">
      <c r="A480" s="165" t="s">
        <v>303</v>
      </c>
      <c r="B480" s="153">
        <v>0</v>
      </c>
      <c r="C480" s="153">
        <v>0</v>
      </c>
      <c r="D480" s="153">
        <v>0</v>
      </c>
      <c r="E480" s="153">
        <v>0</v>
      </c>
      <c r="F480" s="153">
        <v>0</v>
      </c>
      <c r="G480" s="153">
        <v>0</v>
      </c>
      <c r="H480" s="153">
        <v>0</v>
      </c>
      <c r="I480" s="153">
        <v>0</v>
      </c>
      <c r="J480" s="153">
        <v>0</v>
      </c>
      <c r="K480" s="153">
        <v>0</v>
      </c>
      <c r="L480" s="153">
        <v>0</v>
      </c>
      <c r="M480" s="153">
        <v>0</v>
      </c>
      <c r="N480" s="158">
        <v>0</v>
      </c>
    </row>
    <row r="481" spans="1:14" ht="33" customHeight="1" thickBot="1" x14ac:dyDescent="0.25">
      <c r="A481" s="166" t="s">
        <v>304</v>
      </c>
      <c r="B481" s="156">
        <v>0</v>
      </c>
      <c r="C481" s="156">
        <v>2656926</v>
      </c>
      <c r="D481" s="156">
        <v>5074381</v>
      </c>
      <c r="E481" s="156">
        <v>5163194</v>
      </c>
      <c r="F481" s="156">
        <v>4308472</v>
      </c>
      <c r="G481" s="156">
        <v>4414366</v>
      </c>
      <c r="H481" s="156">
        <v>3680966</v>
      </c>
      <c r="I481" s="156">
        <v>4067491</v>
      </c>
      <c r="J481" s="156">
        <v>4554026</v>
      </c>
      <c r="K481" s="156">
        <v>5821020</v>
      </c>
      <c r="L481" s="156">
        <v>3332361</v>
      </c>
      <c r="M481" s="156">
        <v>3931202</v>
      </c>
      <c r="N481" s="156">
        <v>47004405</v>
      </c>
    </row>
    <row r="482" spans="1:14" ht="33" customHeight="1" x14ac:dyDescent="0.2">
      <c r="A482" s="165" t="s">
        <v>305</v>
      </c>
      <c r="B482" s="153">
        <v>0</v>
      </c>
      <c r="C482" s="153">
        <v>0</v>
      </c>
      <c r="D482" s="153">
        <v>0</v>
      </c>
      <c r="E482" s="153">
        <v>0</v>
      </c>
      <c r="F482" s="153">
        <v>0</v>
      </c>
      <c r="G482" s="153">
        <v>0</v>
      </c>
      <c r="H482" s="153">
        <v>0</v>
      </c>
      <c r="I482" s="153">
        <v>0</v>
      </c>
      <c r="J482" s="153">
        <v>0</v>
      </c>
      <c r="K482" s="153">
        <v>0</v>
      </c>
      <c r="L482" s="153">
        <v>0</v>
      </c>
      <c r="M482" s="153">
        <v>0</v>
      </c>
      <c r="N482" s="158">
        <v>0</v>
      </c>
    </row>
    <row r="483" spans="1:14" ht="33" customHeight="1" x14ac:dyDescent="0.2">
      <c r="A483" s="165" t="s">
        <v>306</v>
      </c>
      <c r="B483" s="153">
        <v>0</v>
      </c>
      <c r="C483" s="153">
        <v>0</v>
      </c>
      <c r="D483" s="153">
        <v>0</v>
      </c>
      <c r="E483" s="153">
        <v>0</v>
      </c>
      <c r="F483" s="153">
        <v>0</v>
      </c>
      <c r="G483" s="153">
        <v>0</v>
      </c>
      <c r="H483" s="153">
        <v>0</v>
      </c>
      <c r="I483" s="153">
        <v>0</v>
      </c>
      <c r="J483" s="153">
        <v>0</v>
      </c>
      <c r="K483" s="153">
        <v>0</v>
      </c>
      <c r="L483" s="153">
        <v>0</v>
      </c>
      <c r="M483" s="153">
        <v>0</v>
      </c>
      <c r="N483" s="158">
        <v>0</v>
      </c>
    </row>
    <row r="484" spans="1:14" ht="33" customHeight="1" x14ac:dyDescent="0.2">
      <c r="A484" s="165" t="s">
        <v>307</v>
      </c>
      <c r="B484" s="153">
        <v>0</v>
      </c>
      <c r="C484" s="153">
        <v>427711</v>
      </c>
      <c r="D484" s="153">
        <v>513253</v>
      </c>
      <c r="E484" s="153">
        <v>470482</v>
      </c>
      <c r="F484" s="153">
        <v>765991</v>
      </c>
      <c r="G484" s="153">
        <v>427711</v>
      </c>
      <c r="H484" s="153">
        <v>1936363</v>
      </c>
      <c r="I484" s="153">
        <v>1477546</v>
      </c>
      <c r="J484" s="153">
        <v>1073165</v>
      </c>
      <c r="K484" s="153">
        <v>1605860</v>
      </c>
      <c r="L484" s="153">
        <v>851533</v>
      </c>
      <c r="M484" s="153">
        <v>983735</v>
      </c>
      <c r="N484" s="158">
        <v>10533350</v>
      </c>
    </row>
    <row r="485" spans="1:14" ht="33" customHeight="1" x14ac:dyDescent="0.2">
      <c r="A485" s="165" t="s">
        <v>308</v>
      </c>
      <c r="B485" s="153">
        <v>0</v>
      </c>
      <c r="C485" s="153">
        <v>0</v>
      </c>
      <c r="D485" s="153">
        <v>0</v>
      </c>
      <c r="E485" s="153">
        <v>0</v>
      </c>
      <c r="F485" s="153">
        <v>0</v>
      </c>
      <c r="G485" s="153">
        <v>0</v>
      </c>
      <c r="H485" s="153">
        <v>0</v>
      </c>
      <c r="I485" s="153">
        <v>0</v>
      </c>
      <c r="J485" s="153">
        <v>0</v>
      </c>
      <c r="K485" s="153">
        <v>0</v>
      </c>
      <c r="L485" s="153">
        <v>0</v>
      </c>
      <c r="M485" s="153">
        <v>0</v>
      </c>
      <c r="N485" s="158">
        <v>0</v>
      </c>
    </row>
    <row r="486" spans="1:14" ht="33" customHeight="1" x14ac:dyDescent="0.2">
      <c r="A486" s="165" t="s">
        <v>309</v>
      </c>
      <c r="B486" s="153">
        <v>0</v>
      </c>
      <c r="C486" s="153">
        <v>0</v>
      </c>
      <c r="D486" s="153">
        <v>0</v>
      </c>
      <c r="E486" s="153">
        <v>0</v>
      </c>
      <c r="F486" s="153">
        <v>0</v>
      </c>
      <c r="G486" s="153">
        <v>0</v>
      </c>
      <c r="H486" s="153">
        <v>0</v>
      </c>
      <c r="I486" s="153">
        <v>0</v>
      </c>
      <c r="J486" s="153">
        <v>0</v>
      </c>
      <c r="K486" s="153">
        <v>0</v>
      </c>
      <c r="L486" s="153">
        <v>0</v>
      </c>
      <c r="M486" s="153">
        <v>0</v>
      </c>
      <c r="N486" s="158">
        <v>0</v>
      </c>
    </row>
    <row r="487" spans="1:14" ht="33" customHeight="1" x14ac:dyDescent="0.2">
      <c r="A487" s="165" t="s">
        <v>310</v>
      </c>
      <c r="B487" s="153">
        <v>0</v>
      </c>
      <c r="C487" s="153">
        <v>0</v>
      </c>
      <c r="D487" s="153">
        <v>0</v>
      </c>
      <c r="E487" s="153">
        <v>0</v>
      </c>
      <c r="F487" s="153">
        <v>0</v>
      </c>
      <c r="G487" s="153">
        <v>0</v>
      </c>
      <c r="H487" s="153">
        <v>0</v>
      </c>
      <c r="I487" s="153">
        <v>0</v>
      </c>
      <c r="J487" s="153">
        <v>0</v>
      </c>
      <c r="K487" s="153">
        <v>0</v>
      </c>
      <c r="L487" s="153">
        <v>0</v>
      </c>
      <c r="M487" s="153">
        <v>0</v>
      </c>
      <c r="N487" s="158">
        <v>0</v>
      </c>
    </row>
    <row r="488" spans="1:14" ht="33" customHeight="1" x14ac:dyDescent="0.2">
      <c r="A488" s="165" t="s">
        <v>311</v>
      </c>
      <c r="B488" s="153">
        <v>0</v>
      </c>
      <c r="C488" s="153">
        <v>0</v>
      </c>
      <c r="D488" s="153">
        <v>0</v>
      </c>
      <c r="E488" s="153">
        <v>0</v>
      </c>
      <c r="F488" s="153">
        <v>0</v>
      </c>
      <c r="G488" s="153">
        <v>0</v>
      </c>
      <c r="H488" s="153">
        <v>0</v>
      </c>
      <c r="I488" s="153">
        <v>0</v>
      </c>
      <c r="J488" s="153">
        <v>0</v>
      </c>
      <c r="K488" s="153">
        <v>0</v>
      </c>
      <c r="L488" s="153">
        <v>0</v>
      </c>
      <c r="M488" s="153">
        <v>0</v>
      </c>
      <c r="N488" s="158">
        <v>0</v>
      </c>
    </row>
    <row r="489" spans="1:14" ht="33" customHeight="1" x14ac:dyDescent="0.2">
      <c r="A489" s="165" t="s">
        <v>312</v>
      </c>
      <c r="B489" s="153">
        <v>0</v>
      </c>
      <c r="C489" s="153">
        <v>0</v>
      </c>
      <c r="D489" s="153">
        <v>0</v>
      </c>
      <c r="E489" s="153">
        <v>0</v>
      </c>
      <c r="F489" s="153">
        <v>0</v>
      </c>
      <c r="G489" s="153">
        <v>0</v>
      </c>
      <c r="H489" s="153">
        <v>0</v>
      </c>
      <c r="I489" s="153">
        <v>0</v>
      </c>
      <c r="J489" s="153">
        <v>0</v>
      </c>
      <c r="K489" s="153">
        <v>0</v>
      </c>
      <c r="L489" s="153">
        <v>0</v>
      </c>
      <c r="M489" s="153">
        <v>0</v>
      </c>
      <c r="N489" s="158">
        <v>0</v>
      </c>
    </row>
    <row r="490" spans="1:14" ht="33" customHeight="1" x14ac:dyDescent="0.2">
      <c r="A490" s="165" t="s">
        <v>313</v>
      </c>
      <c r="B490" s="153">
        <v>0</v>
      </c>
      <c r="C490" s="153">
        <v>0</v>
      </c>
      <c r="D490" s="153">
        <v>0</v>
      </c>
      <c r="E490" s="153">
        <v>0</v>
      </c>
      <c r="F490" s="153">
        <v>0</v>
      </c>
      <c r="G490" s="153">
        <v>0</v>
      </c>
      <c r="H490" s="153">
        <v>0</v>
      </c>
      <c r="I490" s="153">
        <v>0</v>
      </c>
      <c r="J490" s="153">
        <v>0</v>
      </c>
      <c r="K490" s="153">
        <v>0</v>
      </c>
      <c r="L490" s="153">
        <v>0</v>
      </c>
      <c r="M490" s="153">
        <v>0</v>
      </c>
      <c r="N490" s="158">
        <v>0</v>
      </c>
    </row>
    <row r="491" spans="1:14" ht="33" customHeight="1" x14ac:dyDescent="0.2">
      <c r="A491" s="165" t="s">
        <v>314</v>
      </c>
      <c r="B491" s="153">
        <v>0</v>
      </c>
      <c r="C491" s="153">
        <v>0</v>
      </c>
      <c r="D491" s="153">
        <v>0</v>
      </c>
      <c r="E491" s="153">
        <v>0</v>
      </c>
      <c r="F491" s="153">
        <v>0</v>
      </c>
      <c r="G491" s="153">
        <v>0</v>
      </c>
      <c r="H491" s="153">
        <v>0</v>
      </c>
      <c r="I491" s="153">
        <v>0</v>
      </c>
      <c r="J491" s="153">
        <v>0</v>
      </c>
      <c r="K491" s="153">
        <v>0</v>
      </c>
      <c r="L491" s="153">
        <v>0</v>
      </c>
      <c r="M491" s="153">
        <v>0</v>
      </c>
      <c r="N491" s="158">
        <v>0</v>
      </c>
    </row>
    <row r="492" spans="1:14" ht="33" customHeight="1" x14ac:dyDescent="0.2">
      <c r="A492" s="165" t="s">
        <v>315</v>
      </c>
      <c r="B492" s="153">
        <v>0</v>
      </c>
      <c r="C492" s="153">
        <v>0</v>
      </c>
      <c r="D492" s="153">
        <v>0</v>
      </c>
      <c r="E492" s="153">
        <v>0</v>
      </c>
      <c r="F492" s="153">
        <v>0</v>
      </c>
      <c r="G492" s="153">
        <v>0</v>
      </c>
      <c r="H492" s="153">
        <v>0</v>
      </c>
      <c r="I492" s="153">
        <v>0</v>
      </c>
      <c r="J492" s="153">
        <v>0</v>
      </c>
      <c r="K492" s="153">
        <v>0</v>
      </c>
      <c r="L492" s="153">
        <v>0</v>
      </c>
      <c r="M492" s="153">
        <v>0</v>
      </c>
      <c r="N492" s="158">
        <v>0</v>
      </c>
    </row>
    <row r="493" spans="1:14" ht="33" customHeight="1" x14ac:dyDescent="0.2">
      <c r="A493" s="165" t="s">
        <v>316</v>
      </c>
      <c r="B493" s="153">
        <v>0</v>
      </c>
      <c r="C493" s="153">
        <v>0</v>
      </c>
      <c r="D493" s="153">
        <v>0</v>
      </c>
      <c r="E493" s="153">
        <v>0</v>
      </c>
      <c r="F493" s="153">
        <v>0</v>
      </c>
      <c r="G493" s="153">
        <v>0</v>
      </c>
      <c r="H493" s="153">
        <v>0</v>
      </c>
      <c r="I493" s="153">
        <v>0</v>
      </c>
      <c r="J493" s="153">
        <v>0</v>
      </c>
      <c r="K493" s="153">
        <v>0</v>
      </c>
      <c r="L493" s="153">
        <v>0</v>
      </c>
      <c r="M493" s="153">
        <v>0</v>
      </c>
      <c r="N493" s="158">
        <v>0</v>
      </c>
    </row>
    <row r="494" spans="1:14" ht="33" customHeight="1" x14ac:dyDescent="0.2">
      <c r="A494" s="165" t="s">
        <v>317</v>
      </c>
      <c r="B494" s="153">
        <v>0</v>
      </c>
      <c r="C494" s="153">
        <v>0</v>
      </c>
      <c r="D494" s="153">
        <v>0</v>
      </c>
      <c r="E494" s="153">
        <v>0</v>
      </c>
      <c r="F494" s="153">
        <v>0</v>
      </c>
      <c r="G494" s="153">
        <v>0</v>
      </c>
      <c r="H494" s="153">
        <v>0</v>
      </c>
      <c r="I494" s="153">
        <v>0</v>
      </c>
      <c r="J494" s="153">
        <v>0</v>
      </c>
      <c r="K494" s="153">
        <v>0</v>
      </c>
      <c r="L494" s="153">
        <v>0</v>
      </c>
      <c r="M494" s="153">
        <v>0</v>
      </c>
      <c r="N494" s="158">
        <v>0</v>
      </c>
    </row>
    <row r="495" spans="1:14" ht="33" customHeight="1" x14ac:dyDescent="0.2">
      <c r="A495" s="165" t="s">
        <v>318</v>
      </c>
      <c r="B495" s="153">
        <v>0</v>
      </c>
      <c r="C495" s="153">
        <v>0</v>
      </c>
      <c r="D495" s="153">
        <v>0</v>
      </c>
      <c r="E495" s="153">
        <v>0</v>
      </c>
      <c r="F495" s="153">
        <v>0</v>
      </c>
      <c r="G495" s="153">
        <v>0</v>
      </c>
      <c r="H495" s="153">
        <v>0</v>
      </c>
      <c r="I495" s="153">
        <v>0</v>
      </c>
      <c r="J495" s="153">
        <v>0</v>
      </c>
      <c r="K495" s="153">
        <v>0</v>
      </c>
      <c r="L495" s="153">
        <v>0</v>
      </c>
      <c r="M495" s="153">
        <v>0</v>
      </c>
      <c r="N495" s="158">
        <v>0</v>
      </c>
    </row>
    <row r="496" spans="1:14" ht="33" customHeight="1" thickBot="1" x14ac:dyDescent="0.25">
      <c r="A496" s="165" t="s">
        <v>319</v>
      </c>
      <c r="B496" s="153">
        <v>0</v>
      </c>
      <c r="C496" s="153">
        <v>2229215</v>
      </c>
      <c r="D496" s="153">
        <v>4561128</v>
      </c>
      <c r="E496" s="153">
        <v>4692712</v>
      </c>
      <c r="F496" s="153">
        <v>3542481</v>
      </c>
      <c r="G496" s="153">
        <v>3986655</v>
      </c>
      <c r="H496" s="153">
        <v>1744603</v>
      </c>
      <c r="I496" s="153">
        <v>2589945</v>
      </c>
      <c r="J496" s="153">
        <v>3480861</v>
      </c>
      <c r="K496" s="153">
        <v>4215160</v>
      </c>
      <c r="L496" s="153">
        <v>2480828</v>
      </c>
      <c r="M496" s="153">
        <v>2947467</v>
      </c>
      <c r="N496" s="158">
        <v>36471055</v>
      </c>
    </row>
    <row r="497" spans="1:14" ht="33" customHeight="1" thickBot="1" x14ac:dyDescent="0.25">
      <c r="A497" s="166" t="s">
        <v>320</v>
      </c>
      <c r="B497" s="156">
        <v>0</v>
      </c>
      <c r="C497" s="156">
        <v>0</v>
      </c>
      <c r="D497" s="156">
        <v>0</v>
      </c>
      <c r="E497" s="156">
        <v>0</v>
      </c>
      <c r="F497" s="156">
        <v>0</v>
      </c>
      <c r="G497" s="156">
        <v>0</v>
      </c>
      <c r="H497" s="156">
        <v>0</v>
      </c>
      <c r="I497" s="156">
        <v>0</v>
      </c>
      <c r="J497" s="156">
        <v>0</v>
      </c>
      <c r="K497" s="156">
        <v>0</v>
      </c>
      <c r="L497" s="156">
        <v>0</v>
      </c>
      <c r="M497" s="156">
        <v>0</v>
      </c>
      <c r="N497" s="156">
        <v>0</v>
      </c>
    </row>
    <row r="498" spans="1:14" ht="33" customHeight="1" x14ac:dyDescent="0.2">
      <c r="A498" s="165" t="s">
        <v>321</v>
      </c>
      <c r="B498" s="153">
        <v>0</v>
      </c>
      <c r="C498" s="153">
        <v>0</v>
      </c>
      <c r="D498" s="153">
        <v>0</v>
      </c>
      <c r="E498" s="153">
        <v>0</v>
      </c>
      <c r="F498" s="153">
        <v>0</v>
      </c>
      <c r="G498" s="153">
        <v>0</v>
      </c>
      <c r="H498" s="153">
        <v>0</v>
      </c>
      <c r="I498" s="153">
        <v>0</v>
      </c>
      <c r="J498" s="153">
        <v>0</v>
      </c>
      <c r="K498" s="153">
        <v>0</v>
      </c>
      <c r="L498" s="153">
        <v>0</v>
      </c>
      <c r="M498" s="153">
        <v>0</v>
      </c>
      <c r="N498" s="158">
        <v>0</v>
      </c>
    </row>
    <row r="499" spans="1:14" ht="33" customHeight="1" x14ac:dyDescent="0.2">
      <c r="A499" s="165" t="s">
        <v>322</v>
      </c>
      <c r="B499" s="153">
        <v>0</v>
      </c>
      <c r="C499" s="153">
        <v>0</v>
      </c>
      <c r="D499" s="153">
        <v>0</v>
      </c>
      <c r="E499" s="153">
        <v>0</v>
      </c>
      <c r="F499" s="153">
        <v>0</v>
      </c>
      <c r="G499" s="153">
        <v>0</v>
      </c>
      <c r="H499" s="153">
        <v>0</v>
      </c>
      <c r="I499" s="153">
        <v>0</v>
      </c>
      <c r="J499" s="153">
        <v>0</v>
      </c>
      <c r="K499" s="153">
        <v>0</v>
      </c>
      <c r="L499" s="153">
        <v>0</v>
      </c>
      <c r="M499" s="153">
        <v>0</v>
      </c>
      <c r="N499" s="158">
        <v>0</v>
      </c>
    </row>
    <row r="500" spans="1:14" ht="33" customHeight="1" x14ac:dyDescent="0.2">
      <c r="A500" s="165" t="s">
        <v>323</v>
      </c>
      <c r="B500" s="153">
        <v>0</v>
      </c>
      <c r="C500" s="153">
        <v>0</v>
      </c>
      <c r="D500" s="153">
        <v>0</v>
      </c>
      <c r="E500" s="153">
        <v>0</v>
      </c>
      <c r="F500" s="153">
        <v>0</v>
      </c>
      <c r="G500" s="153">
        <v>0</v>
      </c>
      <c r="H500" s="153">
        <v>0</v>
      </c>
      <c r="I500" s="153">
        <v>0</v>
      </c>
      <c r="J500" s="153">
        <v>0</v>
      </c>
      <c r="K500" s="153">
        <v>0</v>
      </c>
      <c r="L500" s="153">
        <v>0</v>
      </c>
      <c r="M500" s="153">
        <v>0</v>
      </c>
      <c r="N500" s="158">
        <v>0</v>
      </c>
    </row>
    <row r="501" spans="1:14" ht="33" customHeight="1" x14ac:dyDescent="0.2">
      <c r="A501" s="165" t="s">
        <v>324</v>
      </c>
      <c r="B501" s="153">
        <v>0</v>
      </c>
      <c r="C501" s="153">
        <v>0</v>
      </c>
      <c r="D501" s="153">
        <v>0</v>
      </c>
      <c r="E501" s="153">
        <v>0</v>
      </c>
      <c r="F501" s="153">
        <v>0</v>
      </c>
      <c r="G501" s="153">
        <v>0</v>
      </c>
      <c r="H501" s="153">
        <v>0</v>
      </c>
      <c r="I501" s="153">
        <v>0</v>
      </c>
      <c r="J501" s="153">
        <v>0</v>
      </c>
      <c r="K501" s="153">
        <v>0</v>
      </c>
      <c r="L501" s="153">
        <v>0</v>
      </c>
      <c r="M501" s="153">
        <v>0</v>
      </c>
      <c r="N501" s="158">
        <v>0</v>
      </c>
    </row>
    <row r="502" spans="1:14" ht="33" customHeight="1" x14ac:dyDescent="0.2">
      <c r="A502" s="165" t="s">
        <v>325</v>
      </c>
      <c r="B502" s="153">
        <v>0</v>
      </c>
      <c r="C502" s="153">
        <v>0</v>
      </c>
      <c r="D502" s="153">
        <v>0</v>
      </c>
      <c r="E502" s="153">
        <v>0</v>
      </c>
      <c r="F502" s="153">
        <v>0</v>
      </c>
      <c r="G502" s="153">
        <v>0</v>
      </c>
      <c r="H502" s="153">
        <v>0</v>
      </c>
      <c r="I502" s="153">
        <v>0</v>
      </c>
      <c r="J502" s="153">
        <v>0</v>
      </c>
      <c r="K502" s="153">
        <v>0</v>
      </c>
      <c r="L502" s="153">
        <v>0</v>
      </c>
      <c r="M502" s="153">
        <v>0</v>
      </c>
      <c r="N502" s="158">
        <v>0</v>
      </c>
    </row>
    <row r="503" spans="1:14" ht="33" customHeight="1" thickBot="1" x14ac:dyDescent="0.25">
      <c r="A503" s="165" t="s">
        <v>256</v>
      </c>
      <c r="B503" s="153">
        <v>0</v>
      </c>
      <c r="C503" s="153">
        <v>0</v>
      </c>
      <c r="D503" s="153">
        <v>0</v>
      </c>
      <c r="E503" s="153">
        <v>0</v>
      </c>
      <c r="F503" s="153">
        <v>0</v>
      </c>
      <c r="G503" s="153">
        <v>0</v>
      </c>
      <c r="H503" s="153">
        <v>0</v>
      </c>
      <c r="I503" s="153">
        <v>0</v>
      </c>
      <c r="J503" s="153">
        <v>0</v>
      </c>
      <c r="K503" s="153">
        <v>0</v>
      </c>
      <c r="L503" s="153">
        <v>0</v>
      </c>
      <c r="M503" s="153">
        <v>0</v>
      </c>
      <c r="N503" s="158">
        <v>0</v>
      </c>
    </row>
    <row r="504" spans="1:14" ht="33" customHeight="1" thickBot="1" x14ac:dyDescent="0.25">
      <c r="A504" s="166" t="s">
        <v>326</v>
      </c>
      <c r="B504" s="156">
        <v>0</v>
      </c>
      <c r="C504" s="156">
        <v>0</v>
      </c>
      <c r="D504" s="156">
        <v>0</v>
      </c>
      <c r="E504" s="156">
        <v>0</v>
      </c>
      <c r="F504" s="156">
        <v>0</v>
      </c>
      <c r="G504" s="156">
        <v>0</v>
      </c>
      <c r="H504" s="156">
        <v>0</v>
      </c>
      <c r="I504" s="156">
        <v>0</v>
      </c>
      <c r="J504" s="156">
        <v>0</v>
      </c>
      <c r="K504" s="156">
        <v>0</v>
      </c>
      <c r="L504" s="156">
        <v>0</v>
      </c>
      <c r="M504" s="156">
        <v>0</v>
      </c>
      <c r="N504" s="156">
        <v>0</v>
      </c>
    </row>
    <row r="505" spans="1:14" ht="33" customHeight="1" x14ac:dyDescent="0.2">
      <c r="A505" s="165" t="s">
        <v>327</v>
      </c>
      <c r="B505" s="153">
        <v>0</v>
      </c>
      <c r="C505" s="153">
        <v>0</v>
      </c>
      <c r="D505" s="153">
        <v>0</v>
      </c>
      <c r="E505" s="153">
        <v>0</v>
      </c>
      <c r="F505" s="153">
        <v>0</v>
      </c>
      <c r="G505" s="153">
        <v>0</v>
      </c>
      <c r="H505" s="153">
        <v>0</v>
      </c>
      <c r="I505" s="153">
        <v>0</v>
      </c>
      <c r="J505" s="153">
        <v>0</v>
      </c>
      <c r="K505" s="153">
        <v>0</v>
      </c>
      <c r="L505" s="153">
        <v>0</v>
      </c>
      <c r="M505" s="153">
        <v>0</v>
      </c>
      <c r="N505" s="153">
        <v>0</v>
      </c>
    </row>
    <row r="506" spans="1:14" ht="33" customHeight="1" x14ac:dyDescent="0.2">
      <c r="A506" s="165" t="s">
        <v>328</v>
      </c>
      <c r="B506" s="153">
        <v>0</v>
      </c>
      <c r="C506" s="153">
        <v>0</v>
      </c>
      <c r="D506" s="153">
        <v>0</v>
      </c>
      <c r="E506" s="153">
        <v>0</v>
      </c>
      <c r="F506" s="153">
        <v>0</v>
      </c>
      <c r="G506" s="153">
        <v>0</v>
      </c>
      <c r="H506" s="153">
        <v>0</v>
      </c>
      <c r="I506" s="153">
        <v>0</v>
      </c>
      <c r="J506" s="153">
        <v>0</v>
      </c>
      <c r="K506" s="153">
        <v>0</v>
      </c>
      <c r="L506" s="153">
        <v>0</v>
      </c>
      <c r="M506" s="153">
        <v>0</v>
      </c>
      <c r="N506" s="153">
        <v>0</v>
      </c>
    </row>
    <row r="507" spans="1:14" ht="33" customHeight="1" x14ac:dyDescent="0.2">
      <c r="A507" s="165" t="s">
        <v>329</v>
      </c>
      <c r="B507" s="153">
        <v>0</v>
      </c>
      <c r="C507" s="153">
        <v>0</v>
      </c>
      <c r="D507" s="153">
        <v>0</v>
      </c>
      <c r="E507" s="153">
        <v>0</v>
      </c>
      <c r="F507" s="153">
        <v>0</v>
      </c>
      <c r="G507" s="153">
        <v>0</v>
      </c>
      <c r="H507" s="153">
        <v>0</v>
      </c>
      <c r="I507" s="153">
        <v>0</v>
      </c>
      <c r="J507" s="153">
        <v>0</v>
      </c>
      <c r="K507" s="153">
        <v>0</v>
      </c>
      <c r="L507" s="153">
        <v>0</v>
      </c>
      <c r="M507" s="153">
        <v>0</v>
      </c>
      <c r="N507" s="153">
        <v>0</v>
      </c>
    </row>
    <row r="508" spans="1:14" ht="33" customHeight="1" thickBot="1" x14ac:dyDescent="0.25">
      <c r="A508" s="165" t="s">
        <v>256</v>
      </c>
      <c r="B508" s="153">
        <v>0</v>
      </c>
      <c r="C508" s="153">
        <v>0</v>
      </c>
      <c r="D508" s="153">
        <v>0</v>
      </c>
      <c r="E508" s="153">
        <v>0</v>
      </c>
      <c r="F508" s="153">
        <v>0</v>
      </c>
      <c r="G508" s="153">
        <v>0</v>
      </c>
      <c r="H508" s="153">
        <v>0</v>
      </c>
      <c r="I508" s="153">
        <v>0</v>
      </c>
      <c r="J508" s="153">
        <v>0</v>
      </c>
      <c r="K508" s="153">
        <v>0</v>
      </c>
      <c r="L508" s="153">
        <v>0</v>
      </c>
      <c r="M508" s="153">
        <v>0</v>
      </c>
      <c r="N508" s="153">
        <v>0</v>
      </c>
    </row>
    <row r="509" spans="1:14" ht="33" customHeight="1" thickBot="1" x14ac:dyDescent="0.25">
      <c r="A509" s="166" t="s">
        <v>330</v>
      </c>
      <c r="B509" s="156">
        <v>0</v>
      </c>
      <c r="C509" s="156">
        <v>0</v>
      </c>
      <c r="D509" s="156">
        <v>0</v>
      </c>
      <c r="E509" s="156">
        <v>0</v>
      </c>
      <c r="F509" s="156">
        <v>0</v>
      </c>
      <c r="G509" s="156">
        <v>0</v>
      </c>
      <c r="H509" s="156">
        <v>0</v>
      </c>
      <c r="I509" s="156">
        <v>0</v>
      </c>
      <c r="J509" s="156">
        <v>0</v>
      </c>
      <c r="K509" s="156">
        <v>0</v>
      </c>
      <c r="L509" s="156">
        <v>0</v>
      </c>
      <c r="M509" s="156">
        <v>0</v>
      </c>
      <c r="N509" s="156">
        <v>0</v>
      </c>
    </row>
    <row r="510" spans="1:14" ht="33" customHeight="1" x14ac:dyDescent="0.2">
      <c r="A510" s="165" t="s">
        <v>331</v>
      </c>
      <c r="B510" s="153">
        <v>0</v>
      </c>
      <c r="C510" s="153">
        <v>0</v>
      </c>
      <c r="D510" s="153">
        <v>0</v>
      </c>
      <c r="E510" s="153">
        <v>0</v>
      </c>
      <c r="F510" s="153">
        <v>0</v>
      </c>
      <c r="G510" s="153">
        <v>0</v>
      </c>
      <c r="H510" s="153">
        <v>0</v>
      </c>
      <c r="I510" s="153">
        <v>0</v>
      </c>
      <c r="J510" s="153">
        <v>0</v>
      </c>
      <c r="K510" s="153">
        <v>0</v>
      </c>
      <c r="L510" s="153">
        <v>0</v>
      </c>
      <c r="M510" s="153">
        <v>0</v>
      </c>
      <c r="N510" s="158">
        <v>0</v>
      </c>
    </row>
    <row r="511" spans="1:14" ht="33" customHeight="1" x14ac:dyDescent="0.2">
      <c r="A511" s="165" t="s">
        <v>332</v>
      </c>
      <c r="B511" s="153">
        <v>0</v>
      </c>
      <c r="C511" s="153">
        <v>0</v>
      </c>
      <c r="D511" s="153">
        <v>0</v>
      </c>
      <c r="E511" s="153">
        <v>0</v>
      </c>
      <c r="F511" s="153">
        <v>0</v>
      </c>
      <c r="G511" s="153">
        <v>0</v>
      </c>
      <c r="H511" s="153">
        <v>0</v>
      </c>
      <c r="I511" s="153">
        <v>0</v>
      </c>
      <c r="J511" s="153">
        <v>0</v>
      </c>
      <c r="K511" s="153">
        <v>0</v>
      </c>
      <c r="L511" s="153">
        <v>0</v>
      </c>
      <c r="M511" s="153">
        <v>0</v>
      </c>
      <c r="N511" s="158">
        <v>0</v>
      </c>
    </row>
    <row r="512" spans="1:14" ht="33" customHeight="1" x14ac:dyDescent="0.2">
      <c r="A512" s="165" t="s">
        <v>333</v>
      </c>
      <c r="B512" s="153">
        <v>0</v>
      </c>
      <c r="C512" s="153">
        <v>0</v>
      </c>
      <c r="D512" s="153">
        <v>0</v>
      </c>
      <c r="E512" s="153">
        <v>0</v>
      </c>
      <c r="F512" s="153">
        <v>0</v>
      </c>
      <c r="G512" s="153">
        <v>0</v>
      </c>
      <c r="H512" s="153">
        <v>0</v>
      </c>
      <c r="I512" s="153">
        <v>0</v>
      </c>
      <c r="J512" s="153">
        <v>0</v>
      </c>
      <c r="K512" s="153">
        <v>0</v>
      </c>
      <c r="L512" s="153">
        <v>0</v>
      </c>
      <c r="M512" s="153">
        <v>0</v>
      </c>
      <c r="N512" s="158">
        <v>0</v>
      </c>
    </row>
    <row r="513" spans="1:14" ht="33" customHeight="1" x14ac:dyDescent="0.2">
      <c r="A513" s="165" t="s">
        <v>334</v>
      </c>
      <c r="B513" s="153">
        <v>0</v>
      </c>
      <c r="C513" s="153">
        <v>0</v>
      </c>
      <c r="D513" s="153">
        <v>0</v>
      </c>
      <c r="E513" s="153">
        <v>0</v>
      </c>
      <c r="F513" s="153">
        <v>0</v>
      </c>
      <c r="G513" s="153">
        <v>0</v>
      </c>
      <c r="H513" s="153">
        <v>0</v>
      </c>
      <c r="I513" s="153">
        <v>0</v>
      </c>
      <c r="J513" s="153">
        <v>0</v>
      </c>
      <c r="K513" s="153">
        <v>0</v>
      </c>
      <c r="L513" s="153">
        <v>0</v>
      </c>
      <c r="M513" s="153">
        <v>0</v>
      </c>
      <c r="N513" s="158">
        <v>0</v>
      </c>
    </row>
    <row r="514" spans="1:14" ht="33" customHeight="1" x14ac:dyDescent="0.2">
      <c r="A514" s="165" t="s">
        <v>335</v>
      </c>
      <c r="B514" s="153">
        <v>0</v>
      </c>
      <c r="C514" s="153">
        <v>0</v>
      </c>
      <c r="D514" s="153">
        <v>0</v>
      </c>
      <c r="E514" s="153">
        <v>0</v>
      </c>
      <c r="F514" s="153">
        <v>0</v>
      </c>
      <c r="G514" s="153">
        <v>0</v>
      </c>
      <c r="H514" s="153">
        <v>0</v>
      </c>
      <c r="I514" s="153">
        <v>0</v>
      </c>
      <c r="J514" s="153">
        <v>0</v>
      </c>
      <c r="K514" s="153">
        <v>0</v>
      </c>
      <c r="L514" s="153">
        <v>0</v>
      </c>
      <c r="M514" s="153">
        <v>0</v>
      </c>
      <c r="N514" s="158">
        <v>0</v>
      </c>
    </row>
    <row r="515" spans="1:14" ht="33" customHeight="1" x14ac:dyDescent="0.2">
      <c r="A515" s="165" t="s">
        <v>336</v>
      </c>
      <c r="B515" s="153">
        <v>0</v>
      </c>
      <c r="C515" s="153">
        <v>0</v>
      </c>
      <c r="D515" s="153">
        <v>0</v>
      </c>
      <c r="E515" s="153">
        <v>0</v>
      </c>
      <c r="F515" s="153">
        <v>0</v>
      </c>
      <c r="G515" s="153">
        <v>0</v>
      </c>
      <c r="H515" s="153">
        <v>0</v>
      </c>
      <c r="I515" s="153">
        <v>0</v>
      </c>
      <c r="J515" s="153">
        <v>0</v>
      </c>
      <c r="K515" s="153">
        <v>0</v>
      </c>
      <c r="L515" s="153">
        <v>0</v>
      </c>
      <c r="M515" s="153">
        <v>0</v>
      </c>
      <c r="N515" s="158">
        <v>0</v>
      </c>
    </row>
    <row r="516" spans="1:14" ht="33" customHeight="1" x14ac:dyDescent="0.2">
      <c r="A516" s="165" t="s">
        <v>335</v>
      </c>
      <c r="B516" s="153">
        <v>0</v>
      </c>
      <c r="C516" s="153">
        <v>0</v>
      </c>
      <c r="D516" s="153">
        <v>0</v>
      </c>
      <c r="E516" s="153">
        <v>0</v>
      </c>
      <c r="F516" s="153">
        <v>0</v>
      </c>
      <c r="G516" s="153">
        <v>0</v>
      </c>
      <c r="H516" s="153">
        <v>0</v>
      </c>
      <c r="I516" s="153">
        <v>0</v>
      </c>
      <c r="J516" s="153">
        <v>0</v>
      </c>
      <c r="K516" s="153">
        <v>0</v>
      </c>
      <c r="L516" s="153">
        <v>0</v>
      </c>
      <c r="M516" s="153">
        <v>0</v>
      </c>
      <c r="N516" s="158">
        <v>0</v>
      </c>
    </row>
    <row r="517" spans="1:14" ht="33" customHeight="1" thickBot="1" x14ac:dyDescent="0.25">
      <c r="A517" s="165" t="s">
        <v>256</v>
      </c>
      <c r="B517" s="153">
        <v>0</v>
      </c>
      <c r="C517" s="153">
        <v>0</v>
      </c>
      <c r="D517" s="153">
        <v>0</v>
      </c>
      <c r="E517" s="153">
        <v>0</v>
      </c>
      <c r="F517" s="153">
        <v>0</v>
      </c>
      <c r="G517" s="153">
        <v>0</v>
      </c>
      <c r="H517" s="153">
        <v>0</v>
      </c>
      <c r="I517" s="153">
        <v>0</v>
      </c>
      <c r="J517" s="153">
        <v>0</v>
      </c>
      <c r="K517" s="153">
        <v>0</v>
      </c>
      <c r="L517" s="153">
        <v>0</v>
      </c>
      <c r="M517" s="153">
        <v>0</v>
      </c>
      <c r="N517" s="158">
        <v>0</v>
      </c>
    </row>
    <row r="518" spans="1:14" ht="33" customHeight="1" thickBot="1" x14ac:dyDescent="0.25">
      <c r="A518" s="166" t="s">
        <v>337</v>
      </c>
      <c r="B518" s="156">
        <v>0</v>
      </c>
      <c r="C518" s="156">
        <v>0</v>
      </c>
      <c r="D518" s="156">
        <v>347894</v>
      </c>
      <c r="E518" s="156">
        <v>192561</v>
      </c>
      <c r="F518" s="156">
        <v>0</v>
      </c>
      <c r="G518" s="156">
        <v>0</v>
      </c>
      <c r="H518" s="156">
        <v>0</v>
      </c>
      <c r="I518" s="156">
        <v>0</v>
      </c>
      <c r="J518" s="156">
        <v>0</v>
      </c>
      <c r="K518" s="156">
        <v>0</v>
      </c>
      <c r="L518" s="156">
        <v>0</v>
      </c>
      <c r="M518" s="156">
        <v>0</v>
      </c>
      <c r="N518" s="156">
        <v>540455</v>
      </c>
    </row>
    <row r="519" spans="1:14" ht="33" customHeight="1" x14ac:dyDescent="0.2">
      <c r="A519" s="165" t="s">
        <v>338</v>
      </c>
      <c r="B519" s="153">
        <v>0</v>
      </c>
      <c r="C519" s="153">
        <v>0</v>
      </c>
      <c r="D519" s="153">
        <v>0</v>
      </c>
      <c r="E519" s="153">
        <v>0</v>
      </c>
      <c r="F519" s="153">
        <v>0</v>
      </c>
      <c r="G519" s="153">
        <v>0</v>
      </c>
      <c r="H519" s="153">
        <v>0</v>
      </c>
      <c r="I519" s="153">
        <v>0</v>
      </c>
      <c r="J519" s="153">
        <v>0</v>
      </c>
      <c r="K519" s="153">
        <v>0</v>
      </c>
      <c r="L519" s="153">
        <v>0</v>
      </c>
      <c r="M519" s="153">
        <v>0</v>
      </c>
      <c r="N519" s="158">
        <v>0</v>
      </c>
    </row>
    <row r="520" spans="1:14" ht="33" customHeight="1" x14ac:dyDescent="0.2">
      <c r="A520" s="165" t="s">
        <v>339</v>
      </c>
      <c r="B520" s="153">
        <v>0</v>
      </c>
      <c r="C520" s="153">
        <v>0</v>
      </c>
      <c r="D520" s="153">
        <v>0</v>
      </c>
      <c r="E520" s="153">
        <v>0</v>
      </c>
      <c r="F520" s="153">
        <v>0</v>
      </c>
      <c r="G520" s="153">
        <v>0</v>
      </c>
      <c r="H520" s="153">
        <v>0</v>
      </c>
      <c r="I520" s="153">
        <v>0</v>
      </c>
      <c r="J520" s="153">
        <v>0</v>
      </c>
      <c r="K520" s="153">
        <v>0</v>
      </c>
      <c r="L520" s="153">
        <v>0</v>
      </c>
      <c r="M520" s="153">
        <v>0</v>
      </c>
      <c r="N520" s="158">
        <v>0</v>
      </c>
    </row>
    <row r="521" spans="1:14" ht="33" customHeight="1" thickBot="1" x14ac:dyDescent="0.25">
      <c r="A521" s="165" t="s">
        <v>256</v>
      </c>
      <c r="B521" s="153">
        <v>0</v>
      </c>
      <c r="C521" s="153">
        <v>0</v>
      </c>
      <c r="D521" s="153">
        <v>347894</v>
      </c>
      <c r="E521" s="153">
        <v>192561</v>
      </c>
      <c r="F521" s="153">
        <v>0</v>
      </c>
      <c r="G521" s="153">
        <v>0</v>
      </c>
      <c r="H521" s="153">
        <v>0</v>
      </c>
      <c r="I521" s="153">
        <v>0</v>
      </c>
      <c r="J521" s="153">
        <v>0</v>
      </c>
      <c r="K521" s="153">
        <v>0</v>
      </c>
      <c r="L521" s="153">
        <v>0</v>
      </c>
      <c r="M521" s="153">
        <v>0</v>
      </c>
      <c r="N521" s="158">
        <v>540455</v>
      </c>
    </row>
    <row r="522" spans="1:14" ht="33" customHeight="1" thickBot="1" x14ac:dyDescent="0.25">
      <c r="A522" s="166" t="s">
        <v>340</v>
      </c>
      <c r="B522" s="156">
        <v>0</v>
      </c>
      <c r="C522" s="156">
        <v>35945</v>
      </c>
      <c r="D522" s="156">
        <v>50066</v>
      </c>
      <c r="E522" s="156">
        <v>0</v>
      </c>
      <c r="F522" s="156">
        <v>0</v>
      </c>
      <c r="G522" s="156">
        <v>128373</v>
      </c>
      <c r="H522" s="156">
        <v>4246468</v>
      </c>
      <c r="I522" s="156">
        <v>1375673</v>
      </c>
      <c r="J522" s="156">
        <v>3509413</v>
      </c>
      <c r="K522" s="156">
        <v>4556753</v>
      </c>
      <c r="L522" s="156">
        <v>3610566</v>
      </c>
      <c r="M522" s="156">
        <v>442890</v>
      </c>
      <c r="N522" s="156">
        <v>17956147</v>
      </c>
    </row>
    <row r="523" spans="1:14" ht="33" customHeight="1" thickBot="1" x14ac:dyDescent="0.25">
      <c r="A523" s="168" t="s">
        <v>340</v>
      </c>
      <c r="B523" s="160">
        <v>0</v>
      </c>
      <c r="C523" s="160">
        <v>35945</v>
      </c>
      <c r="D523" s="160">
        <v>50066</v>
      </c>
      <c r="E523" s="160">
        <v>0</v>
      </c>
      <c r="F523" s="160">
        <v>0</v>
      </c>
      <c r="G523" s="160">
        <v>128373</v>
      </c>
      <c r="H523" s="160">
        <v>4246468</v>
      </c>
      <c r="I523" s="160">
        <v>1375673</v>
      </c>
      <c r="J523" s="160">
        <v>3509413</v>
      </c>
      <c r="K523" s="160">
        <v>4556753</v>
      </c>
      <c r="L523" s="160">
        <v>3610566</v>
      </c>
      <c r="M523" s="160">
        <v>442890</v>
      </c>
      <c r="N523" s="161">
        <v>17956147</v>
      </c>
    </row>
    <row r="524" spans="1:14" ht="33" customHeight="1" thickBot="1" x14ac:dyDescent="0.25">
      <c r="A524" s="173" t="s">
        <v>251</v>
      </c>
      <c r="B524" s="174">
        <v>0</v>
      </c>
      <c r="C524" s="174">
        <v>3571126</v>
      </c>
      <c r="D524" s="174">
        <v>6335656</v>
      </c>
      <c r="E524" s="174">
        <v>7558056</v>
      </c>
      <c r="F524" s="174">
        <v>4918249</v>
      </c>
      <c r="G524" s="174">
        <v>5091249</v>
      </c>
      <c r="H524" s="174">
        <v>9199051</v>
      </c>
      <c r="I524" s="174">
        <v>6547154</v>
      </c>
      <c r="J524" s="174">
        <v>8938302</v>
      </c>
      <c r="K524" s="174">
        <v>11331480</v>
      </c>
      <c r="L524" s="174">
        <v>8182393</v>
      </c>
      <c r="M524" s="174">
        <v>12173297</v>
      </c>
      <c r="N524" s="174">
        <v>83846013</v>
      </c>
    </row>
    <row r="525" spans="1:14" ht="33" customHeight="1" x14ac:dyDescent="0.2"/>
    <row r="526" spans="1:14" ht="33" customHeight="1" x14ac:dyDescent="0.2">
      <c r="A526" s="89"/>
    </row>
    <row r="527" spans="1:14" ht="33" customHeight="1" x14ac:dyDescent="0.2">
      <c r="A527" s="271" t="s">
        <v>359</v>
      </c>
      <c r="B527" s="271"/>
      <c r="C527" s="271"/>
      <c r="D527" s="271"/>
      <c r="E527" s="271"/>
      <c r="F527" s="271"/>
      <c r="G527" s="271"/>
      <c r="H527" s="271"/>
      <c r="I527" s="271"/>
      <c r="J527" s="271"/>
      <c r="K527" s="271"/>
      <c r="L527" s="271"/>
      <c r="M527" s="271"/>
      <c r="N527" s="271"/>
    </row>
    <row r="528" spans="1:14" ht="33" customHeight="1" thickBot="1" x14ac:dyDescent="0.25">
      <c r="A528" s="272"/>
      <c r="B528" s="272"/>
      <c r="C528" s="272"/>
      <c r="D528" s="272"/>
      <c r="E528" s="272"/>
      <c r="F528" s="272"/>
      <c r="G528" s="272"/>
      <c r="H528" s="272"/>
      <c r="I528" s="272"/>
      <c r="J528" s="272"/>
      <c r="K528" s="272"/>
      <c r="L528" s="272"/>
      <c r="M528" s="272"/>
      <c r="N528" s="272"/>
    </row>
    <row r="529" spans="1:14" ht="33" customHeight="1" thickBot="1" x14ac:dyDescent="0.25">
      <c r="A529" s="193" t="s">
        <v>238</v>
      </c>
      <c r="B529" s="194" t="s">
        <v>239</v>
      </c>
      <c r="C529" s="194" t="s">
        <v>240</v>
      </c>
      <c r="D529" s="194" t="s">
        <v>241</v>
      </c>
      <c r="E529" s="194" t="s">
        <v>242</v>
      </c>
      <c r="F529" s="194" t="s">
        <v>243</v>
      </c>
      <c r="G529" s="194" t="s">
        <v>244</v>
      </c>
      <c r="H529" s="194" t="s">
        <v>245</v>
      </c>
      <c r="I529" s="194" t="s">
        <v>246</v>
      </c>
      <c r="J529" s="194" t="s">
        <v>247</v>
      </c>
      <c r="K529" s="194" t="s">
        <v>248</v>
      </c>
      <c r="L529" s="194" t="s">
        <v>249</v>
      </c>
      <c r="M529" s="194" t="s">
        <v>250</v>
      </c>
      <c r="N529" s="195" t="s">
        <v>251</v>
      </c>
    </row>
    <row r="530" spans="1:14" ht="33" customHeight="1" thickBot="1" x14ac:dyDescent="0.25">
      <c r="A530" s="187" t="s">
        <v>252</v>
      </c>
      <c r="B530" s="175">
        <v>0</v>
      </c>
      <c r="C530" s="175">
        <v>0</v>
      </c>
      <c r="D530" s="175">
        <v>0</v>
      </c>
      <c r="E530" s="175">
        <v>0</v>
      </c>
      <c r="F530" s="175">
        <v>0</v>
      </c>
      <c r="G530" s="175">
        <v>0</v>
      </c>
      <c r="H530" s="175">
        <v>0</v>
      </c>
      <c r="I530" s="175">
        <v>0</v>
      </c>
      <c r="J530" s="175">
        <v>0</v>
      </c>
      <c r="K530" s="175">
        <v>0</v>
      </c>
      <c r="L530" s="175">
        <v>0</v>
      </c>
      <c r="M530" s="175">
        <v>0</v>
      </c>
      <c r="N530" s="175">
        <v>0</v>
      </c>
    </row>
    <row r="531" spans="1:14" ht="33" customHeight="1" x14ac:dyDescent="0.2">
      <c r="A531" s="185" t="s">
        <v>253</v>
      </c>
      <c r="B531" s="178">
        <v>0</v>
      </c>
      <c r="C531" s="176">
        <v>0</v>
      </c>
      <c r="D531" s="176">
        <v>0</v>
      </c>
      <c r="E531" s="176">
        <v>0</v>
      </c>
      <c r="F531" s="176">
        <v>0</v>
      </c>
      <c r="G531" s="176">
        <v>0</v>
      </c>
      <c r="H531" s="176">
        <v>0</v>
      </c>
      <c r="I531" s="176">
        <v>0</v>
      </c>
      <c r="J531" s="176">
        <v>0</v>
      </c>
      <c r="K531" s="176">
        <v>0</v>
      </c>
      <c r="L531" s="176">
        <v>0</v>
      </c>
      <c r="M531" s="176">
        <v>0</v>
      </c>
      <c r="N531" s="177">
        <v>0</v>
      </c>
    </row>
    <row r="532" spans="1:14" ht="33" customHeight="1" x14ac:dyDescent="0.2">
      <c r="A532" s="185" t="s">
        <v>221</v>
      </c>
      <c r="B532" s="178">
        <v>0</v>
      </c>
      <c r="C532" s="176">
        <v>0</v>
      </c>
      <c r="D532" s="176">
        <v>0</v>
      </c>
      <c r="E532" s="176">
        <v>0</v>
      </c>
      <c r="F532" s="176">
        <v>0</v>
      </c>
      <c r="G532" s="176">
        <v>0</v>
      </c>
      <c r="H532" s="176">
        <v>0</v>
      </c>
      <c r="I532" s="176">
        <v>0</v>
      </c>
      <c r="J532" s="176">
        <v>0</v>
      </c>
      <c r="K532" s="176">
        <v>0</v>
      </c>
      <c r="L532" s="176">
        <v>0</v>
      </c>
      <c r="M532" s="176">
        <v>0</v>
      </c>
      <c r="N532" s="177">
        <v>0</v>
      </c>
    </row>
    <row r="533" spans="1:14" ht="33" customHeight="1" x14ac:dyDescent="0.2">
      <c r="A533" s="185" t="s">
        <v>254</v>
      </c>
      <c r="B533" s="178">
        <v>0</v>
      </c>
      <c r="C533" s="176">
        <v>0</v>
      </c>
      <c r="D533" s="176">
        <v>0</v>
      </c>
      <c r="E533" s="176">
        <v>0</v>
      </c>
      <c r="F533" s="176">
        <v>0</v>
      </c>
      <c r="G533" s="176">
        <v>0</v>
      </c>
      <c r="H533" s="176">
        <v>0</v>
      </c>
      <c r="I533" s="176">
        <v>0</v>
      </c>
      <c r="J533" s="176">
        <v>0</v>
      </c>
      <c r="K533" s="176">
        <v>0</v>
      </c>
      <c r="L533" s="176">
        <v>0</v>
      </c>
      <c r="M533" s="176">
        <v>0</v>
      </c>
      <c r="N533" s="177">
        <v>0</v>
      </c>
    </row>
    <row r="534" spans="1:14" ht="33" customHeight="1" x14ac:dyDescent="0.2">
      <c r="A534" s="186" t="s">
        <v>255</v>
      </c>
      <c r="B534" s="178">
        <v>0</v>
      </c>
      <c r="C534" s="176">
        <v>0</v>
      </c>
      <c r="D534" s="176">
        <v>0</v>
      </c>
      <c r="E534" s="176">
        <v>0</v>
      </c>
      <c r="F534" s="176">
        <v>0</v>
      </c>
      <c r="G534" s="176">
        <v>0</v>
      </c>
      <c r="H534" s="176">
        <v>0</v>
      </c>
      <c r="I534" s="176">
        <v>0</v>
      </c>
      <c r="J534" s="176">
        <v>0</v>
      </c>
      <c r="K534" s="176">
        <v>0</v>
      </c>
      <c r="L534" s="176">
        <v>0</v>
      </c>
      <c r="M534" s="176">
        <v>0</v>
      </c>
      <c r="N534" s="177">
        <v>0</v>
      </c>
    </row>
    <row r="535" spans="1:14" ht="33" customHeight="1" thickBot="1" x14ac:dyDescent="0.25">
      <c r="A535" s="192" t="s">
        <v>256</v>
      </c>
      <c r="B535" s="178">
        <v>0</v>
      </c>
      <c r="C535" s="176">
        <v>0</v>
      </c>
      <c r="D535" s="176">
        <v>0</v>
      </c>
      <c r="E535" s="176">
        <v>0</v>
      </c>
      <c r="F535" s="176">
        <v>0</v>
      </c>
      <c r="G535" s="176">
        <v>0</v>
      </c>
      <c r="H535" s="176">
        <v>0</v>
      </c>
      <c r="I535" s="176">
        <v>0</v>
      </c>
      <c r="J535" s="176">
        <v>0</v>
      </c>
      <c r="K535" s="176">
        <v>0</v>
      </c>
      <c r="L535" s="176">
        <v>0</v>
      </c>
      <c r="M535" s="176">
        <v>0</v>
      </c>
      <c r="N535" s="177">
        <v>0</v>
      </c>
    </row>
    <row r="536" spans="1:14" ht="33" customHeight="1" thickBot="1" x14ac:dyDescent="0.25">
      <c r="A536" s="189" t="s">
        <v>257</v>
      </c>
      <c r="B536" s="179">
        <v>0</v>
      </c>
      <c r="C536" s="179">
        <v>0</v>
      </c>
      <c r="D536" s="179">
        <v>0</v>
      </c>
      <c r="E536" s="179">
        <v>0</v>
      </c>
      <c r="F536" s="179">
        <v>0</v>
      </c>
      <c r="G536" s="179">
        <v>0</v>
      </c>
      <c r="H536" s="179">
        <v>0</v>
      </c>
      <c r="I536" s="179">
        <v>0</v>
      </c>
      <c r="J536" s="179">
        <v>0</v>
      </c>
      <c r="K536" s="179">
        <v>0</v>
      </c>
      <c r="L536" s="179">
        <v>0</v>
      </c>
      <c r="M536" s="179">
        <v>0</v>
      </c>
      <c r="N536" s="179">
        <v>0</v>
      </c>
    </row>
    <row r="537" spans="1:14" ht="33" customHeight="1" x14ac:dyDescent="0.2">
      <c r="A537" s="188" t="s">
        <v>258</v>
      </c>
      <c r="B537" s="176">
        <v>0</v>
      </c>
      <c r="C537" s="176">
        <v>0</v>
      </c>
      <c r="D537" s="176">
        <v>0</v>
      </c>
      <c r="E537" s="176">
        <v>0</v>
      </c>
      <c r="F537" s="176">
        <v>0</v>
      </c>
      <c r="G537" s="176">
        <v>0</v>
      </c>
      <c r="H537" s="176">
        <v>0</v>
      </c>
      <c r="I537" s="176">
        <v>0</v>
      </c>
      <c r="J537" s="176">
        <v>0</v>
      </c>
      <c r="K537" s="176">
        <v>0</v>
      </c>
      <c r="L537" s="176">
        <v>0</v>
      </c>
      <c r="M537" s="176">
        <v>0</v>
      </c>
      <c r="N537" s="177">
        <v>0</v>
      </c>
    </row>
    <row r="538" spans="1:14" ht="33" customHeight="1" x14ac:dyDescent="0.2">
      <c r="A538" s="188" t="s">
        <v>259</v>
      </c>
      <c r="B538" s="176">
        <v>0</v>
      </c>
      <c r="C538" s="176">
        <v>0</v>
      </c>
      <c r="D538" s="176">
        <v>0</v>
      </c>
      <c r="E538" s="176">
        <v>0</v>
      </c>
      <c r="F538" s="176">
        <v>0</v>
      </c>
      <c r="G538" s="176">
        <v>0</v>
      </c>
      <c r="H538" s="176">
        <v>0</v>
      </c>
      <c r="I538" s="176">
        <v>0</v>
      </c>
      <c r="J538" s="176">
        <v>0</v>
      </c>
      <c r="K538" s="176">
        <v>0</v>
      </c>
      <c r="L538" s="176">
        <v>0</v>
      </c>
      <c r="M538" s="176">
        <v>0</v>
      </c>
      <c r="N538" s="177">
        <v>0</v>
      </c>
    </row>
    <row r="539" spans="1:14" ht="33" customHeight="1" x14ac:dyDescent="0.2">
      <c r="A539" s="188" t="s">
        <v>260</v>
      </c>
      <c r="B539" s="176">
        <v>0</v>
      </c>
      <c r="C539" s="176">
        <v>0</v>
      </c>
      <c r="D539" s="176">
        <v>0</v>
      </c>
      <c r="E539" s="176">
        <v>0</v>
      </c>
      <c r="F539" s="176">
        <v>0</v>
      </c>
      <c r="G539" s="176">
        <v>0</v>
      </c>
      <c r="H539" s="176">
        <v>0</v>
      </c>
      <c r="I539" s="176">
        <v>0</v>
      </c>
      <c r="J539" s="176">
        <v>0</v>
      </c>
      <c r="K539" s="176">
        <v>0</v>
      </c>
      <c r="L539" s="176">
        <v>0</v>
      </c>
      <c r="M539" s="176">
        <v>0</v>
      </c>
      <c r="N539" s="177">
        <v>0</v>
      </c>
    </row>
    <row r="540" spans="1:14" ht="33" customHeight="1" x14ac:dyDescent="0.2">
      <c r="A540" s="188" t="s">
        <v>261</v>
      </c>
      <c r="B540" s="176">
        <v>0</v>
      </c>
      <c r="C540" s="176">
        <v>0</v>
      </c>
      <c r="D540" s="176">
        <v>0</v>
      </c>
      <c r="E540" s="176">
        <v>0</v>
      </c>
      <c r="F540" s="176">
        <v>0</v>
      </c>
      <c r="G540" s="176">
        <v>0</v>
      </c>
      <c r="H540" s="176">
        <v>0</v>
      </c>
      <c r="I540" s="176">
        <v>0</v>
      </c>
      <c r="J540" s="176">
        <v>0</v>
      </c>
      <c r="K540" s="176">
        <v>0</v>
      </c>
      <c r="L540" s="176">
        <v>0</v>
      </c>
      <c r="M540" s="176">
        <v>0</v>
      </c>
      <c r="N540" s="177">
        <v>0</v>
      </c>
    </row>
    <row r="541" spans="1:14" ht="33" customHeight="1" x14ac:dyDescent="0.2">
      <c r="A541" s="188" t="s">
        <v>262</v>
      </c>
      <c r="B541" s="176">
        <v>0</v>
      </c>
      <c r="C541" s="176">
        <v>0</v>
      </c>
      <c r="D541" s="176">
        <v>0</v>
      </c>
      <c r="E541" s="176">
        <v>0</v>
      </c>
      <c r="F541" s="176">
        <v>0</v>
      </c>
      <c r="G541" s="176">
        <v>0</v>
      </c>
      <c r="H541" s="176">
        <v>0</v>
      </c>
      <c r="I541" s="176">
        <v>0</v>
      </c>
      <c r="J541" s="176">
        <v>0</v>
      </c>
      <c r="K541" s="176">
        <v>0</v>
      </c>
      <c r="L541" s="176">
        <v>0</v>
      </c>
      <c r="M541" s="176">
        <v>0</v>
      </c>
      <c r="N541" s="177">
        <v>0</v>
      </c>
    </row>
    <row r="542" spans="1:14" ht="33" customHeight="1" thickBot="1" x14ac:dyDescent="0.25">
      <c r="A542" s="188" t="s">
        <v>263</v>
      </c>
      <c r="B542" s="176">
        <v>0</v>
      </c>
      <c r="C542" s="176">
        <v>0</v>
      </c>
      <c r="D542" s="176">
        <v>0</v>
      </c>
      <c r="E542" s="176">
        <v>0</v>
      </c>
      <c r="F542" s="176">
        <v>0</v>
      </c>
      <c r="G542" s="176">
        <v>0</v>
      </c>
      <c r="H542" s="176">
        <v>0</v>
      </c>
      <c r="I542" s="176">
        <v>0</v>
      </c>
      <c r="J542" s="176">
        <v>0</v>
      </c>
      <c r="K542" s="176">
        <v>0</v>
      </c>
      <c r="L542" s="176">
        <v>0</v>
      </c>
      <c r="M542" s="176">
        <v>0</v>
      </c>
      <c r="N542" s="177">
        <v>0</v>
      </c>
    </row>
    <row r="543" spans="1:14" ht="33" customHeight="1" thickBot="1" x14ac:dyDescent="0.25">
      <c r="A543" s="189" t="s">
        <v>264</v>
      </c>
      <c r="B543" s="179">
        <v>1748950</v>
      </c>
      <c r="C543" s="179">
        <v>1247800.3799999999</v>
      </c>
      <c r="D543" s="179">
        <v>1993378.32</v>
      </c>
      <c r="E543" s="179">
        <v>2306219</v>
      </c>
      <c r="F543" s="179">
        <v>2134379.42</v>
      </c>
      <c r="G543" s="179">
        <v>1348347.75</v>
      </c>
      <c r="H543" s="179">
        <v>1917587.26</v>
      </c>
      <c r="I543" s="179">
        <v>640736</v>
      </c>
      <c r="J543" s="179">
        <v>1897341.93</v>
      </c>
      <c r="K543" s="179">
        <v>2678800</v>
      </c>
      <c r="L543" s="179">
        <v>0</v>
      </c>
      <c r="M543" s="179">
        <v>0</v>
      </c>
      <c r="N543" s="179">
        <v>17913540.060000002</v>
      </c>
    </row>
    <row r="544" spans="1:14" ht="33" customHeight="1" x14ac:dyDescent="0.2">
      <c r="A544" s="188" t="s">
        <v>265</v>
      </c>
      <c r="B544" s="176">
        <v>1748950</v>
      </c>
      <c r="C544" s="176">
        <v>1247800.3799999999</v>
      </c>
      <c r="D544" s="176">
        <v>1993378.32</v>
      </c>
      <c r="E544" s="176">
        <v>2306219</v>
      </c>
      <c r="F544" s="176">
        <v>2134379.42</v>
      </c>
      <c r="G544" s="176">
        <v>1348347.75</v>
      </c>
      <c r="H544" s="176">
        <v>1917587.26</v>
      </c>
      <c r="I544" s="176">
        <v>640736</v>
      </c>
      <c r="J544" s="176">
        <v>1897341.93</v>
      </c>
      <c r="K544" s="176">
        <v>2678800</v>
      </c>
      <c r="L544" s="176">
        <v>0</v>
      </c>
      <c r="M544" s="176">
        <v>0</v>
      </c>
      <c r="N544" s="177">
        <v>17913540.060000002</v>
      </c>
    </row>
    <row r="545" spans="1:14" ht="33" customHeight="1" x14ac:dyDescent="0.2">
      <c r="A545" s="188" t="s">
        <v>266</v>
      </c>
      <c r="B545" s="176">
        <v>0</v>
      </c>
      <c r="C545" s="176">
        <v>0</v>
      </c>
      <c r="D545" s="176">
        <v>0</v>
      </c>
      <c r="E545" s="176">
        <v>0</v>
      </c>
      <c r="F545" s="176">
        <v>0</v>
      </c>
      <c r="G545" s="176">
        <v>0</v>
      </c>
      <c r="H545" s="176">
        <v>0</v>
      </c>
      <c r="I545" s="176">
        <v>0</v>
      </c>
      <c r="J545" s="176">
        <v>0</v>
      </c>
      <c r="K545" s="176">
        <v>0</v>
      </c>
      <c r="L545" s="176">
        <v>0</v>
      </c>
      <c r="M545" s="176">
        <v>0</v>
      </c>
      <c r="N545" s="177">
        <v>0</v>
      </c>
    </row>
    <row r="546" spans="1:14" ht="33" customHeight="1" x14ac:dyDescent="0.2">
      <c r="A546" s="188" t="s">
        <v>267</v>
      </c>
      <c r="B546" s="176">
        <v>0</v>
      </c>
      <c r="C546" s="176">
        <v>0</v>
      </c>
      <c r="D546" s="176">
        <v>0</v>
      </c>
      <c r="E546" s="176">
        <v>0</v>
      </c>
      <c r="F546" s="176">
        <v>0</v>
      </c>
      <c r="G546" s="176">
        <v>0</v>
      </c>
      <c r="H546" s="176">
        <v>0</v>
      </c>
      <c r="I546" s="176">
        <v>0</v>
      </c>
      <c r="J546" s="176">
        <v>0</v>
      </c>
      <c r="K546" s="176">
        <v>0</v>
      </c>
      <c r="L546" s="176">
        <v>0</v>
      </c>
      <c r="M546" s="176">
        <v>0</v>
      </c>
      <c r="N546" s="177">
        <v>0</v>
      </c>
    </row>
    <row r="547" spans="1:14" ht="33" customHeight="1" thickBot="1" x14ac:dyDescent="0.25">
      <c r="A547" s="188" t="s">
        <v>268</v>
      </c>
      <c r="B547" s="176">
        <v>0</v>
      </c>
      <c r="C547" s="176">
        <v>0</v>
      </c>
      <c r="D547" s="176">
        <v>0</v>
      </c>
      <c r="E547" s="176">
        <v>0</v>
      </c>
      <c r="F547" s="176">
        <v>0</v>
      </c>
      <c r="G547" s="176">
        <v>0</v>
      </c>
      <c r="H547" s="176">
        <v>0</v>
      </c>
      <c r="I547" s="176">
        <v>0</v>
      </c>
      <c r="J547" s="176">
        <v>0</v>
      </c>
      <c r="K547" s="176">
        <v>0</v>
      </c>
      <c r="L547" s="176">
        <v>0</v>
      </c>
      <c r="M547" s="176">
        <v>0</v>
      </c>
      <c r="N547" s="177">
        <v>0</v>
      </c>
    </row>
    <row r="548" spans="1:14" ht="33" customHeight="1" thickBot="1" x14ac:dyDescent="0.25">
      <c r="A548" s="189" t="s">
        <v>269</v>
      </c>
      <c r="B548" s="180">
        <v>604800</v>
      </c>
      <c r="C548" s="180">
        <v>3703860</v>
      </c>
      <c r="D548" s="180">
        <v>0</v>
      </c>
      <c r="E548" s="180">
        <v>3803210</v>
      </c>
      <c r="F548" s="180">
        <v>3911680</v>
      </c>
      <c r="G548" s="180">
        <v>659500</v>
      </c>
      <c r="H548" s="180">
        <v>4776140</v>
      </c>
      <c r="I548" s="180">
        <v>4698676</v>
      </c>
      <c r="J548" s="180">
        <v>2165240</v>
      </c>
      <c r="K548" s="180">
        <v>551342</v>
      </c>
      <c r="L548" s="180">
        <v>2822036</v>
      </c>
      <c r="M548" s="180">
        <v>0</v>
      </c>
      <c r="N548" s="180">
        <v>27696484</v>
      </c>
    </row>
    <row r="549" spans="1:14" ht="33" customHeight="1" x14ac:dyDescent="0.2">
      <c r="A549" s="188" t="s">
        <v>270</v>
      </c>
      <c r="B549" s="176">
        <v>0</v>
      </c>
      <c r="C549" s="176">
        <v>0</v>
      </c>
      <c r="D549" s="176">
        <v>0</v>
      </c>
      <c r="E549" s="176">
        <v>0</v>
      </c>
      <c r="F549" s="176">
        <v>0</v>
      </c>
      <c r="G549" s="176">
        <v>0</v>
      </c>
      <c r="H549" s="176">
        <v>0</v>
      </c>
      <c r="I549" s="176">
        <v>0</v>
      </c>
      <c r="J549" s="176">
        <v>0</v>
      </c>
      <c r="K549" s="176">
        <v>0</v>
      </c>
      <c r="L549" s="176">
        <v>0</v>
      </c>
      <c r="M549" s="176">
        <v>0</v>
      </c>
      <c r="N549" s="181">
        <v>0</v>
      </c>
    </row>
    <row r="550" spans="1:14" ht="33" customHeight="1" thickBot="1" x14ac:dyDescent="0.25">
      <c r="A550" s="188" t="s">
        <v>271</v>
      </c>
      <c r="B550" s="176">
        <v>604800</v>
      </c>
      <c r="C550" s="176">
        <v>3703860</v>
      </c>
      <c r="D550" s="176">
        <v>0</v>
      </c>
      <c r="E550" s="176">
        <v>3803210</v>
      </c>
      <c r="F550" s="176">
        <v>3911680</v>
      </c>
      <c r="G550" s="176">
        <v>659500</v>
      </c>
      <c r="H550" s="176">
        <v>4776140</v>
      </c>
      <c r="I550" s="176">
        <v>4698676</v>
      </c>
      <c r="J550" s="176">
        <v>2165240</v>
      </c>
      <c r="K550" s="176">
        <v>551342</v>
      </c>
      <c r="L550" s="176">
        <v>2822036</v>
      </c>
      <c r="M550" s="176">
        <v>0</v>
      </c>
      <c r="N550" s="181">
        <v>27696484</v>
      </c>
    </row>
    <row r="551" spans="1:14" ht="33" customHeight="1" thickBot="1" x14ac:dyDescent="0.25">
      <c r="A551" s="189" t="s">
        <v>272</v>
      </c>
      <c r="B551" s="179">
        <v>30981932</v>
      </c>
      <c r="C551" s="179">
        <v>26346828.620000001</v>
      </c>
      <c r="D551" s="179">
        <v>35377266.780000001</v>
      </c>
      <c r="E551" s="179">
        <v>23116217</v>
      </c>
      <c r="F551" s="179">
        <v>34397397.960000001</v>
      </c>
      <c r="G551" s="179">
        <v>32142055.379999999</v>
      </c>
      <c r="H551" s="179">
        <v>38477953.539999999</v>
      </c>
      <c r="I551" s="179">
        <v>45225664</v>
      </c>
      <c r="J551" s="179">
        <v>42649218.82</v>
      </c>
      <c r="K551" s="179">
        <v>41844156.729999997</v>
      </c>
      <c r="L551" s="179">
        <v>42450305.449999996</v>
      </c>
      <c r="M551" s="179">
        <v>36145738</v>
      </c>
      <c r="N551" s="179">
        <v>429154734.27999997</v>
      </c>
    </row>
    <row r="552" spans="1:14" ht="33" customHeight="1" x14ac:dyDescent="0.2">
      <c r="A552" s="188" t="s">
        <v>273</v>
      </c>
      <c r="B552" s="176">
        <v>0</v>
      </c>
      <c r="C552" s="176">
        <v>0</v>
      </c>
      <c r="D552" s="176">
        <v>0</v>
      </c>
      <c r="E552" s="176">
        <v>0</v>
      </c>
      <c r="F552" s="176">
        <v>0</v>
      </c>
      <c r="G552" s="176">
        <v>0</v>
      </c>
      <c r="H552" s="176">
        <v>0</v>
      </c>
      <c r="I552" s="176">
        <v>0</v>
      </c>
      <c r="J552" s="176">
        <v>0</v>
      </c>
      <c r="K552" s="176">
        <v>0</v>
      </c>
      <c r="L552" s="176">
        <v>0</v>
      </c>
      <c r="M552" s="176">
        <v>0</v>
      </c>
      <c r="N552" s="181">
        <v>0</v>
      </c>
    </row>
    <row r="553" spans="1:14" ht="33" customHeight="1" x14ac:dyDescent="0.2">
      <c r="A553" s="188" t="s">
        <v>274</v>
      </c>
      <c r="B553" s="176">
        <v>0</v>
      </c>
      <c r="C553" s="176">
        <v>0</v>
      </c>
      <c r="D553" s="176">
        <v>0</v>
      </c>
      <c r="E553" s="176">
        <v>0</v>
      </c>
      <c r="F553" s="176">
        <v>0</v>
      </c>
      <c r="G553" s="176">
        <v>0</v>
      </c>
      <c r="H553" s="176">
        <v>0</v>
      </c>
      <c r="I553" s="176">
        <v>0</v>
      </c>
      <c r="J553" s="176">
        <v>0</v>
      </c>
      <c r="K553" s="176">
        <v>0</v>
      </c>
      <c r="L553" s="176">
        <v>0</v>
      </c>
      <c r="M553" s="176">
        <v>0</v>
      </c>
      <c r="N553" s="181">
        <v>0</v>
      </c>
    </row>
    <row r="554" spans="1:14" ht="33" customHeight="1" x14ac:dyDescent="0.2">
      <c r="A554" s="188" t="s">
        <v>275</v>
      </c>
      <c r="B554" s="176">
        <v>0</v>
      </c>
      <c r="C554" s="176">
        <v>0</v>
      </c>
      <c r="D554" s="176">
        <v>0</v>
      </c>
      <c r="E554" s="176">
        <v>0</v>
      </c>
      <c r="F554" s="176">
        <v>0</v>
      </c>
      <c r="G554" s="176">
        <v>0</v>
      </c>
      <c r="H554" s="176">
        <v>0</v>
      </c>
      <c r="I554" s="176">
        <v>0</v>
      </c>
      <c r="J554" s="176">
        <v>0</v>
      </c>
      <c r="K554" s="176">
        <v>0</v>
      </c>
      <c r="L554" s="176">
        <v>0</v>
      </c>
      <c r="M554" s="176">
        <v>0</v>
      </c>
      <c r="N554" s="181">
        <v>0</v>
      </c>
    </row>
    <row r="555" spans="1:14" ht="33" customHeight="1" x14ac:dyDescent="0.2">
      <c r="A555" s="188" t="s">
        <v>276</v>
      </c>
      <c r="B555" s="176">
        <v>915243</v>
      </c>
      <c r="C555" s="176">
        <v>2192319.5</v>
      </c>
      <c r="D555" s="176">
        <v>4253635.46</v>
      </c>
      <c r="E555" s="176">
        <v>5017645</v>
      </c>
      <c r="F555" s="176">
        <v>0</v>
      </c>
      <c r="G555" s="176">
        <v>452607.31</v>
      </c>
      <c r="H555" s="176">
        <v>6035944.1399999997</v>
      </c>
      <c r="I555" s="176">
        <v>20289137</v>
      </c>
      <c r="J555" s="176">
        <v>10606112.880000001</v>
      </c>
      <c r="K555" s="176">
        <v>10410388.92</v>
      </c>
      <c r="L555" s="176">
        <v>4567908</v>
      </c>
      <c r="M555" s="176">
        <v>2888912</v>
      </c>
      <c r="N555" s="181">
        <v>67629853.210000008</v>
      </c>
    </row>
    <row r="556" spans="1:14" ht="33" customHeight="1" x14ac:dyDescent="0.2">
      <c r="A556" s="188" t="s">
        <v>277</v>
      </c>
      <c r="B556" s="176">
        <v>0</v>
      </c>
      <c r="C556" s="176">
        <v>0</v>
      </c>
      <c r="D556" s="176">
        <v>0</v>
      </c>
      <c r="E556" s="176">
        <v>0</v>
      </c>
      <c r="F556" s="176">
        <v>0</v>
      </c>
      <c r="G556" s="176">
        <v>0</v>
      </c>
      <c r="H556" s="176">
        <v>0</v>
      </c>
      <c r="I556" s="176">
        <v>0</v>
      </c>
      <c r="J556" s="176">
        <v>0</v>
      </c>
      <c r="K556" s="176">
        <v>0</v>
      </c>
      <c r="L556" s="176">
        <v>0</v>
      </c>
      <c r="M556" s="176">
        <v>0</v>
      </c>
      <c r="N556" s="181">
        <v>0</v>
      </c>
    </row>
    <row r="557" spans="1:14" ht="33" customHeight="1" x14ac:dyDescent="0.2">
      <c r="A557" s="188" t="s">
        <v>278</v>
      </c>
      <c r="B557" s="176">
        <v>0</v>
      </c>
      <c r="C557" s="176">
        <v>1478076.3</v>
      </c>
      <c r="D557" s="176">
        <v>5045675.7</v>
      </c>
      <c r="E557" s="176">
        <v>243322</v>
      </c>
      <c r="F557" s="176">
        <v>146752.79999999999</v>
      </c>
      <c r="G557" s="176">
        <v>0</v>
      </c>
      <c r="H557" s="176">
        <v>0</v>
      </c>
      <c r="I557" s="176">
        <v>0</v>
      </c>
      <c r="J557" s="176">
        <v>0</v>
      </c>
      <c r="K557" s="176">
        <v>0</v>
      </c>
      <c r="L557" s="176">
        <v>888004.44</v>
      </c>
      <c r="M557" s="176">
        <v>521334</v>
      </c>
      <c r="N557" s="181">
        <v>8323165.2400000002</v>
      </c>
    </row>
    <row r="558" spans="1:14" ht="33" customHeight="1" x14ac:dyDescent="0.2">
      <c r="A558" s="188" t="s">
        <v>279</v>
      </c>
      <c r="B558" s="176">
        <v>0</v>
      </c>
      <c r="C558" s="176">
        <v>0</v>
      </c>
      <c r="D558" s="176">
        <v>0</v>
      </c>
      <c r="E558" s="176">
        <v>0</v>
      </c>
      <c r="F558" s="176">
        <v>0</v>
      </c>
      <c r="G558" s="176">
        <v>0</v>
      </c>
      <c r="H558" s="176">
        <v>0</v>
      </c>
      <c r="I558" s="176">
        <v>0</v>
      </c>
      <c r="J558" s="176">
        <v>0</v>
      </c>
      <c r="K558" s="176">
        <v>0</v>
      </c>
      <c r="L558" s="176">
        <v>0</v>
      </c>
      <c r="M558" s="176">
        <v>0</v>
      </c>
      <c r="N558" s="181">
        <v>0</v>
      </c>
    </row>
    <row r="559" spans="1:14" ht="33" customHeight="1" x14ac:dyDescent="0.2">
      <c r="A559" s="188" t="s">
        <v>280</v>
      </c>
      <c r="B559" s="176">
        <v>3137400</v>
      </c>
      <c r="C559" s="176">
        <v>840000</v>
      </c>
      <c r="D559" s="176">
        <v>3360000</v>
      </c>
      <c r="E559" s="176">
        <v>0</v>
      </c>
      <c r="F559" s="176">
        <v>0</v>
      </c>
      <c r="G559" s="176">
        <v>0</v>
      </c>
      <c r="H559" s="176">
        <v>0</v>
      </c>
      <c r="I559" s="176">
        <v>0</v>
      </c>
      <c r="J559" s="176">
        <v>0</v>
      </c>
      <c r="K559" s="176">
        <v>0</v>
      </c>
      <c r="L559" s="176">
        <v>0</v>
      </c>
      <c r="M559" s="176">
        <v>4536000</v>
      </c>
      <c r="N559" s="181">
        <v>11873400</v>
      </c>
    </row>
    <row r="560" spans="1:14" ht="33" customHeight="1" x14ac:dyDescent="0.2">
      <c r="A560" s="188" t="s">
        <v>281</v>
      </c>
      <c r="B560" s="176">
        <v>25226813</v>
      </c>
      <c r="C560" s="176">
        <v>20749740.66</v>
      </c>
      <c r="D560" s="176">
        <v>20325831.600000001</v>
      </c>
      <c r="E560" s="176">
        <v>16405573</v>
      </c>
      <c r="F560" s="176">
        <v>32293266.879999999</v>
      </c>
      <c r="G560" s="176">
        <v>30964567.43</v>
      </c>
      <c r="H560" s="176">
        <v>30301565.379999999</v>
      </c>
      <c r="I560" s="176">
        <v>22053344</v>
      </c>
      <c r="J560" s="176">
        <v>29886617.32</v>
      </c>
      <c r="K560" s="176">
        <v>30711572.050000001</v>
      </c>
      <c r="L560" s="176">
        <v>35446510.609999999</v>
      </c>
      <c r="M560" s="176">
        <v>26809212</v>
      </c>
      <c r="N560" s="181">
        <v>321174613.93000001</v>
      </c>
    </row>
    <row r="561" spans="1:14" ht="33" customHeight="1" x14ac:dyDescent="0.2">
      <c r="A561" s="188" t="s">
        <v>282</v>
      </c>
      <c r="B561" s="176">
        <v>0</v>
      </c>
      <c r="C561" s="176">
        <v>0</v>
      </c>
      <c r="D561" s="176">
        <v>0</v>
      </c>
      <c r="E561" s="176">
        <v>0</v>
      </c>
      <c r="F561" s="176">
        <v>0</v>
      </c>
      <c r="G561" s="176">
        <v>0</v>
      </c>
      <c r="H561" s="176">
        <v>0</v>
      </c>
      <c r="I561" s="176">
        <v>0</v>
      </c>
      <c r="J561" s="176">
        <v>0</v>
      </c>
      <c r="K561" s="176">
        <v>0</v>
      </c>
      <c r="L561" s="176">
        <v>0</v>
      </c>
      <c r="M561" s="176">
        <v>0</v>
      </c>
      <c r="N561" s="181">
        <v>0</v>
      </c>
    </row>
    <row r="562" spans="1:14" ht="33" customHeight="1" thickBot="1" x14ac:dyDescent="0.25">
      <c r="A562" s="188" t="s">
        <v>283</v>
      </c>
      <c r="B562" s="176">
        <v>1702476</v>
      </c>
      <c r="C562" s="176">
        <v>1086692.1599999999</v>
      </c>
      <c r="D562" s="176">
        <v>2392124.02</v>
      </c>
      <c r="E562" s="176">
        <v>1449677</v>
      </c>
      <c r="F562" s="176">
        <v>1957378.28</v>
      </c>
      <c r="G562" s="176">
        <v>724880.64</v>
      </c>
      <c r="H562" s="176">
        <v>2140444.02</v>
      </c>
      <c r="I562" s="176">
        <v>2883183</v>
      </c>
      <c r="J562" s="176">
        <v>2156488.62</v>
      </c>
      <c r="K562" s="176">
        <v>722195.76</v>
      </c>
      <c r="L562" s="176">
        <v>1547882.4</v>
      </c>
      <c r="M562" s="176">
        <v>1390280</v>
      </c>
      <c r="N562" s="181">
        <v>20153701.899999999</v>
      </c>
    </row>
    <row r="563" spans="1:14" ht="33" customHeight="1" thickBot="1" x14ac:dyDescent="0.25">
      <c r="A563" s="189" t="s">
        <v>284</v>
      </c>
      <c r="B563" s="179">
        <v>0</v>
      </c>
      <c r="C563" s="179">
        <v>0</v>
      </c>
      <c r="D563" s="179">
        <v>0</v>
      </c>
      <c r="E563" s="179">
        <v>1309000</v>
      </c>
      <c r="F563" s="179">
        <v>0</v>
      </c>
      <c r="G563" s="179">
        <v>0</v>
      </c>
      <c r="H563" s="179">
        <v>0</v>
      </c>
      <c r="I563" s="179">
        <v>3366000</v>
      </c>
      <c r="J563" s="179">
        <v>0</v>
      </c>
      <c r="K563" s="179">
        <v>0</v>
      </c>
      <c r="L563" s="179">
        <v>0</v>
      </c>
      <c r="M563" s="179">
        <v>2524500</v>
      </c>
      <c r="N563" s="179">
        <v>7199500</v>
      </c>
    </row>
    <row r="564" spans="1:14" ht="33" customHeight="1" thickBot="1" x14ac:dyDescent="0.25">
      <c r="A564" s="190" t="s">
        <v>284</v>
      </c>
      <c r="B564" s="182">
        <v>0</v>
      </c>
      <c r="C564" s="182">
        <v>0</v>
      </c>
      <c r="D564" s="182">
        <v>0</v>
      </c>
      <c r="E564" s="182">
        <v>1309000</v>
      </c>
      <c r="F564" s="182">
        <v>0</v>
      </c>
      <c r="G564" s="182">
        <v>0</v>
      </c>
      <c r="H564" s="182">
        <v>0</v>
      </c>
      <c r="I564" s="182">
        <v>3366000</v>
      </c>
      <c r="J564" s="182">
        <v>0</v>
      </c>
      <c r="K564" s="182">
        <v>0</v>
      </c>
      <c r="L564" s="182">
        <v>0</v>
      </c>
      <c r="M564" s="182">
        <v>2524500</v>
      </c>
      <c r="N564" s="181">
        <v>7199500</v>
      </c>
    </row>
    <row r="565" spans="1:14" ht="33" customHeight="1" thickBot="1" x14ac:dyDescent="0.25">
      <c r="A565" s="189" t="s">
        <v>285</v>
      </c>
      <c r="B565" s="179">
        <v>0</v>
      </c>
      <c r="C565" s="179">
        <v>1160640</v>
      </c>
      <c r="D565" s="179">
        <v>1797120</v>
      </c>
      <c r="E565" s="179">
        <v>0</v>
      </c>
      <c r="F565" s="179">
        <v>823680</v>
      </c>
      <c r="G565" s="179">
        <v>299520</v>
      </c>
      <c r="H565" s="179">
        <v>1254240</v>
      </c>
      <c r="I565" s="179">
        <v>0</v>
      </c>
      <c r="J565" s="179">
        <v>355680</v>
      </c>
      <c r="K565" s="179">
        <v>917280</v>
      </c>
      <c r="L565" s="179">
        <v>0</v>
      </c>
      <c r="M565" s="179">
        <v>0</v>
      </c>
      <c r="N565" s="179">
        <v>6608160</v>
      </c>
    </row>
    <row r="566" spans="1:14" ht="33" customHeight="1" x14ac:dyDescent="0.2">
      <c r="A566" s="188" t="s">
        <v>286</v>
      </c>
      <c r="B566" s="176">
        <v>0</v>
      </c>
      <c r="C566" s="176">
        <v>0</v>
      </c>
      <c r="D566" s="176">
        <v>0</v>
      </c>
      <c r="E566" s="176">
        <v>0</v>
      </c>
      <c r="F566" s="176">
        <v>0</v>
      </c>
      <c r="G566" s="176">
        <v>0</v>
      </c>
      <c r="H566" s="176">
        <v>0</v>
      </c>
      <c r="I566" s="176">
        <v>0</v>
      </c>
      <c r="J566" s="176">
        <v>0</v>
      </c>
      <c r="K566" s="176">
        <v>0</v>
      </c>
      <c r="L566" s="176">
        <v>0</v>
      </c>
      <c r="M566" s="176">
        <v>0</v>
      </c>
      <c r="N566" s="181">
        <v>0</v>
      </c>
    </row>
    <row r="567" spans="1:14" ht="33" customHeight="1" x14ac:dyDescent="0.2">
      <c r="A567" s="188" t="s">
        <v>287</v>
      </c>
      <c r="B567" s="176">
        <v>0</v>
      </c>
      <c r="C567" s="176">
        <v>0</v>
      </c>
      <c r="D567" s="176">
        <v>0</v>
      </c>
      <c r="E567" s="176">
        <v>0</v>
      </c>
      <c r="F567" s="176">
        <v>0</v>
      </c>
      <c r="G567" s="176">
        <v>0</v>
      </c>
      <c r="H567" s="176">
        <v>0</v>
      </c>
      <c r="I567" s="176">
        <v>0</v>
      </c>
      <c r="J567" s="176">
        <v>0</v>
      </c>
      <c r="K567" s="176">
        <v>0</v>
      </c>
      <c r="L567" s="176">
        <v>0</v>
      </c>
      <c r="M567" s="176">
        <v>0</v>
      </c>
      <c r="N567" s="181">
        <v>0</v>
      </c>
    </row>
    <row r="568" spans="1:14" ht="33" customHeight="1" x14ac:dyDescent="0.2">
      <c r="A568" s="188" t="s">
        <v>288</v>
      </c>
      <c r="B568" s="176">
        <v>0</v>
      </c>
      <c r="C568" s="176">
        <v>1160640</v>
      </c>
      <c r="D568" s="176">
        <v>1797120</v>
      </c>
      <c r="E568" s="176">
        <v>0</v>
      </c>
      <c r="F568" s="176">
        <v>823680</v>
      </c>
      <c r="G568" s="176">
        <v>299520</v>
      </c>
      <c r="H568" s="176">
        <v>1254240</v>
      </c>
      <c r="I568" s="176">
        <v>0</v>
      </c>
      <c r="J568" s="176">
        <v>355680</v>
      </c>
      <c r="K568" s="176">
        <v>917280</v>
      </c>
      <c r="L568" s="176">
        <v>0</v>
      </c>
      <c r="M568" s="176">
        <v>0</v>
      </c>
      <c r="N568" s="181">
        <v>6608160</v>
      </c>
    </row>
    <row r="569" spans="1:14" ht="33" customHeight="1" x14ac:dyDescent="0.2">
      <c r="A569" s="188" t="s">
        <v>289</v>
      </c>
      <c r="B569" s="176">
        <v>0</v>
      </c>
      <c r="C569" s="176">
        <v>0</v>
      </c>
      <c r="D569" s="176">
        <v>0</v>
      </c>
      <c r="E569" s="176">
        <v>0</v>
      </c>
      <c r="F569" s="176">
        <v>0</v>
      </c>
      <c r="G569" s="176">
        <v>0</v>
      </c>
      <c r="H569" s="176">
        <v>0</v>
      </c>
      <c r="I569" s="176">
        <v>0</v>
      </c>
      <c r="J569" s="176">
        <v>0</v>
      </c>
      <c r="K569" s="176">
        <v>0</v>
      </c>
      <c r="L569" s="176">
        <v>0</v>
      </c>
      <c r="M569" s="176">
        <v>0</v>
      </c>
      <c r="N569" s="181">
        <v>0</v>
      </c>
    </row>
    <row r="570" spans="1:14" ht="33" customHeight="1" x14ac:dyDescent="0.2">
      <c r="A570" s="188" t="s">
        <v>290</v>
      </c>
      <c r="B570" s="176">
        <v>0</v>
      </c>
      <c r="C570" s="176">
        <v>0</v>
      </c>
      <c r="D570" s="176">
        <v>0</v>
      </c>
      <c r="E570" s="176">
        <v>0</v>
      </c>
      <c r="F570" s="176">
        <v>0</v>
      </c>
      <c r="G570" s="176">
        <v>0</v>
      </c>
      <c r="H570" s="176">
        <v>0</v>
      </c>
      <c r="I570" s="176">
        <v>0</v>
      </c>
      <c r="J570" s="176">
        <v>0</v>
      </c>
      <c r="K570" s="176">
        <v>0</v>
      </c>
      <c r="L570" s="176">
        <v>0</v>
      </c>
      <c r="M570" s="176">
        <v>0</v>
      </c>
      <c r="N570" s="181">
        <v>0</v>
      </c>
    </row>
    <row r="571" spans="1:14" ht="33" customHeight="1" x14ac:dyDescent="0.2">
      <c r="A571" s="188" t="s">
        <v>291</v>
      </c>
      <c r="B571" s="176">
        <v>0</v>
      </c>
      <c r="C571" s="176">
        <v>0</v>
      </c>
      <c r="D571" s="176">
        <v>0</v>
      </c>
      <c r="E571" s="176">
        <v>0</v>
      </c>
      <c r="F571" s="176">
        <v>0</v>
      </c>
      <c r="G571" s="176">
        <v>0</v>
      </c>
      <c r="H571" s="176">
        <v>0</v>
      </c>
      <c r="I571" s="176">
        <v>0</v>
      </c>
      <c r="J571" s="176">
        <v>0</v>
      </c>
      <c r="K571" s="176">
        <v>0</v>
      </c>
      <c r="L571" s="176">
        <v>0</v>
      </c>
      <c r="M571" s="176">
        <v>0</v>
      </c>
      <c r="N571" s="181">
        <v>0</v>
      </c>
    </row>
    <row r="572" spans="1:14" ht="33" customHeight="1" x14ac:dyDescent="0.2">
      <c r="A572" s="188" t="s">
        <v>292</v>
      </c>
      <c r="B572" s="176">
        <v>0</v>
      </c>
      <c r="C572" s="176">
        <v>0</v>
      </c>
      <c r="D572" s="176">
        <v>0</v>
      </c>
      <c r="E572" s="176">
        <v>0</v>
      </c>
      <c r="F572" s="176">
        <v>0</v>
      </c>
      <c r="G572" s="176">
        <v>0</v>
      </c>
      <c r="H572" s="176">
        <v>0</v>
      </c>
      <c r="I572" s="176">
        <v>0</v>
      </c>
      <c r="J572" s="176">
        <v>0</v>
      </c>
      <c r="K572" s="176">
        <v>0</v>
      </c>
      <c r="L572" s="176">
        <v>0</v>
      </c>
      <c r="M572" s="176">
        <v>0</v>
      </c>
      <c r="N572" s="181">
        <v>0</v>
      </c>
    </row>
    <row r="573" spans="1:14" ht="33" customHeight="1" x14ac:dyDescent="0.2">
      <c r="A573" s="188" t="s">
        <v>293</v>
      </c>
      <c r="B573" s="176">
        <v>0</v>
      </c>
      <c r="C573" s="176">
        <v>0</v>
      </c>
      <c r="D573" s="176">
        <v>0</v>
      </c>
      <c r="E573" s="176">
        <v>0</v>
      </c>
      <c r="F573" s="176">
        <v>0</v>
      </c>
      <c r="G573" s="176">
        <v>0</v>
      </c>
      <c r="H573" s="176">
        <v>0</v>
      </c>
      <c r="I573" s="176">
        <v>0</v>
      </c>
      <c r="J573" s="176">
        <v>0</v>
      </c>
      <c r="K573" s="176">
        <v>0</v>
      </c>
      <c r="L573" s="176">
        <v>0</v>
      </c>
      <c r="M573" s="176">
        <v>0</v>
      </c>
      <c r="N573" s="181">
        <v>0</v>
      </c>
    </row>
    <row r="574" spans="1:14" ht="33" customHeight="1" x14ac:dyDescent="0.2">
      <c r="A574" s="188" t="s">
        <v>294</v>
      </c>
      <c r="B574" s="176">
        <v>0</v>
      </c>
      <c r="C574" s="176">
        <v>0</v>
      </c>
      <c r="D574" s="176">
        <v>0</v>
      </c>
      <c r="E574" s="176">
        <v>0</v>
      </c>
      <c r="F574" s="176">
        <v>0</v>
      </c>
      <c r="G574" s="176">
        <v>0</v>
      </c>
      <c r="H574" s="176">
        <v>0</v>
      </c>
      <c r="I574" s="176">
        <v>0</v>
      </c>
      <c r="J574" s="176">
        <v>0</v>
      </c>
      <c r="K574" s="176">
        <v>0</v>
      </c>
      <c r="L574" s="176">
        <v>0</v>
      </c>
      <c r="M574" s="176">
        <v>0</v>
      </c>
      <c r="N574" s="181">
        <v>0</v>
      </c>
    </row>
    <row r="575" spans="1:14" ht="33" customHeight="1" thickBot="1" x14ac:dyDescent="0.25">
      <c r="A575" s="188" t="s">
        <v>295</v>
      </c>
      <c r="B575" s="176">
        <v>0</v>
      </c>
      <c r="C575" s="176">
        <v>0</v>
      </c>
      <c r="D575" s="176">
        <v>0</v>
      </c>
      <c r="E575" s="176">
        <v>0</v>
      </c>
      <c r="F575" s="176">
        <v>0</v>
      </c>
      <c r="G575" s="176">
        <v>0</v>
      </c>
      <c r="H575" s="176">
        <v>0</v>
      </c>
      <c r="I575" s="176">
        <v>0</v>
      </c>
      <c r="J575" s="176">
        <v>0</v>
      </c>
      <c r="K575" s="176">
        <v>0</v>
      </c>
      <c r="L575" s="176">
        <v>0</v>
      </c>
      <c r="M575" s="176">
        <v>0</v>
      </c>
      <c r="N575" s="181">
        <v>0</v>
      </c>
    </row>
    <row r="576" spans="1:14" ht="33" customHeight="1" thickBot="1" x14ac:dyDescent="0.25">
      <c r="A576" s="189" t="s">
        <v>296</v>
      </c>
      <c r="B576" s="179">
        <v>0</v>
      </c>
      <c r="C576" s="179">
        <v>0</v>
      </c>
      <c r="D576" s="179">
        <v>0</v>
      </c>
      <c r="E576" s="179">
        <v>495860</v>
      </c>
      <c r="F576" s="179">
        <v>0</v>
      </c>
      <c r="G576" s="179">
        <v>872480</v>
      </c>
      <c r="H576" s="179">
        <v>456576</v>
      </c>
      <c r="I576" s="179">
        <v>3307067</v>
      </c>
      <c r="J576" s="179">
        <v>3364735.52</v>
      </c>
      <c r="K576" s="179">
        <v>4720634.4000000004</v>
      </c>
      <c r="L576" s="179">
        <v>5108520</v>
      </c>
      <c r="M576" s="179">
        <v>12317265</v>
      </c>
      <c r="N576" s="179">
        <v>30643137.920000002</v>
      </c>
    </row>
    <row r="577" spans="1:14" ht="33" customHeight="1" x14ac:dyDescent="0.2">
      <c r="A577" s="188" t="s">
        <v>297</v>
      </c>
      <c r="B577" s="176">
        <v>0</v>
      </c>
      <c r="C577" s="176">
        <v>0</v>
      </c>
      <c r="D577" s="176">
        <v>0</v>
      </c>
      <c r="E577" s="176">
        <v>0</v>
      </c>
      <c r="F577" s="176">
        <v>0</v>
      </c>
      <c r="G577" s="176">
        <v>0</v>
      </c>
      <c r="H577" s="176">
        <v>0</v>
      </c>
      <c r="I577" s="176">
        <v>0</v>
      </c>
      <c r="J577" s="176">
        <v>0</v>
      </c>
      <c r="K577" s="176">
        <v>73800</v>
      </c>
      <c r="L577" s="176">
        <v>817740</v>
      </c>
      <c r="M577" s="176">
        <v>891585</v>
      </c>
      <c r="N577" s="181">
        <v>1783125</v>
      </c>
    </row>
    <row r="578" spans="1:14" ht="33" customHeight="1" x14ac:dyDescent="0.2">
      <c r="A578" s="188" t="s">
        <v>298</v>
      </c>
      <c r="B578" s="176">
        <v>0</v>
      </c>
      <c r="C578" s="176">
        <v>0</v>
      </c>
      <c r="D578" s="176">
        <v>0</v>
      </c>
      <c r="E578" s="176">
        <v>0</v>
      </c>
      <c r="F578" s="176">
        <v>0</v>
      </c>
      <c r="G578" s="176">
        <v>0</v>
      </c>
      <c r="H578" s="176">
        <v>0</v>
      </c>
      <c r="I578" s="176">
        <v>0</v>
      </c>
      <c r="J578" s="176">
        <v>0</v>
      </c>
      <c r="K578" s="176">
        <v>0</v>
      </c>
      <c r="L578" s="176">
        <v>0</v>
      </c>
      <c r="M578" s="176">
        <v>0</v>
      </c>
      <c r="N578" s="181">
        <v>0</v>
      </c>
    </row>
    <row r="579" spans="1:14" ht="33" customHeight="1" x14ac:dyDescent="0.2">
      <c r="A579" s="188" t="s">
        <v>299</v>
      </c>
      <c r="B579" s="176">
        <v>0</v>
      </c>
      <c r="C579" s="176">
        <v>0</v>
      </c>
      <c r="D579" s="176">
        <v>0</v>
      </c>
      <c r="E579" s="176">
        <v>0</v>
      </c>
      <c r="F579" s="176">
        <v>0</v>
      </c>
      <c r="G579" s="176">
        <v>872480</v>
      </c>
      <c r="H579" s="176">
        <v>456576</v>
      </c>
      <c r="I579" s="176">
        <v>628920</v>
      </c>
      <c r="J579" s="176">
        <v>1077300</v>
      </c>
      <c r="K579" s="176">
        <v>539666.4</v>
      </c>
      <c r="L579" s="176">
        <v>1582140</v>
      </c>
      <c r="M579" s="176">
        <v>4339440</v>
      </c>
      <c r="N579" s="181">
        <v>9496522.4000000004</v>
      </c>
    </row>
    <row r="580" spans="1:14" ht="33" customHeight="1" x14ac:dyDescent="0.2">
      <c r="A580" s="188" t="s">
        <v>300</v>
      </c>
      <c r="B580" s="176">
        <v>0</v>
      </c>
      <c r="C580" s="176">
        <v>0</v>
      </c>
      <c r="D580" s="176">
        <v>0</v>
      </c>
      <c r="E580" s="176">
        <v>495860</v>
      </c>
      <c r="F580" s="176">
        <v>0</v>
      </c>
      <c r="G580" s="176">
        <v>0</v>
      </c>
      <c r="H580" s="176">
        <v>0</v>
      </c>
      <c r="I580" s="176">
        <v>0</v>
      </c>
      <c r="J580" s="176">
        <v>0</v>
      </c>
      <c r="K580" s="176">
        <v>0</v>
      </c>
      <c r="L580" s="176">
        <v>0</v>
      </c>
      <c r="M580" s="176">
        <v>0</v>
      </c>
      <c r="N580" s="181">
        <v>495860</v>
      </c>
    </row>
    <row r="581" spans="1:14" ht="33" customHeight="1" x14ac:dyDescent="0.2">
      <c r="A581" s="188" t="s">
        <v>301</v>
      </c>
      <c r="B581" s="176">
        <v>0</v>
      </c>
      <c r="C581" s="176">
        <v>0</v>
      </c>
      <c r="D581" s="176">
        <v>0</v>
      </c>
      <c r="E581" s="176">
        <v>0</v>
      </c>
      <c r="F581" s="176">
        <v>0</v>
      </c>
      <c r="G581" s="176">
        <v>0</v>
      </c>
      <c r="H581" s="176">
        <v>0</v>
      </c>
      <c r="I581" s="176">
        <v>0</v>
      </c>
      <c r="J581" s="176">
        <v>0</v>
      </c>
      <c r="K581" s="176">
        <v>0</v>
      </c>
      <c r="L581" s="176">
        <v>0</v>
      </c>
      <c r="M581" s="176">
        <v>0</v>
      </c>
      <c r="N581" s="181">
        <v>0</v>
      </c>
    </row>
    <row r="582" spans="1:14" ht="33" customHeight="1" x14ac:dyDescent="0.2">
      <c r="A582" s="188" t="s">
        <v>302</v>
      </c>
      <c r="B582" s="176">
        <v>0</v>
      </c>
      <c r="C582" s="176">
        <v>0</v>
      </c>
      <c r="D582" s="176">
        <v>0</v>
      </c>
      <c r="E582" s="176">
        <v>0</v>
      </c>
      <c r="F582" s="176">
        <v>0</v>
      </c>
      <c r="G582" s="176">
        <v>0</v>
      </c>
      <c r="H582" s="176">
        <v>0</v>
      </c>
      <c r="I582" s="176">
        <v>2678147</v>
      </c>
      <c r="J582" s="176">
        <v>2287435.52</v>
      </c>
      <c r="K582" s="176">
        <v>4107168</v>
      </c>
      <c r="L582" s="176">
        <v>2708640</v>
      </c>
      <c r="M582" s="176">
        <v>7086240</v>
      </c>
      <c r="N582" s="181">
        <v>18867630.52</v>
      </c>
    </row>
    <row r="583" spans="1:14" ht="33" customHeight="1" thickBot="1" x14ac:dyDescent="0.25">
      <c r="A583" s="188" t="s">
        <v>303</v>
      </c>
      <c r="B583" s="176">
        <v>0</v>
      </c>
      <c r="C583" s="176">
        <v>0</v>
      </c>
      <c r="D583" s="176">
        <v>0</v>
      </c>
      <c r="E583" s="176">
        <v>0</v>
      </c>
      <c r="F583" s="176">
        <v>0</v>
      </c>
      <c r="G583" s="176">
        <v>0</v>
      </c>
      <c r="H583" s="176">
        <v>0</v>
      </c>
      <c r="I583" s="176">
        <v>0</v>
      </c>
      <c r="J583" s="176">
        <v>0</v>
      </c>
      <c r="K583" s="176">
        <v>0</v>
      </c>
      <c r="L583" s="176">
        <v>0</v>
      </c>
      <c r="M583" s="176">
        <v>0</v>
      </c>
      <c r="N583" s="181">
        <v>0</v>
      </c>
    </row>
    <row r="584" spans="1:14" ht="33" customHeight="1" thickBot="1" x14ac:dyDescent="0.25">
      <c r="A584" s="189" t="s">
        <v>304</v>
      </c>
      <c r="B584" s="179">
        <v>3231280</v>
      </c>
      <c r="C584" s="179">
        <v>2122240</v>
      </c>
      <c r="D584" s="179">
        <v>3017560</v>
      </c>
      <c r="E584" s="179">
        <v>2553320</v>
      </c>
      <c r="F584" s="179">
        <v>3471852</v>
      </c>
      <c r="G584" s="179">
        <v>4347276</v>
      </c>
      <c r="H584" s="179">
        <v>3494135.52</v>
      </c>
      <c r="I584" s="179">
        <v>3437325</v>
      </c>
      <c r="J584" s="179">
        <v>5226263.9700000007</v>
      </c>
      <c r="K584" s="179">
        <v>3429987.85</v>
      </c>
      <c r="L584" s="179">
        <v>2949734.6399999997</v>
      </c>
      <c r="M584" s="179">
        <v>3220958</v>
      </c>
      <c r="N584" s="179">
        <v>40501932.980000004</v>
      </c>
    </row>
    <row r="585" spans="1:14" ht="33" customHeight="1" x14ac:dyDescent="0.2">
      <c r="A585" s="188" t="s">
        <v>305</v>
      </c>
      <c r="B585" s="176">
        <v>0</v>
      </c>
      <c r="C585" s="176">
        <v>0</v>
      </c>
      <c r="D585" s="176">
        <v>0</v>
      </c>
      <c r="E585" s="176">
        <v>0</v>
      </c>
      <c r="F585" s="176">
        <v>0</v>
      </c>
      <c r="G585" s="176">
        <v>0</v>
      </c>
      <c r="H585" s="176">
        <v>0</v>
      </c>
      <c r="I585" s="176">
        <v>0</v>
      </c>
      <c r="J585" s="176">
        <v>0</v>
      </c>
      <c r="K585" s="176">
        <v>0</v>
      </c>
      <c r="L585" s="176">
        <v>0</v>
      </c>
      <c r="M585" s="176">
        <v>0</v>
      </c>
      <c r="N585" s="181">
        <v>0</v>
      </c>
    </row>
    <row r="586" spans="1:14" ht="33" customHeight="1" x14ac:dyDescent="0.2">
      <c r="A586" s="188" t="s">
        <v>306</v>
      </c>
      <c r="B586" s="176">
        <v>0</v>
      </c>
      <c r="C586" s="176">
        <v>0</v>
      </c>
      <c r="D586" s="176">
        <v>0</v>
      </c>
      <c r="E586" s="176">
        <v>0</v>
      </c>
      <c r="F586" s="176">
        <v>0</v>
      </c>
      <c r="G586" s="176">
        <v>0</v>
      </c>
      <c r="H586" s="176">
        <v>0</v>
      </c>
      <c r="I586" s="176">
        <v>310968</v>
      </c>
      <c r="J586" s="176">
        <v>0</v>
      </c>
      <c r="K586" s="176">
        <v>0</v>
      </c>
      <c r="L586" s="176">
        <v>0</v>
      </c>
      <c r="M586" s="176">
        <v>0</v>
      </c>
      <c r="N586" s="181">
        <v>310968</v>
      </c>
    </row>
    <row r="587" spans="1:14" ht="33" customHeight="1" x14ac:dyDescent="0.2">
      <c r="A587" s="188" t="s">
        <v>307</v>
      </c>
      <c r="B587" s="176">
        <v>3231280</v>
      </c>
      <c r="C587" s="176">
        <v>2122240</v>
      </c>
      <c r="D587" s="176">
        <v>3017560</v>
      </c>
      <c r="E587" s="176">
        <v>2553320</v>
      </c>
      <c r="F587" s="176">
        <v>3471852</v>
      </c>
      <c r="G587" s="176">
        <v>4347276</v>
      </c>
      <c r="H587" s="176">
        <v>3494135.52</v>
      </c>
      <c r="I587" s="176">
        <v>3126357</v>
      </c>
      <c r="J587" s="176">
        <v>3565147.66</v>
      </c>
      <c r="K587" s="176">
        <v>2645907.85</v>
      </c>
      <c r="L587" s="176">
        <v>1789641.48</v>
      </c>
      <c r="M587" s="176">
        <v>2368817</v>
      </c>
      <c r="N587" s="181">
        <v>35733534.510000005</v>
      </c>
    </row>
    <row r="588" spans="1:14" ht="33" customHeight="1" x14ac:dyDescent="0.2">
      <c r="A588" s="188" t="s">
        <v>308</v>
      </c>
      <c r="B588" s="176">
        <v>0</v>
      </c>
      <c r="C588" s="176">
        <v>0</v>
      </c>
      <c r="D588" s="176">
        <v>0</v>
      </c>
      <c r="E588" s="176">
        <v>0</v>
      </c>
      <c r="F588" s="176">
        <v>0</v>
      </c>
      <c r="G588" s="176">
        <v>0</v>
      </c>
      <c r="H588" s="176">
        <v>0</v>
      </c>
      <c r="I588" s="176">
        <v>0</v>
      </c>
      <c r="J588" s="176">
        <v>0</v>
      </c>
      <c r="K588" s="176">
        <v>0</v>
      </c>
      <c r="L588" s="176">
        <v>0</v>
      </c>
      <c r="M588" s="176">
        <v>0</v>
      </c>
      <c r="N588" s="181">
        <v>0</v>
      </c>
    </row>
    <row r="589" spans="1:14" ht="33" customHeight="1" x14ac:dyDescent="0.2">
      <c r="A589" s="188" t="s">
        <v>309</v>
      </c>
      <c r="B589" s="176">
        <v>0</v>
      </c>
      <c r="C589" s="176">
        <v>0</v>
      </c>
      <c r="D589" s="176">
        <v>0</v>
      </c>
      <c r="E589" s="176">
        <v>0</v>
      </c>
      <c r="F589" s="176">
        <v>0</v>
      </c>
      <c r="G589" s="176">
        <v>0</v>
      </c>
      <c r="H589" s="176">
        <v>0</v>
      </c>
      <c r="I589" s="176">
        <v>0</v>
      </c>
      <c r="J589" s="176">
        <v>0</v>
      </c>
      <c r="K589" s="176">
        <v>0</v>
      </c>
      <c r="L589" s="176">
        <v>0</v>
      </c>
      <c r="M589" s="176">
        <v>0</v>
      </c>
      <c r="N589" s="181">
        <v>0</v>
      </c>
    </row>
    <row r="590" spans="1:14" ht="33" customHeight="1" x14ac:dyDescent="0.2">
      <c r="A590" s="188" t="s">
        <v>310</v>
      </c>
      <c r="B590" s="176">
        <v>0</v>
      </c>
      <c r="C590" s="176">
        <v>0</v>
      </c>
      <c r="D590" s="176">
        <v>0</v>
      </c>
      <c r="E590" s="176">
        <v>0</v>
      </c>
      <c r="F590" s="176">
        <v>0</v>
      </c>
      <c r="G590" s="176">
        <v>0</v>
      </c>
      <c r="H590" s="176">
        <v>0</v>
      </c>
      <c r="I590" s="176">
        <v>0</v>
      </c>
      <c r="J590" s="176">
        <v>0</v>
      </c>
      <c r="K590" s="176">
        <v>0</v>
      </c>
      <c r="L590" s="176">
        <v>0</v>
      </c>
      <c r="M590" s="176">
        <v>0</v>
      </c>
      <c r="N590" s="181">
        <v>0</v>
      </c>
    </row>
    <row r="591" spans="1:14" ht="33" customHeight="1" x14ac:dyDescent="0.2">
      <c r="A591" s="188" t="s">
        <v>311</v>
      </c>
      <c r="B591" s="176">
        <v>0</v>
      </c>
      <c r="C591" s="176">
        <v>0</v>
      </c>
      <c r="D591" s="176">
        <v>0</v>
      </c>
      <c r="E591" s="176">
        <v>0</v>
      </c>
      <c r="F591" s="176">
        <v>0</v>
      </c>
      <c r="G591" s="176">
        <v>0</v>
      </c>
      <c r="H591" s="176">
        <v>0</v>
      </c>
      <c r="I591" s="176">
        <v>0</v>
      </c>
      <c r="J591" s="176">
        <v>0</v>
      </c>
      <c r="K591" s="176">
        <v>0</v>
      </c>
      <c r="L591" s="176">
        <v>0</v>
      </c>
      <c r="M591" s="176">
        <v>0</v>
      </c>
      <c r="N591" s="181">
        <v>0</v>
      </c>
    </row>
    <row r="592" spans="1:14" ht="33" customHeight="1" x14ac:dyDescent="0.2">
      <c r="A592" s="188" t="s">
        <v>312</v>
      </c>
      <c r="B592" s="176">
        <v>0</v>
      </c>
      <c r="C592" s="176">
        <v>0</v>
      </c>
      <c r="D592" s="176">
        <v>0</v>
      </c>
      <c r="E592" s="176">
        <v>0</v>
      </c>
      <c r="F592" s="176">
        <v>0</v>
      </c>
      <c r="G592" s="176">
        <v>0</v>
      </c>
      <c r="H592" s="176">
        <v>0</v>
      </c>
      <c r="I592" s="176">
        <v>0</v>
      </c>
      <c r="J592" s="176">
        <v>0</v>
      </c>
      <c r="K592" s="176">
        <v>0</v>
      </c>
      <c r="L592" s="176">
        <v>0</v>
      </c>
      <c r="M592" s="176">
        <v>0</v>
      </c>
      <c r="N592" s="181">
        <v>0</v>
      </c>
    </row>
    <row r="593" spans="1:14" ht="33" customHeight="1" x14ac:dyDescent="0.2">
      <c r="A593" s="188" t="s">
        <v>313</v>
      </c>
      <c r="B593" s="176">
        <v>0</v>
      </c>
      <c r="C593" s="176">
        <v>0</v>
      </c>
      <c r="D593" s="176">
        <v>0</v>
      </c>
      <c r="E593" s="176">
        <v>0</v>
      </c>
      <c r="F593" s="176">
        <v>0</v>
      </c>
      <c r="G593" s="176">
        <v>0</v>
      </c>
      <c r="H593" s="176">
        <v>0</v>
      </c>
      <c r="I593" s="176">
        <v>0</v>
      </c>
      <c r="J593" s="176">
        <v>0</v>
      </c>
      <c r="K593" s="176">
        <v>0</v>
      </c>
      <c r="L593" s="176">
        <v>0</v>
      </c>
      <c r="M593" s="176">
        <v>0</v>
      </c>
      <c r="N593" s="181">
        <v>0</v>
      </c>
    </row>
    <row r="594" spans="1:14" ht="33" customHeight="1" x14ac:dyDescent="0.2">
      <c r="A594" s="188" t="s">
        <v>314</v>
      </c>
      <c r="B594" s="176">
        <v>0</v>
      </c>
      <c r="C594" s="176">
        <v>0</v>
      </c>
      <c r="D594" s="176">
        <v>0</v>
      </c>
      <c r="E594" s="176">
        <v>0</v>
      </c>
      <c r="F594" s="176">
        <v>0</v>
      </c>
      <c r="G594" s="176">
        <v>0</v>
      </c>
      <c r="H594" s="176">
        <v>0</v>
      </c>
      <c r="I594" s="176">
        <v>0</v>
      </c>
      <c r="J594" s="176">
        <v>0</v>
      </c>
      <c r="K594" s="176">
        <v>0</v>
      </c>
      <c r="L594" s="176">
        <v>0</v>
      </c>
      <c r="M594" s="176">
        <v>0</v>
      </c>
      <c r="N594" s="181">
        <v>0</v>
      </c>
    </row>
    <row r="595" spans="1:14" ht="33" customHeight="1" x14ac:dyDescent="0.2">
      <c r="A595" s="188" t="s">
        <v>315</v>
      </c>
      <c r="B595" s="176">
        <v>0</v>
      </c>
      <c r="C595" s="176">
        <v>0</v>
      </c>
      <c r="D595" s="176">
        <v>0</v>
      </c>
      <c r="E595" s="176">
        <v>0</v>
      </c>
      <c r="F595" s="176">
        <v>0</v>
      </c>
      <c r="G595" s="176">
        <v>0</v>
      </c>
      <c r="H595" s="176">
        <v>0</v>
      </c>
      <c r="I595" s="176">
        <v>0</v>
      </c>
      <c r="J595" s="176">
        <v>0</v>
      </c>
      <c r="K595" s="176">
        <v>0</v>
      </c>
      <c r="L595" s="176">
        <v>0</v>
      </c>
      <c r="M595" s="176">
        <v>0</v>
      </c>
      <c r="N595" s="181">
        <v>0</v>
      </c>
    </row>
    <row r="596" spans="1:14" ht="33" customHeight="1" x14ac:dyDescent="0.2">
      <c r="A596" s="188" t="s">
        <v>316</v>
      </c>
      <c r="B596" s="176">
        <v>0</v>
      </c>
      <c r="C596" s="176">
        <v>0</v>
      </c>
      <c r="D596" s="176">
        <v>0</v>
      </c>
      <c r="E596" s="176">
        <v>0</v>
      </c>
      <c r="F596" s="176">
        <v>0</v>
      </c>
      <c r="G596" s="176">
        <v>0</v>
      </c>
      <c r="H596" s="176">
        <v>0</v>
      </c>
      <c r="I596" s="176">
        <v>0</v>
      </c>
      <c r="J596" s="176">
        <v>0</v>
      </c>
      <c r="K596" s="176">
        <v>0</v>
      </c>
      <c r="L596" s="176">
        <v>0</v>
      </c>
      <c r="M596" s="176">
        <v>0</v>
      </c>
      <c r="N596" s="181">
        <v>0</v>
      </c>
    </row>
    <row r="597" spans="1:14" ht="33" customHeight="1" x14ac:dyDescent="0.2">
      <c r="A597" s="188" t="s">
        <v>317</v>
      </c>
      <c r="B597" s="176">
        <v>0</v>
      </c>
      <c r="C597" s="176">
        <v>0</v>
      </c>
      <c r="D597" s="176">
        <v>0</v>
      </c>
      <c r="E597" s="176">
        <v>0</v>
      </c>
      <c r="F597" s="176">
        <v>0</v>
      </c>
      <c r="G597" s="176">
        <v>0</v>
      </c>
      <c r="H597" s="176">
        <v>0</v>
      </c>
      <c r="I597" s="176">
        <v>0</v>
      </c>
      <c r="J597" s="176">
        <v>0</v>
      </c>
      <c r="K597" s="176">
        <v>0</v>
      </c>
      <c r="L597" s="176">
        <v>0</v>
      </c>
      <c r="M597" s="176">
        <v>0</v>
      </c>
      <c r="N597" s="181">
        <v>0</v>
      </c>
    </row>
    <row r="598" spans="1:14" ht="33" customHeight="1" x14ac:dyDescent="0.2">
      <c r="A598" s="188" t="s">
        <v>318</v>
      </c>
      <c r="B598" s="176">
        <v>0</v>
      </c>
      <c r="C598" s="176">
        <v>0</v>
      </c>
      <c r="D598" s="176">
        <v>0</v>
      </c>
      <c r="E598" s="176">
        <v>0</v>
      </c>
      <c r="F598" s="176">
        <v>0</v>
      </c>
      <c r="G598" s="176">
        <v>0</v>
      </c>
      <c r="H598" s="176">
        <v>0</v>
      </c>
      <c r="I598" s="176">
        <v>0</v>
      </c>
      <c r="J598" s="176">
        <v>1661116.31</v>
      </c>
      <c r="K598" s="176">
        <v>784080</v>
      </c>
      <c r="L598" s="176">
        <v>1160093.1599999999</v>
      </c>
      <c r="M598" s="176">
        <v>852141</v>
      </c>
      <c r="N598" s="181">
        <v>4457430.47</v>
      </c>
    </row>
    <row r="599" spans="1:14" ht="33" customHeight="1" thickBot="1" x14ac:dyDescent="0.25">
      <c r="A599" s="188" t="s">
        <v>319</v>
      </c>
      <c r="B599" s="176">
        <v>0</v>
      </c>
      <c r="C599" s="176">
        <v>0</v>
      </c>
      <c r="D599" s="176">
        <v>0</v>
      </c>
      <c r="E599" s="176">
        <v>0</v>
      </c>
      <c r="F599" s="176">
        <v>0</v>
      </c>
      <c r="G599" s="176">
        <v>0</v>
      </c>
      <c r="H599" s="176">
        <v>0</v>
      </c>
      <c r="I599" s="176">
        <v>0</v>
      </c>
      <c r="J599" s="176">
        <v>0</v>
      </c>
      <c r="K599" s="176">
        <v>0</v>
      </c>
      <c r="L599" s="176">
        <v>0</v>
      </c>
      <c r="M599" s="176">
        <v>0</v>
      </c>
      <c r="N599" s="181">
        <v>0</v>
      </c>
    </row>
    <row r="600" spans="1:14" ht="33" customHeight="1" thickBot="1" x14ac:dyDescent="0.25">
      <c r="A600" s="189" t="s">
        <v>320</v>
      </c>
      <c r="B600" s="179">
        <v>7726450</v>
      </c>
      <c r="C600" s="179">
        <v>3498865.76</v>
      </c>
      <c r="D600" s="179">
        <v>9240177.5999999996</v>
      </c>
      <c r="E600" s="179">
        <v>6477866</v>
      </c>
      <c r="F600" s="179">
        <v>6451398.0800000001</v>
      </c>
      <c r="G600" s="179">
        <v>7467624.1600000001</v>
      </c>
      <c r="H600" s="179">
        <v>7405204.6399999997</v>
      </c>
      <c r="I600" s="179">
        <v>7590965</v>
      </c>
      <c r="J600" s="179">
        <v>8365493.8799999999</v>
      </c>
      <c r="K600" s="179">
        <v>12099868.16</v>
      </c>
      <c r="L600" s="179">
        <v>8317567.2000000002</v>
      </c>
      <c r="M600" s="179">
        <v>6435391</v>
      </c>
      <c r="N600" s="179">
        <v>91076871.480000004</v>
      </c>
    </row>
    <row r="601" spans="1:14" ht="33" customHeight="1" x14ac:dyDescent="0.2">
      <c r="A601" s="188" t="s">
        <v>321</v>
      </c>
      <c r="B601" s="176">
        <v>7137190</v>
      </c>
      <c r="C601" s="176">
        <v>3498865.76</v>
      </c>
      <c r="D601" s="176">
        <v>9240177.5999999996</v>
      </c>
      <c r="E601" s="176">
        <v>6477866</v>
      </c>
      <c r="F601" s="176">
        <v>6451398.0800000001</v>
      </c>
      <c r="G601" s="176">
        <v>7467624.1600000001</v>
      </c>
      <c r="H601" s="176">
        <v>7405204.6399999997</v>
      </c>
      <c r="I601" s="176">
        <v>7590965</v>
      </c>
      <c r="J601" s="176">
        <v>8365493.8799999999</v>
      </c>
      <c r="K601" s="176">
        <v>12099868.16</v>
      </c>
      <c r="L601" s="176">
        <v>8317567.2000000002</v>
      </c>
      <c r="M601" s="176">
        <v>6435391</v>
      </c>
      <c r="N601" s="181">
        <v>90487611.480000004</v>
      </c>
    </row>
    <row r="602" spans="1:14" ht="33" customHeight="1" x14ac:dyDescent="0.2">
      <c r="A602" s="188" t="s">
        <v>322</v>
      </c>
      <c r="B602" s="176">
        <v>0</v>
      </c>
      <c r="C602" s="176">
        <v>0</v>
      </c>
      <c r="D602" s="176">
        <v>0</v>
      </c>
      <c r="E602" s="176">
        <v>0</v>
      </c>
      <c r="F602" s="176">
        <v>0</v>
      </c>
      <c r="G602" s="176">
        <v>0</v>
      </c>
      <c r="H602" s="176">
        <v>0</v>
      </c>
      <c r="I602" s="176">
        <v>0</v>
      </c>
      <c r="J602" s="176">
        <v>0</v>
      </c>
      <c r="K602" s="176">
        <v>0</v>
      </c>
      <c r="L602" s="176">
        <v>0</v>
      </c>
      <c r="M602" s="176">
        <v>0</v>
      </c>
      <c r="N602" s="181">
        <v>0</v>
      </c>
    </row>
    <row r="603" spans="1:14" ht="33" customHeight="1" x14ac:dyDescent="0.2">
      <c r="A603" s="188" t="s">
        <v>323</v>
      </c>
      <c r="B603" s="176">
        <v>0</v>
      </c>
      <c r="C603" s="176">
        <v>0</v>
      </c>
      <c r="D603" s="176">
        <v>0</v>
      </c>
      <c r="E603" s="176">
        <v>0</v>
      </c>
      <c r="F603" s="176">
        <v>0</v>
      </c>
      <c r="G603" s="176">
        <v>0</v>
      </c>
      <c r="H603" s="176">
        <v>0</v>
      </c>
      <c r="I603" s="176">
        <v>0</v>
      </c>
      <c r="J603" s="176">
        <v>0</v>
      </c>
      <c r="K603" s="176">
        <v>0</v>
      </c>
      <c r="L603" s="176">
        <v>0</v>
      </c>
      <c r="M603" s="176">
        <v>0</v>
      </c>
      <c r="N603" s="181">
        <v>0</v>
      </c>
    </row>
    <row r="604" spans="1:14" ht="33" customHeight="1" x14ac:dyDescent="0.2">
      <c r="A604" s="188" t="s">
        <v>324</v>
      </c>
      <c r="B604" s="176">
        <v>0</v>
      </c>
      <c r="C604" s="176">
        <v>0</v>
      </c>
      <c r="D604" s="176">
        <v>0</v>
      </c>
      <c r="E604" s="176">
        <v>0</v>
      </c>
      <c r="F604" s="176">
        <v>0</v>
      </c>
      <c r="G604" s="176">
        <v>0</v>
      </c>
      <c r="H604" s="176">
        <v>0</v>
      </c>
      <c r="I604" s="176">
        <v>0</v>
      </c>
      <c r="J604" s="176">
        <v>0</v>
      </c>
      <c r="K604" s="176">
        <v>0</v>
      </c>
      <c r="L604" s="176">
        <v>0</v>
      </c>
      <c r="M604" s="176">
        <v>0</v>
      </c>
      <c r="N604" s="181">
        <v>0</v>
      </c>
    </row>
    <row r="605" spans="1:14" ht="33" customHeight="1" x14ac:dyDescent="0.2">
      <c r="A605" s="188" t="s">
        <v>325</v>
      </c>
      <c r="B605" s="176">
        <v>589260</v>
      </c>
      <c r="C605" s="176">
        <v>0</v>
      </c>
      <c r="D605" s="176">
        <v>0</v>
      </c>
      <c r="E605" s="176">
        <v>0</v>
      </c>
      <c r="F605" s="176">
        <v>0</v>
      </c>
      <c r="G605" s="176">
        <v>0</v>
      </c>
      <c r="H605" s="176">
        <v>0</v>
      </c>
      <c r="I605" s="176">
        <v>0</v>
      </c>
      <c r="J605" s="176">
        <v>0</v>
      </c>
      <c r="K605" s="176">
        <v>0</v>
      </c>
      <c r="L605" s="176">
        <v>0</v>
      </c>
      <c r="M605" s="176">
        <v>0</v>
      </c>
      <c r="N605" s="181">
        <v>589260</v>
      </c>
    </row>
    <row r="606" spans="1:14" ht="33" customHeight="1" thickBot="1" x14ac:dyDescent="0.25">
      <c r="A606" s="188" t="s">
        <v>256</v>
      </c>
      <c r="B606" s="176">
        <v>0</v>
      </c>
      <c r="C606" s="176">
        <v>0</v>
      </c>
      <c r="D606" s="176">
        <v>0</v>
      </c>
      <c r="E606" s="176">
        <v>0</v>
      </c>
      <c r="F606" s="176">
        <v>0</v>
      </c>
      <c r="G606" s="176">
        <v>0</v>
      </c>
      <c r="H606" s="176">
        <v>0</v>
      </c>
      <c r="I606" s="176">
        <v>0</v>
      </c>
      <c r="J606" s="176">
        <v>0</v>
      </c>
      <c r="K606" s="176">
        <v>0</v>
      </c>
      <c r="L606" s="176">
        <v>0</v>
      </c>
      <c r="M606" s="176">
        <v>0</v>
      </c>
      <c r="N606" s="181">
        <v>0</v>
      </c>
    </row>
    <row r="607" spans="1:14" ht="33" customHeight="1" thickBot="1" x14ac:dyDescent="0.25">
      <c r="A607" s="189" t="s">
        <v>326</v>
      </c>
      <c r="B607" s="179">
        <v>0</v>
      </c>
      <c r="C607" s="179">
        <v>0</v>
      </c>
      <c r="D607" s="179">
        <v>0</v>
      </c>
      <c r="E607" s="179">
        <v>0</v>
      </c>
      <c r="F607" s="179">
        <v>0</v>
      </c>
      <c r="G607" s="179">
        <v>0</v>
      </c>
      <c r="H607" s="179">
        <v>0</v>
      </c>
      <c r="I607" s="179">
        <v>0</v>
      </c>
      <c r="J607" s="179">
        <v>0</v>
      </c>
      <c r="K607" s="179">
        <v>0</v>
      </c>
      <c r="L607" s="179">
        <v>0</v>
      </c>
      <c r="M607" s="179">
        <v>0</v>
      </c>
      <c r="N607" s="179">
        <v>0</v>
      </c>
    </row>
    <row r="608" spans="1:14" ht="33" customHeight="1" x14ac:dyDescent="0.2">
      <c r="A608" s="188" t="s">
        <v>327</v>
      </c>
      <c r="B608" s="176">
        <v>0</v>
      </c>
      <c r="C608" s="176">
        <v>0</v>
      </c>
      <c r="D608" s="176">
        <v>0</v>
      </c>
      <c r="E608" s="176">
        <v>0</v>
      </c>
      <c r="F608" s="176">
        <v>0</v>
      </c>
      <c r="G608" s="176">
        <v>0</v>
      </c>
      <c r="H608" s="176">
        <v>0</v>
      </c>
      <c r="I608" s="176">
        <v>0</v>
      </c>
      <c r="J608" s="176">
        <v>0</v>
      </c>
      <c r="K608" s="176">
        <v>0</v>
      </c>
      <c r="L608" s="176">
        <v>0</v>
      </c>
      <c r="M608" s="176">
        <v>0</v>
      </c>
      <c r="N608" s="176">
        <v>0</v>
      </c>
    </row>
    <row r="609" spans="1:14" ht="33" customHeight="1" x14ac:dyDescent="0.2">
      <c r="A609" s="188" t="s">
        <v>328</v>
      </c>
      <c r="B609" s="176">
        <v>0</v>
      </c>
      <c r="C609" s="176">
        <v>0</v>
      </c>
      <c r="D609" s="176">
        <v>0</v>
      </c>
      <c r="E609" s="176">
        <v>0</v>
      </c>
      <c r="F609" s="176">
        <v>0</v>
      </c>
      <c r="G609" s="176">
        <v>0</v>
      </c>
      <c r="H609" s="176">
        <v>0</v>
      </c>
      <c r="I609" s="176">
        <v>0</v>
      </c>
      <c r="J609" s="176">
        <v>0</v>
      </c>
      <c r="K609" s="176">
        <v>0</v>
      </c>
      <c r="L609" s="176">
        <v>0</v>
      </c>
      <c r="M609" s="176">
        <v>0</v>
      </c>
      <c r="N609" s="176">
        <v>0</v>
      </c>
    </row>
    <row r="610" spans="1:14" ht="33" customHeight="1" x14ac:dyDescent="0.2">
      <c r="A610" s="188" t="s">
        <v>329</v>
      </c>
      <c r="B610" s="176">
        <v>0</v>
      </c>
      <c r="C610" s="176">
        <v>0</v>
      </c>
      <c r="D610" s="176">
        <v>0</v>
      </c>
      <c r="E610" s="176">
        <v>0</v>
      </c>
      <c r="F610" s="176">
        <v>0</v>
      </c>
      <c r="G610" s="176">
        <v>0</v>
      </c>
      <c r="H610" s="176">
        <v>0</v>
      </c>
      <c r="I610" s="176">
        <v>0</v>
      </c>
      <c r="J610" s="176">
        <v>0</v>
      </c>
      <c r="K610" s="176">
        <v>0</v>
      </c>
      <c r="L610" s="176">
        <v>0</v>
      </c>
      <c r="M610" s="176">
        <v>0</v>
      </c>
      <c r="N610" s="176">
        <v>0</v>
      </c>
    </row>
    <row r="611" spans="1:14" ht="33" customHeight="1" thickBot="1" x14ac:dyDescent="0.25">
      <c r="A611" s="188" t="s">
        <v>256</v>
      </c>
      <c r="B611" s="176">
        <v>0</v>
      </c>
      <c r="C611" s="176">
        <v>0</v>
      </c>
      <c r="D611" s="176">
        <v>0</v>
      </c>
      <c r="E611" s="176">
        <v>0</v>
      </c>
      <c r="F611" s="176">
        <v>0</v>
      </c>
      <c r="G611" s="176">
        <v>0</v>
      </c>
      <c r="H611" s="176">
        <v>0</v>
      </c>
      <c r="I611" s="176">
        <v>0</v>
      </c>
      <c r="J611" s="176">
        <v>0</v>
      </c>
      <c r="K611" s="176">
        <v>0</v>
      </c>
      <c r="L611" s="176">
        <v>0</v>
      </c>
      <c r="M611" s="176">
        <v>0</v>
      </c>
      <c r="N611" s="176">
        <v>0</v>
      </c>
    </row>
    <row r="612" spans="1:14" ht="33" customHeight="1" thickBot="1" x14ac:dyDescent="0.25">
      <c r="A612" s="189" t="s">
        <v>330</v>
      </c>
      <c r="B612" s="179">
        <v>0</v>
      </c>
      <c r="C612" s="179">
        <v>0</v>
      </c>
      <c r="D612" s="179">
        <v>0</v>
      </c>
      <c r="E612" s="179">
        <v>0</v>
      </c>
      <c r="F612" s="179">
        <v>0</v>
      </c>
      <c r="G612" s="179">
        <v>0</v>
      </c>
      <c r="H612" s="179">
        <v>0</v>
      </c>
      <c r="I612" s="179">
        <v>0</v>
      </c>
      <c r="J612" s="179">
        <v>0</v>
      </c>
      <c r="K612" s="179">
        <v>0</v>
      </c>
      <c r="L612" s="179">
        <v>0</v>
      </c>
      <c r="M612" s="179">
        <v>1684268</v>
      </c>
      <c r="N612" s="179">
        <v>1684268</v>
      </c>
    </row>
    <row r="613" spans="1:14" ht="33" customHeight="1" x14ac:dyDescent="0.2">
      <c r="A613" s="188" t="s">
        <v>331</v>
      </c>
      <c r="B613" s="176">
        <v>0</v>
      </c>
      <c r="C613" s="176">
        <v>0</v>
      </c>
      <c r="D613" s="176">
        <v>0</v>
      </c>
      <c r="E613" s="176">
        <v>0</v>
      </c>
      <c r="F613" s="176">
        <v>0</v>
      </c>
      <c r="G613" s="176">
        <v>0</v>
      </c>
      <c r="H613" s="176">
        <v>0</v>
      </c>
      <c r="I613" s="176">
        <v>0</v>
      </c>
      <c r="J613" s="176">
        <v>0</v>
      </c>
      <c r="K613" s="176">
        <v>0</v>
      </c>
      <c r="L613" s="176">
        <v>0</v>
      </c>
      <c r="M613" s="176">
        <v>0</v>
      </c>
      <c r="N613" s="181">
        <v>0</v>
      </c>
    </row>
    <row r="614" spans="1:14" ht="33" customHeight="1" x14ac:dyDescent="0.2">
      <c r="A614" s="188" t="s">
        <v>332</v>
      </c>
      <c r="B614" s="176">
        <v>0</v>
      </c>
      <c r="C614" s="176">
        <v>0</v>
      </c>
      <c r="D614" s="176">
        <v>0</v>
      </c>
      <c r="E614" s="176">
        <v>0</v>
      </c>
      <c r="F614" s="176">
        <v>0</v>
      </c>
      <c r="G614" s="176">
        <v>0</v>
      </c>
      <c r="H614" s="176">
        <v>0</v>
      </c>
      <c r="I614" s="176">
        <v>0</v>
      </c>
      <c r="J614" s="176">
        <v>0</v>
      </c>
      <c r="K614" s="176">
        <v>0</v>
      </c>
      <c r="L614" s="176">
        <v>0</v>
      </c>
      <c r="M614" s="176">
        <v>0</v>
      </c>
      <c r="N614" s="181">
        <v>0</v>
      </c>
    </row>
    <row r="615" spans="1:14" ht="33" customHeight="1" x14ac:dyDescent="0.2">
      <c r="A615" s="188" t="s">
        <v>333</v>
      </c>
      <c r="B615" s="176">
        <v>0</v>
      </c>
      <c r="C615" s="176">
        <v>0</v>
      </c>
      <c r="D615" s="176">
        <v>0</v>
      </c>
      <c r="E615" s="176">
        <v>0</v>
      </c>
      <c r="F615" s="176">
        <v>0</v>
      </c>
      <c r="G615" s="176">
        <v>0</v>
      </c>
      <c r="H615" s="176">
        <v>0</v>
      </c>
      <c r="I615" s="176">
        <v>0</v>
      </c>
      <c r="J615" s="176">
        <v>0</v>
      </c>
      <c r="K615" s="176">
        <v>0</v>
      </c>
      <c r="L615" s="176">
        <v>0</v>
      </c>
      <c r="M615" s="176">
        <v>0</v>
      </c>
      <c r="N615" s="181">
        <v>0</v>
      </c>
    </row>
    <row r="616" spans="1:14" ht="33" customHeight="1" x14ac:dyDescent="0.2">
      <c r="A616" s="188" t="s">
        <v>334</v>
      </c>
      <c r="B616" s="176">
        <v>0</v>
      </c>
      <c r="C616" s="176">
        <v>0</v>
      </c>
      <c r="D616" s="176">
        <v>0</v>
      </c>
      <c r="E616" s="176">
        <v>0</v>
      </c>
      <c r="F616" s="176">
        <v>0</v>
      </c>
      <c r="G616" s="176">
        <v>0</v>
      </c>
      <c r="H616" s="176">
        <v>0</v>
      </c>
      <c r="I616" s="176">
        <v>0</v>
      </c>
      <c r="J616" s="176">
        <v>0</v>
      </c>
      <c r="K616" s="176">
        <v>0</v>
      </c>
      <c r="L616" s="176">
        <v>0</v>
      </c>
      <c r="M616" s="176">
        <v>0</v>
      </c>
      <c r="N616" s="181">
        <v>0</v>
      </c>
    </row>
    <row r="617" spans="1:14" ht="33" customHeight="1" x14ac:dyDescent="0.2">
      <c r="A617" s="188" t="s">
        <v>335</v>
      </c>
      <c r="B617" s="176">
        <v>0</v>
      </c>
      <c r="C617" s="176">
        <v>0</v>
      </c>
      <c r="D617" s="176">
        <v>0</v>
      </c>
      <c r="E617" s="176">
        <v>0</v>
      </c>
      <c r="F617" s="176">
        <v>0</v>
      </c>
      <c r="G617" s="176">
        <v>0</v>
      </c>
      <c r="H617" s="176">
        <v>0</v>
      </c>
      <c r="I617" s="176">
        <v>0</v>
      </c>
      <c r="J617" s="176">
        <v>0</v>
      </c>
      <c r="K617" s="176">
        <v>0</v>
      </c>
      <c r="L617" s="176">
        <v>0</v>
      </c>
      <c r="M617" s="176">
        <v>0</v>
      </c>
      <c r="N617" s="181">
        <v>0</v>
      </c>
    </row>
    <row r="618" spans="1:14" ht="33" customHeight="1" x14ac:dyDescent="0.2">
      <c r="A618" s="188" t="s">
        <v>336</v>
      </c>
      <c r="B618" s="176">
        <v>0</v>
      </c>
      <c r="C618" s="176">
        <v>0</v>
      </c>
      <c r="D618" s="176">
        <v>0</v>
      </c>
      <c r="E618" s="176">
        <v>0</v>
      </c>
      <c r="F618" s="176">
        <v>0</v>
      </c>
      <c r="G618" s="176">
        <v>0</v>
      </c>
      <c r="H618" s="176">
        <v>0</v>
      </c>
      <c r="I618" s="176">
        <v>0</v>
      </c>
      <c r="J618" s="176">
        <v>0</v>
      </c>
      <c r="K618" s="176">
        <v>0</v>
      </c>
      <c r="L618" s="176">
        <v>0</v>
      </c>
      <c r="M618" s="176">
        <v>1684268</v>
      </c>
      <c r="N618" s="181">
        <v>1684268</v>
      </c>
    </row>
    <row r="619" spans="1:14" ht="33" customHeight="1" x14ac:dyDescent="0.2">
      <c r="A619" s="188" t="s">
        <v>335</v>
      </c>
      <c r="B619" s="176">
        <v>0</v>
      </c>
      <c r="C619" s="176">
        <v>0</v>
      </c>
      <c r="D619" s="176">
        <v>0</v>
      </c>
      <c r="E619" s="176">
        <v>0</v>
      </c>
      <c r="F619" s="176">
        <v>0</v>
      </c>
      <c r="G619" s="176">
        <v>0</v>
      </c>
      <c r="H619" s="176">
        <v>0</v>
      </c>
      <c r="I619" s="176">
        <v>0</v>
      </c>
      <c r="J619" s="176">
        <v>0</v>
      </c>
      <c r="K619" s="176">
        <v>0</v>
      </c>
      <c r="L619" s="176">
        <v>0</v>
      </c>
      <c r="M619" s="176">
        <v>0</v>
      </c>
      <c r="N619" s="181">
        <v>0</v>
      </c>
    </row>
    <row r="620" spans="1:14" ht="33" customHeight="1" thickBot="1" x14ac:dyDescent="0.25">
      <c r="A620" s="188" t="s">
        <v>256</v>
      </c>
      <c r="B620" s="176">
        <v>0</v>
      </c>
      <c r="C620" s="176">
        <v>0</v>
      </c>
      <c r="D620" s="176">
        <v>0</v>
      </c>
      <c r="E620" s="176">
        <v>0</v>
      </c>
      <c r="F620" s="176">
        <v>0</v>
      </c>
      <c r="G620" s="176">
        <v>0</v>
      </c>
      <c r="H620" s="176">
        <v>0</v>
      </c>
      <c r="I620" s="176">
        <v>0</v>
      </c>
      <c r="J620" s="176">
        <v>0</v>
      </c>
      <c r="K620" s="176">
        <v>0</v>
      </c>
      <c r="L620" s="176">
        <v>0</v>
      </c>
      <c r="M620" s="176">
        <v>0</v>
      </c>
      <c r="N620" s="181">
        <v>0</v>
      </c>
    </row>
    <row r="621" spans="1:14" ht="33" customHeight="1" thickBot="1" x14ac:dyDescent="0.25">
      <c r="A621" s="189" t="s">
        <v>337</v>
      </c>
      <c r="B621" s="179">
        <v>0</v>
      </c>
      <c r="C621" s="179">
        <v>0</v>
      </c>
      <c r="D621" s="179">
        <v>0</v>
      </c>
      <c r="E621" s="179">
        <v>0</v>
      </c>
      <c r="F621" s="179">
        <v>0</v>
      </c>
      <c r="G621" s="179">
        <v>0</v>
      </c>
      <c r="H621" s="179">
        <v>0</v>
      </c>
      <c r="I621" s="179">
        <v>0</v>
      </c>
      <c r="J621" s="179">
        <v>0</v>
      </c>
      <c r="K621" s="179">
        <v>0</v>
      </c>
      <c r="L621" s="179">
        <v>0</v>
      </c>
      <c r="M621" s="179">
        <v>0</v>
      </c>
      <c r="N621" s="179">
        <v>0</v>
      </c>
    </row>
    <row r="622" spans="1:14" ht="33" customHeight="1" x14ac:dyDescent="0.2">
      <c r="A622" s="188" t="s">
        <v>338</v>
      </c>
      <c r="B622" s="176">
        <v>0</v>
      </c>
      <c r="C622" s="176">
        <v>0</v>
      </c>
      <c r="D622" s="176">
        <v>0</v>
      </c>
      <c r="E622" s="176">
        <v>0</v>
      </c>
      <c r="F622" s="176">
        <v>0</v>
      </c>
      <c r="G622" s="176">
        <v>0</v>
      </c>
      <c r="H622" s="176">
        <v>0</v>
      </c>
      <c r="I622" s="176">
        <v>0</v>
      </c>
      <c r="J622" s="176">
        <v>0</v>
      </c>
      <c r="K622" s="176">
        <v>0</v>
      </c>
      <c r="L622" s="176">
        <v>0</v>
      </c>
      <c r="M622" s="176">
        <v>0</v>
      </c>
      <c r="N622" s="181">
        <v>0</v>
      </c>
    </row>
    <row r="623" spans="1:14" ht="33" customHeight="1" x14ac:dyDescent="0.2">
      <c r="A623" s="188" t="s">
        <v>339</v>
      </c>
      <c r="B623" s="176">
        <v>0</v>
      </c>
      <c r="C623" s="176">
        <v>0</v>
      </c>
      <c r="D623" s="176">
        <v>0</v>
      </c>
      <c r="E623" s="176">
        <v>0</v>
      </c>
      <c r="F623" s="176">
        <v>0</v>
      </c>
      <c r="G623" s="176">
        <v>0</v>
      </c>
      <c r="H623" s="176">
        <v>0</v>
      </c>
      <c r="I623" s="176">
        <v>0</v>
      </c>
      <c r="J623" s="176">
        <v>0</v>
      </c>
      <c r="K623" s="176">
        <v>0</v>
      </c>
      <c r="L623" s="176">
        <v>0</v>
      </c>
      <c r="M623" s="176">
        <v>0</v>
      </c>
      <c r="N623" s="181">
        <v>0</v>
      </c>
    </row>
    <row r="624" spans="1:14" ht="33" customHeight="1" thickBot="1" x14ac:dyDescent="0.25">
      <c r="A624" s="188" t="s">
        <v>256</v>
      </c>
      <c r="B624" s="176">
        <v>0</v>
      </c>
      <c r="C624" s="176">
        <v>0</v>
      </c>
      <c r="D624" s="176">
        <v>0</v>
      </c>
      <c r="E624" s="176">
        <v>0</v>
      </c>
      <c r="F624" s="176">
        <v>0</v>
      </c>
      <c r="G624" s="176">
        <v>0</v>
      </c>
      <c r="H624" s="176">
        <v>0</v>
      </c>
      <c r="I624" s="176">
        <v>0</v>
      </c>
      <c r="J624" s="176">
        <v>0</v>
      </c>
      <c r="K624" s="176">
        <v>0</v>
      </c>
      <c r="L624" s="176">
        <v>0</v>
      </c>
      <c r="M624" s="176">
        <v>0</v>
      </c>
      <c r="N624" s="181">
        <v>0</v>
      </c>
    </row>
    <row r="625" spans="1:14" ht="33" customHeight="1" thickBot="1" x14ac:dyDescent="0.25">
      <c r="A625" s="189" t="s">
        <v>340</v>
      </c>
      <c r="B625" s="179">
        <v>6802585</v>
      </c>
      <c r="C625" s="179">
        <v>1778322</v>
      </c>
      <c r="D625" s="179">
        <v>2209047.2000000002</v>
      </c>
      <c r="E625" s="179">
        <v>843807.4</v>
      </c>
      <c r="F625" s="179">
        <v>3408246.6</v>
      </c>
      <c r="G625" s="179">
        <v>3367164.4</v>
      </c>
      <c r="H625" s="179">
        <v>5066852.9000000004</v>
      </c>
      <c r="I625" s="179">
        <v>1474178.7</v>
      </c>
      <c r="J625" s="179">
        <v>3505361.1</v>
      </c>
      <c r="K625" s="179">
        <v>3106102</v>
      </c>
      <c r="L625" s="179">
        <v>5662822</v>
      </c>
      <c r="M625" s="179">
        <v>3184234</v>
      </c>
      <c r="N625" s="179">
        <v>40408723.299999997</v>
      </c>
    </row>
    <row r="626" spans="1:14" ht="33" customHeight="1" thickBot="1" x14ac:dyDescent="0.25">
      <c r="A626" s="191" t="s">
        <v>340</v>
      </c>
      <c r="B626" s="183">
        <v>6802585</v>
      </c>
      <c r="C626" s="183">
        <v>1778322</v>
      </c>
      <c r="D626" s="183">
        <v>2209047.2000000002</v>
      </c>
      <c r="E626" s="183">
        <v>843807.4</v>
      </c>
      <c r="F626" s="183">
        <v>3408246.6</v>
      </c>
      <c r="G626" s="183">
        <v>3367164.4</v>
      </c>
      <c r="H626" s="183">
        <v>5066852.9000000004</v>
      </c>
      <c r="I626" s="183">
        <v>1474178.7</v>
      </c>
      <c r="J626" s="183">
        <v>3505361.1</v>
      </c>
      <c r="K626" s="183">
        <v>3106102</v>
      </c>
      <c r="L626" s="183">
        <v>5662822</v>
      </c>
      <c r="M626" s="183">
        <v>3184234</v>
      </c>
      <c r="N626" s="184">
        <v>40408723.299999997</v>
      </c>
    </row>
    <row r="627" spans="1:14" ht="33" customHeight="1" thickBot="1" x14ac:dyDescent="0.25">
      <c r="A627" s="196" t="s">
        <v>251</v>
      </c>
      <c r="B627" s="197">
        <v>51095997</v>
      </c>
      <c r="C627" s="197">
        <v>39858556.759999998</v>
      </c>
      <c r="D627" s="197">
        <v>53634549.900000006</v>
      </c>
      <c r="E627" s="197">
        <v>40905499.399999999</v>
      </c>
      <c r="F627" s="197">
        <v>54598634.060000002</v>
      </c>
      <c r="G627" s="197">
        <v>50503967.68999999</v>
      </c>
      <c r="H627" s="197">
        <v>62848689.859999999</v>
      </c>
      <c r="I627" s="197">
        <v>69740611.700000003</v>
      </c>
      <c r="J627" s="197">
        <v>67529335.219999999</v>
      </c>
      <c r="K627" s="197">
        <v>69348171.140000001</v>
      </c>
      <c r="L627" s="197">
        <v>67310985.289999992</v>
      </c>
      <c r="M627" s="197">
        <v>65512354</v>
      </c>
      <c r="N627" s="197">
        <v>692887352.01999998</v>
      </c>
    </row>
    <row r="628" spans="1:14" ht="33" customHeight="1" x14ac:dyDescent="0.2"/>
    <row r="629" spans="1:14" ht="33" customHeight="1" x14ac:dyDescent="0.2">
      <c r="A629" s="89"/>
    </row>
    <row r="630" spans="1:14" ht="24" customHeight="1" x14ac:dyDescent="0.2"/>
  </sheetData>
  <mergeCells count="13">
    <mergeCell ref="A527:N528"/>
    <mergeCell ref="A9:C9"/>
    <mergeCell ref="A12:N13"/>
    <mergeCell ref="A115:N116"/>
    <mergeCell ref="A218:N219"/>
    <mergeCell ref="A321:N322"/>
    <mergeCell ref="A424:N425"/>
    <mergeCell ref="A2:N2"/>
    <mergeCell ref="A4:C4"/>
    <mergeCell ref="A5:C5"/>
    <mergeCell ref="A6:C6"/>
    <mergeCell ref="A7:C7"/>
    <mergeCell ref="A8:C8"/>
  </mergeCells>
  <hyperlinks>
    <hyperlink ref="A4:C4" location="'2017'!A13" display="1 - FERROEXPRESO PAMPEANO S.A."/>
    <hyperlink ref="A5:C5" location="'2017'!A116" display="2 - NUEVO CENTRAL ARGENTINO S.A."/>
    <hyperlink ref="A6:C6" location="'2016'!A219" display="3 - FERROSUR ROCA S.A."/>
    <hyperlink ref="A7:C7" location="'2016'!A321" display="4 - BELGRANO CARGAS Y LOGÍSTICA S.A. - Línea San Martín "/>
    <hyperlink ref="A8:C8" location="'2016'!A424" display="5 - BELGRANO CARGAS Y LOGÍSTICA S.A. - Línea Urquiza"/>
    <hyperlink ref="A9:C9" location="'2016'!A528" display="6 - BELGRANO CARGAS Y LOGÍSTICA S.A. - Línea Belgrano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30"/>
  <sheetViews>
    <sheetView workbookViewId="0">
      <selection activeCell="E9" sqref="E9"/>
    </sheetView>
  </sheetViews>
  <sheetFormatPr baseColWidth="10" defaultRowHeight="12.75" x14ac:dyDescent="0.2"/>
  <cols>
    <col min="1" max="14" width="15.5703125" customWidth="1"/>
    <col min="15" max="15" width="12.7109375" bestFit="1" customWidth="1"/>
  </cols>
  <sheetData>
    <row r="2" spans="1:14" s="26" customFormat="1" ht="24.95" customHeight="1" x14ac:dyDescent="0.2">
      <c r="A2" s="227" t="s">
        <v>352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</row>
    <row r="3" spans="1:14" ht="13.5" thickBot="1" x14ac:dyDescent="0.25"/>
    <row r="4" spans="1:14" s="26" customFormat="1" ht="24.95" customHeight="1" thickTop="1" thickBot="1" x14ac:dyDescent="0.25">
      <c r="A4" s="284" t="s">
        <v>0</v>
      </c>
      <c r="B4" s="285"/>
      <c r="C4" s="286"/>
      <c r="D4" s="38"/>
    </row>
    <row r="5" spans="1:14" s="26" customFormat="1" ht="24.95" customHeight="1" thickTop="1" thickBot="1" x14ac:dyDescent="0.25">
      <c r="A5" s="284" t="s">
        <v>18</v>
      </c>
      <c r="B5" s="285"/>
      <c r="C5" s="286"/>
      <c r="D5" s="38"/>
    </row>
    <row r="6" spans="1:14" s="26" customFormat="1" ht="24.95" customHeight="1" thickTop="1" thickBot="1" x14ac:dyDescent="0.25">
      <c r="A6" s="284" t="s">
        <v>29</v>
      </c>
      <c r="B6" s="285"/>
      <c r="C6" s="286"/>
      <c r="D6" s="38"/>
    </row>
    <row r="7" spans="1:14" s="26" customFormat="1" ht="24.95" customHeight="1" thickTop="1" thickBot="1" x14ac:dyDescent="0.25">
      <c r="A7" s="284" t="s">
        <v>210</v>
      </c>
      <c r="B7" s="285"/>
      <c r="C7" s="286"/>
      <c r="D7" s="38"/>
    </row>
    <row r="8" spans="1:14" s="26" customFormat="1" ht="24.95" customHeight="1" thickTop="1" thickBot="1" x14ac:dyDescent="0.25">
      <c r="A8" s="284" t="s">
        <v>211</v>
      </c>
      <c r="B8" s="285"/>
      <c r="C8" s="286"/>
      <c r="D8" s="38"/>
    </row>
    <row r="9" spans="1:14" s="26" customFormat="1" ht="24.95" customHeight="1" thickTop="1" thickBot="1" x14ac:dyDescent="0.25">
      <c r="A9" s="284" t="s">
        <v>212</v>
      </c>
      <c r="B9" s="285"/>
      <c r="C9" s="286"/>
      <c r="D9" s="38"/>
    </row>
    <row r="10" spans="1:14" ht="13.5" thickTop="1" x14ac:dyDescent="0.2">
      <c r="A10" s="10"/>
      <c r="B10" s="10"/>
      <c r="C10" s="10"/>
      <c r="D10" s="10"/>
    </row>
    <row r="12" spans="1:14" ht="24" customHeight="1" x14ac:dyDescent="0.2">
      <c r="A12" s="273" t="s">
        <v>353</v>
      </c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</row>
    <row r="13" spans="1:14" ht="24" customHeight="1" thickBot="1" x14ac:dyDescent="0.25">
      <c r="A13" s="274"/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</row>
    <row r="14" spans="1:14" ht="33" customHeight="1" thickBot="1" x14ac:dyDescent="0.25">
      <c r="A14" s="84" t="s">
        <v>238</v>
      </c>
      <c r="B14" s="85" t="s">
        <v>239</v>
      </c>
      <c r="C14" s="85" t="s">
        <v>240</v>
      </c>
      <c r="D14" s="85" t="s">
        <v>241</v>
      </c>
      <c r="E14" s="85" t="s">
        <v>242</v>
      </c>
      <c r="F14" s="85" t="s">
        <v>243</v>
      </c>
      <c r="G14" s="85" t="s">
        <v>244</v>
      </c>
      <c r="H14" s="85" t="s">
        <v>245</v>
      </c>
      <c r="I14" s="85" t="s">
        <v>246</v>
      </c>
      <c r="J14" s="85" t="s">
        <v>247</v>
      </c>
      <c r="K14" s="85" t="s">
        <v>248</v>
      </c>
      <c r="L14" s="85" t="s">
        <v>249</v>
      </c>
      <c r="M14" s="85" t="s">
        <v>250</v>
      </c>
      <c r="N14" s="86" t="s">
        <v>251</v>
      </c>
    </row>
    <row r="15" spans="1:14" ht="33" customHeight="1" thickBot="1" x14ac:dyDescent="0.25">
      <c r="A15" s="78" t="s">
        <v>252</v>
      </c>
      <c r="B15" s="66">
        <v>1916906</v>
      </c>
      <c r="C15" s="66">
        <v>619733</v>
      </c>
      <c r="D15" s="66">
        <v>4422325</v>
      </c>
      <c r="E15" s="66">
        <v>3379673</v>
      </c>
      <c r="F15" s="66">
        <v>3269080</v>
      </c>
      <c r="G15" s="66">
        <v>7036289</v>
      </c>
      <c r="H15" s="66">
        <v>3260327</v>
      </c>
      <c r="I15" s="66">
        <v>2765267</v>
      </c>
      <c r="J15" s="66">
        <v>6708645</v>
      </c>
      <c r="K15" s="66">
        <v>6159819</v>
      </c>
      <c r="L15" s="66">
        <v>2273687</v>
      </c>
      <c r="M15" s="66">
        <v>4298314</v>
      </c>
      <c r="N15" s="66">
        <v>46110066</v>
      </c>
    </row>
    <row r="16" spans="1:14" ht="33" customHeight="1" x14ac:dyDescent="0.2">
      <c r="A16" s="76" t="s">
        <v>253</v>
      </c>
      <c r="B16" s="69">
        <v>1916906</v>
      </c>
      <c r="C16" s="67">
        <v>619733</v>
      </c>
      <c r="D16" s="67">
        <v>4422325</v>
      </c>
      <c r="E16" s="67">
        <v>3379673</v>
      </c>
      <c r="F16" s="67">
        <v>3269080</v>
      </c>
      <c r="G16" s="67">
        <v>7036289</v>
      </c>
      <c r="H16" s="67">
        <v>3260327</v>
      </c>
      <c r="I16" s="67">
        <v>2765267</v>
      </c>
      <c r="J16" s="67">
        <v>6708645</v>
      </c>
      <c r="K16" s="67">
        <v>6159819</v>
      </c>
      <c r="L16" s="67">
        <v>2273687</v>
      </c>
      <c r="M16" s="67">
        <v>4298314</v>
      </c>
      <c r="N16" s="68">
        <v>46110066</v>
      </c>
    </row>
    <row r="17" spans="1:14" ht="33" customHeight="1" x14ac:dyDescent="0.2">
      <c r="A17" s="76" t="s">
        <v>221</v>
      </c>
      <c r="B17" s="69">
        <v>0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8">
        <v>0</v>
      </c>
    </row>
    <row r="18" spans="1:14" ht="33" customHeight="1" x14ac:dyDescent="0.2">
      <c r="A18" s="76" t="s">
        <v>254</v>
      </c>
      <c r="B18" s="69">
        <v>0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8">
        <v>0</v>
      </c>
    </row>
    <row r="19" spans="1:14" ht="33" customHeight="1" x14ac:dyDescent="0.2">
      <c r="A19" s="77" t="s">
        <v>255</v>
      </c>
      <c r="B19" s="69">
        <v>0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8">
        <v>0</v>
      </c>
    </row>
    <row r="20" spans="1:14" ht="33" customHeight="1" thickBot="1" x14ac:dyDescent="0.25">
      <c r="A20" s="83" t="s">
        <v>256</v>
      </c>
      <c r="B20" s="69">
        <v>0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8">
        <v>0</v>
      </c>
    </row>
    <row r="21" spans="1:14" ht="33" customHeight="1" thickBot="1" x14ac:dyDescent="0.25">
      <c r="A21" s="80" t="s">
        <v>257</v>
      </c>
      <c r="B21" s="70">
        <v>1577659</v>
      </c>
      <c r="C21" s="70">
        <v>1557401</v>
      </c>
      <c r="D21" s="70">
        <v>4052806</v>
      </c>
      <c r="E21" s="70">
        <v>5892608</v>
      </c>
      <c r="F21" s="70">
        <v>2602042</v>
      </c>
      <c r="G21" s="70">
        <v>6464798</v>
      </c>
      <c r="H21" s="70">
        <v>4249729</v>
      </c>
      <c r="I21" s="70">
        <v>5794991</v>
      </c>
      <c r="J21" s="70">
        <v>2424151</v>
      </c>
      <c r="K21" s="70">
        <v>3065063</v>
      </c>
      <c r="L21" s="70">
        <v>2049371</v>
      </c>
      <c r="M21" s="70">
        <v>0</v>
      </c>
      <c r="N21" s="70">
        <v>39730619</v>
      </c>
    </row>
    <row r="22" spans="1:14" ht="33" customHeight="1" x14ac:dyDescent="0.2">
      <c r="A22" s="79" t="s">
        <v>258</v>
      </c>
      <c r="B22" s="67">
        <v>1577659</v>
      </c>
      <c r="C22" s="67">
        <v>1557401</v>
      </c>
      <c r="D22" s="67">
        <v>4052806</v>
      </c>
      <c r="E22" s="67">
        <v>5892608</v>
      </c>
      <c r="F22" s="67">
        <v>2602042</v>
      </c>
      <c r="G22" s="67">
        <v>5452153</v>
      </c>
      <c r="H22" s="67">
        <v>4249729</v>
      </c>
      <c r="I22" s="67">
        <v>5794991</v>
      </c>
      <c r="J22" s="67">
        <v>2424600</v>
      </c>
      <c r="K22" s="67">
        <v>3065063</v>
      </c>
      <c r="L22" s="67">
        <v>1465267</v>
      </c>
      <c r="M22" s="67">
        <v>0</v>
      </c>
      <c r="N22" s="68">
        <v>38134318</v>
      </c>
    </row>
    <row r="23" spans="1:14" ht="33" customHeight="1" x14ac:dyDescent="0.2">
      <c r="A23" s="79" t="s">
        <v>259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v>1012645</v>
      </c>
      <c r="H23" s="67">
        <v>0</v>
      </c>
      <c r="I23" s="67">
        <v>0</v>
      </c>
      <c r="J23" s="67">
        <v>-449</v>
      </c>
      <c r="K23" s="67">
        <v>0</v>
      </c>
      <c r="L23" s="67">
        <v>584104</v>
      </c>
      <c r="M23" s="67">
        <v>0</v>
      </c>
      <c r="N23" s="68">
        <v>1596301</v>
      </c>
    </row>
    <row r="24" spans="1:14" ht="33" customHeight="1" x14ac:dyDescent="0.2">
      <c r="A24" s="79" t="s">
        <v>260</v>
      </c>
      <c r="B24" s="67">
        <v>0</v>
      </c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8">
        <v>0</v>
      </c>
    </row>
    <row r="25" spans="1:14" ht="33" customHeight="1" x14ac:dyDescent="0.2">
      <c r="A25" s="79" t="s">
        <v>261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8">
        <v>0</v>
      </c>
    </row>
    <row r="26" spans="1:14" ht="33" customHeight="1" x14ac:dyDescent="0.2">
      <c r="A26" s="79" t="s">
        <v>262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8">
        <v>0</v>
      </c>
    </row>
    <row r="27" spans="1:14" ht="33" customHeight="1" thickBot="1" x14ac:dyDescent="0.25">
      <c r="A27" s="79" t="s">
        <v>263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8">
        <v>0</v>
      </c>
    </row>
    <row r="28" spans="1:14" ht="33" customHeight="1" thickBot="1" x14ac:dyDescent="0.25">
      <c r="A28" s="80" t="s">
        <v>264</v>
      </c>
      <c r="B28" s="70">
        <v>0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</row>
    <row r="29" spans="1:14" ht="33" customHeight="1" x14ac:dyDescent="0.2">
      <c r="A29" s="79" t="s">
        <v>265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8">
        <v>0</v>
      </c>
    </row>
    <row r="30" spans="1:14" ht="33" customHeight="1" x14ac:dyDescent="0.2">
      <c r="A30" s="79" t="s">
        <v>266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8">
        <v>0</v>
      </c>
    </row>
    <row r="31" spans="1:14" ht="33" customHeight="1" x14ac:dyDescent="0.2">
      <c r="A31" s="79" t="s">
        <v>267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8">
        <v>0</v>
      </c>
    </row>
    <row r="32" spans="1:14" ht="33" customHeight="1" thickBot="1" x14ac:dyDescent="0.25">
      <c r="A32" s="79" t="s">
        <v>268</v>
      </c>
      <c r="B32" s="67">
        <v>0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8">
        <v>0</v>
      </c>
    </row>
    <row r="33" spans="1:14" ht="33" customHeight="1" thickBot="1" x14ac:dyDescent="0.25">
      <c r="A33" s="80" t="s">
        <v>269</v>
      </c>
      <c r="B33" s="71">
        <v>44609</v>
      </c>
      <c r="C33" s="71">
        <v>0</v>
      </c>
      <c r="D33" s="71">
        <v>8585</v>
      </c>
      <c r="E33" s="71">
        <v>0</v>
      </c>
      <c r="F33" s="71">
        <v>255547</v>
      </c>
      <c r="G33" s="71">
        <v>295128</v>
      </c>
      <c r="H33" s="71">
        <v>5890</v>
      </c>
      <c r="I33" s="71">
        <v>206012</v>
      </c>
      <c r="J33" s="71">
        <v>1425392</v>
      </c>
      <c r="K33" s="71">
        <v>0</v>
      </c>
      <c r="L33" s="71">
        <v>314716</v>
      </c>
      <c r="M33" s="71">
        <v>0</v>
      </c>
      <c r="N33" s="71">
        <v>2555880</v>
      </c>
    </row>
    <row r="34" spans="1:14" ht="33" customHeight="1" x14ac:dyDescent="0.2">
      <c r="A34" s="79" t="s">
        <v>270</v>
      </c>
      <c r="B34" s="67">
        <v>0</v>
      </c>
      <c r="C34" s="67">
        <v>0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72">
        <v>0</v>
      </c>
    </row>
    <row r="35" spans="1:14" ht="33" customHeight="1" thickBot="1" x14ac:dyDescent="0.25">
      <c r="A35" s="79" t="s">
        <v>271</v>
      </c>
      <c r="B35" s="67">
        <v>44609</v>
      </c>
      <c r="C35" s="67">
        <v>0</v>
      </c>
      <c r="D35" s="67">
        <v>8585</v>
      </c>
      <c r="E35" s="67">
        <v>0</v>
      </c>
      <c r="F35" s="67">
        <v>255547</v>
      </c>
      <c r="G35" s="67">
        <v>295128</v>
      </c>
      <c r="H35" s="67">
        <v>5890</v>
      </c>
      <c r="I35" s="67">
        <v>206012</v>
      </c>
      <c r="J35" s="67">
        <v>1425392</v>
      </c>
      <c r="K35" s="67">
        <v>0</v>
      </c>
      <c r="L35" s="67">
        <v>314716</v>
      </c>
      <c r="M35" s="67">
        <v>0</v>
      </c>
      <c r="N35" s="72">
        <v>2555880</v>
      </c>
    </row>
    <row r="36" spans="1:14" ht="33" customHeight="1" thickBot="1" x14ac:dyDescent="0.25">
      <c r="A36" s="80" t="s">
        <v>272</v>
      </c>
      <c r="B36" s="70">
        <v>100448371</v>
      </c>
      <c r="C36" s="70">
        <v>91028131</v>
      </c>
      <c r="D36" s="70">
        <v>107216749</v>
      </c>
      <c r="E36" s="70">
        <v>91845179</v>
      </c>
      <c r="F36" s="70">
        <v>108710900</v>
      </c>
      <c r="G36" s="70">
        <v>99545747</v>
      </c>
      <c r="H36" s="70">
        <v>106397828</v>
      </c>
      <c r="I36" s="70">
        <v>123115394</v>
      </c>
      <c r="J36" s="70">
        <v>113521544</v>
      </c>
      <c r="K36" s="70">
        <v>106266765</v>
      </c>
      <c r="L36" s="70">
        <v>85611008</v>
      </c>
      <c r="M36" s="70">
        <v>100104665</v>
      </c>
      <c r="N36" s="70">
        <v>1233812280</v>
      </c>
    </row>
    <row r="37" spans="1:14" ht="33" customHeight="1" x14ac:dyDescent="0.2">
      <c r="A37" s="79" t="s">
        <v>273</v>
      </c>
      <c r="B37" s="67">
        <v>0</v>
      </c>
      <c r="C37" s="67">
        <v>0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72">
        <v>0</v>
      </c>
    </row>
    <row r="38" spans="1:14" ht="33" customHeight="1" x14ac:dyDescent="0.2">
      <c r="A38" s="79" t="s">
        <v>274</v>
      </c>
      <c r="B38" s="67">
        <v>0</v>
      </c>
      <c r="C38" s="67">
        <v>0</v>
      </c>
      <c r="D38" s="67">
        <v>0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72">
        <v>0</v>
      </c>
    </row>
    <row r="39" spans="1:14" ht="33" customHeight="1" x14ac:dyDescent="0.2">
      <c r="A39" s="79" t="s">
        <v>275</v>
      </c>
      <c r="B39" s="67">
        <v>3137476</v>
      </c>
      <c r="C39" s="67">
        <v>2759091</v>
      </c>
      <c r="D39" s="67">
        <v>809563</v>
      </c>
      <c r="E39" s="67">
        <v>735052</v>
      </c>
      <c r="F39" s="67">
        <v>936465</v>
      </c>
      <c r="G39" s="67">
        <v>723658</v>
      </c>
      <c r="H39" s="67">
        <v>2344795</v>
      </c>
      <c r="I39" s="67">
        <v>1269043</v>
      </c>
      <c r="J39" s="67">
        <v>307752</v>
      </c>
      <c r="K39" s="67">
        <v>793055</v>
      </c>
      <c r="L39" s="67">
        <v>2657832</v>
      </c>
      <c r="M39" s="67">
        <v>7064542</v>
      </c>
      <c r="N39" s="72">
        <v>23538323</v>
      </c>
    </row>
    <row r="40" spans="1:14" ht="33" customHeight="1" x14ac:dyDescent="0.2">
      <c r="A40" s="79" t="s">
        <v>276</v>
      </c>
      <c r="B40" s="67">
        <v>13521468</v>
      </c>
      <c r="C40" s="67">
        <v>6961008</v>
      </c>
      <c r="D40" s="67">
        <v>36237217</v>
      </c>
      <c r="E40" s="67">
        <v>53653755</v>
      </c>
      <c r="F40" s="67">
        <v>58207300</v>
      </c>
      <c r="G40" s="67">
        <v>52239166</v>
      </c>
      <c r="H40" s="67">
        <v>38412096</v>
      </c>
      <c r="I40" s="67">
        <v>44504201</v>
      </c>
      <c r="J40" s="67">
        <v>39337678</v>
      </c>
      <c r="K40" s="67">
        <v>50732441</v>
      </c>
      <c r="L40" s="67">
        <v>31106596</v>
      </c>
      <c r="M40" s="67">
        <v>36649285</v>
      </c>
      <c r="N40" s="72">
        <v>461562211</v>
      </c>
    </row>
    <row r="41" spans="1:14" ht="33" customHeight="1" x14ac:dyDescent="0.2">
      <c r="A41" s="79" t="s">
        <v>277</v>
      </c>
      <c r="B41" s="67">
        <v>0</v>
      </c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72">
        <v>0</v>
      </c>
    </row>
    <row r="42" spans="1:14" ht="33" customHeight="1" x14ac:dyDescent="0.2">
      <c r="A42" s="79" t="s">
        <v>278</v>
      </c>
      <c r="B42" s="67">
        <v>44538561</v>
      </c>
      <c r="C42" s="67">
        <v>26573779</v>
      </c>
      <c r="D42" s="67">
        <v>13761766</v>
      </c>
      <c r="E42" s="67">
        <v>4241255</v>
      </c>
      <c r="F42" s="67">
        <v>1759990</v>
      </c>
      <c r="G42" s="67">
        <v>3681002</v>
      </c>
      <c r="H42" s="67">
        <v>16328093</v>
      </c>
      <c r="I42" s="67">
        <v>7714895</v>
      </c>
      <c r="J42" s="67">
        <v>3761336</v>
      </c>
      <c r="K42" s="67">
        <v>6977853</v>
      </c>
      <c r="L42" s="67">
        <v>4821243</v>
      </c>
      <c r="M42" s="67">
        <v>21058468</v>
      </c>
      <c r="N42" s="72">
        <v>155218242</v>
      </c>
    </row>
    <row r="43" spans="1:14" ht="33" customHeight="1" x14ac:dyDescent="0.2">
      <c r="A43" s="79" t="s">
        <v>279</v>
      </c>
      <c r="B43" s="67">
        <v>0</v>
      </c>
      <c r="C43" s="67">
        <v>0</v>
      </c>
      <c r="D43" s="67">
        <v>0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72">
        <v>0</v>
      </c>
    </row>
    <row r="44" spans="1:14" ht="33" customHeight="1" x14ac:dyDescent="0.2">
      <c r="A44" s="79" t="s">
        <v>280</v>
      </c>
      <c r="B44" s="67">
        <v>0</v>
      </c>
      <c r="C44" s="67">
        <v>0</v>
      </c>
      <c r="D44" s="67">
        <v>6742159</v>
      </c>
      <c r="E44" s="67">
        <v>2973369</v>
      </c>
      <c r="F44" s="67">
        <v>54311</v>
      </c>
      <c r="G44" s="67">
        <v>762185</v>
      </c>
      <c r="H44" s="67">
        <v>813072</v>
      </c>
      <c r="I44" s="67">
        <v>-495</v>
      </c>
      <c r="J44" s="67">
        <v>0</v>
      </c>
      <c r="K44" s="67">
        <v>1490373</v>
      </c>
      <c r="L44" s="67">
        <v>0</v>
      </c>
      <c r="M44" s="67">
        <v>0</v>
      </c>
      <c r="N44" s="72">
        <v>12834975</v>
      </c>
    </row>
    <row r="45" spans="1:14" ht="33" customHeight="1" x14ac:dyDescent="0.2">
      <c r="A45" s="79" t="s">
        <v>281</v>
      </c>
      <c r="B45" s="67">
        <v>39250865</v>
      </c>
      <c r="C45" s="67">
        <v>54734253</v>
      </c>
      <c r="D45" s="67">
        <v>49666043</v>
      </c>
      <c r="E45" s="67">
        <v>30241748</v>
      </c>
      <c r="F45" s="67">
        <v>47752833</v>
      </c>
      <c r="G45" s="67">
        <v>42139736</v>
      </c>
      <c r="H45" s="67">
        <v>48499772</v>
      </c>
      <c r="I45" s="67">
        <v>69627750</v>
      </c>
      <c r="J45" s="67">
        <v>70114778</v>
      </c>
      <c r="K45" s="67">
        <v>46273042</v>
      </c>
      <c r="L45" s="67">
        <v>47025337</v>
      </c>
      <c r="M45" s="67">
        <v>35332371</v>
      </c>
      <c r="N45" s="72">
        <v>580658529</v>
      </c>
    </row>
    <row r="46" spans="1:14" ht="33" customHeight="1" x14ac:dyDescent="0.2">
      <c r="A46" s="79" t="s">
        <v>282</v>
      </c>
      <c r="B46" s="67">
        <v>0</v>
      </c>
      <c r="C46" s="67">
        <v>0</v>
      </c>
      <c r="D46" s="67">
        <v>0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72">
        <v>0</v>
      </c>
    </row>
    <row r="47" spans="1:14" ht="33" customHeight="1" thickBot="1" x14ac:dyDescent="0.25">
      <c r="A47" s="79" t="s">
        <v>283</v>
      </c>
      <c r="B47" s="67">
        <v>0</v>
      </c>
      <c r="C47" s="67">
        <v>0</v>
      </c>
      <c r="D47" s="67">
        <v>0</v>
      </c>
      <c r="E47" s="67">
        <v>0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72">
        <v>0</v>
      </c>
    </row>
    <row r="48" spans="1:14" ht="33" customHeight="1" thickBot="1" x14ac:dyDescent="0.25">
      <c r="A48" s="80" t="s">
        <v>284</v>
      </c>
      <c r="B48" s="70">
        <v>0</v>
      </c>
      <c r="C48" s="70">
        <v>0</v>
      </c>
      <c r="D48" s="70"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70">
        <v>0</v>
      </c>
      <c r="N48" s="70">
        <v>0</v>
      </c>
    </row>
    <row r="49" spans="1:14" ht="33" customHeight="1" thickBot="1" x14ac:dyDescent="0.25">
      <c r="A49" s="81" t="s">
        <v>284</v>
      </c>
      <c r="B49" s="73">
        <v>0</v>
      </c>
      <c r="C49" s="73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72">
        <v>0</v>
      </c>
    </row>
    <row r="50" spans="1:14" ht="33" customHeight="1" thickBot="1" x14ac:dyDescent="0.25">
      <c r="A50" s="80" t="s">
        <v>285</v>
      </c>
      <c r="B50" s="70">
        <v>2369466</v>
      </c>
      <c r="C50" s="70">
        <v>2445007</v>
      </c>
      <c r="D50" s="70">
        <v>0</v>
      </c>
      <c r="E50" s="70">
        <v>2662154</v>
      </c>
      <c r="F50" s="70">
        <v>2601668</v>
      </c>
      <c r="G50" s="70">
        <v>2434395</v>
      </c>
      <c r="H50" s="70">
        <v>2652535</v>
      </c>
      <c r="I50" s="70">
        <v>2728068</v>
      </c>
      <c r="J50" s="70">
        <v>2887638</v>
      </c>
      <c r="K50" s="70">
        <v>5914278</v>
      </c>
      <c r="L50" s="70">
        <v>2925720</v>
      </c>
      <c r="M50" s="70">
        <v>2945366</v>
      </c>
      <c r="N50" s="70">
        <v>32566294</v>
      </c>
    </row>
    <row r="51" spans="1:14" ht="33" customHeight="1" x14ac:dyDescent="0.2">
      <c r="A51" s="79" t="s">
        <v>286</v>
      </c>
      <c r="B51" s="67">
        <v>2369466</v>
      </c>
      <c r="C51" s="67">
        <v>2445007</v>
      </c>
      <c r="D51" s="67">
        <v>0</v>
      </c>
      <c r="E51" s="67">
        <v>2662154</v>
      </c>
      <c r="F51" s="67">
        <v>2601668</v>
      </c>
      <c r="G51" s="67">
        <v>2434395</v>
      </c>
      <c r="H51" s="67">
        <v>2652535</v>
      </c>
      <c r="I51" s="67">
        <v>2728068</v>
      </c>
      <c r="J51" s="67">
        <v>2887638</v>
      </c>
      <c r="K51" s="67">
        <v>5914278</v>
      </c>
      <c r="L51" s="67">
        <v>2925720</v>
      </c>
      <c r="M51" s="67">
        <v>2945366</v>
      </c>
      <c r="N51" s="72">
        <v>32566294</v>
      </c>
    </row>
    <row r="52" spans="1:14" ht="33" customHeight="1" x14ac:dyDescent="0.2">
      <c r="A52" s="79" t="s">
        <v>287</v>
      </c>
      <c r="B52" s="67">
        <v>0</v>
      </c>
      <c r="C52" s="67">
        <v>0</v>
      </c>
      <c r="D52" s="67">
        <v>0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72">
        <v>0</v>
      </c>
    </row>
    <row r="53" spans="1:14" ht="33" customHeight="1" x14ac:dyDescent="0.2">
      <c r="A53" s="79" t="s">
        <v>288</v>
      </c>
      <c r="B53" s="67">
        <v>0</v>
      </c>
      <c r="C53" s="67">
        <v>0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72">
        <v>0</v>
      </c>
    </row>
    <row r="54" spans="1:14" ht="33" customHeight="1" x14ac:dyDescent="0.2">
      <c r="A54" s="79" t="s">
        <v>289</v>
      </c>
      <c r="B54" s="67">
        <v>0</v>
      </c>
      <c r="C54" s="67">
        <v>0</v>
      </c>
      <c r="D54" s="67">
        <v>0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72">
        <v>0</v>
      </c>
    </row>
    <row r="55" spans="1:14" ht="33" customHeight="1" x14ac:dyDescent="0.2">
      <c r="A55" s="79" t="s">
        <v>290</v>
      </c>
      <c r="B55" s="67">
        <v>0</v>
      </c>
      <c r="C55" s="67">
        <v>0</v>
      </c>
      <c r="D55" s="67">
        <v>0</v>
      </c>
      <c r="E55" s="67">
        <v>0</v>
      </c>
      <c r="F55" s="67">
        <v>0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72">
        <v>0</v>
      </c>
    </row>
    <row r="56" spans="1:14" ht="33" customHeight="1" x14ac:dyDescent="0.2">
      <c r="A56" s="79" t="s">
        <v>291</v>
      </c>
      <c r="B56" s="67">
        <v>0</v>
      </c>
      <c r="C56" s="67">
        <v>0</v>
      </c>
      <c r="D56" s="67">
        <v>0</v>
      </c>
      <c r="E56" s="67"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72">
        <v>0</v>
      </c>
    </row>
    <row r="57" spans="1:14" ht="33" customHeight="1" x14ac:dyDescent="0.2">
      <c r="A57" s="79" t="s">
        <v>292</v>
      </c>
      <c r="B57" s="67">
        <v>0</v>
      </c>
      <c r="C57" s="67">
        <v>0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72">
        <v>0</v>
      </c>
    </row>
    <row r="58" spans="1:14" ht="33" customHeight="1" x14ac:dyDescent="0.2">
      <c r="A58" s="79" t="s">
        <v>293</v>
      </c>
      <c r="B58" s="67">
        <v>0</v>
      </c>
      <c r="C58" s="67">
        <v>0</v>
      </c>
      <c r="D58" s="67">
        <v>0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72">
        <v>0</v>
      </c>
    </row>
    <row r="59" spans="1:14" ht="33" customHeight="1" x14ac:dyDescent="0.2">
      <c r="A59" s="79" t="s">
        <v>294</v>
      </c>
      <c r="B59" s="67">
        <v>0</v>
      </c>
      <c r="C59" s="67">
        <v>0</v>
      </c>
      <c r="D59" s="67">
        <v>0</v>
      </c>
      <c r="E59" s="67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72">
        <v>0</v>
      </c>
    </row>
    <row r="60" spans="1:14" ht="33" customHeight="1" thickBot="1" x14ac:dyDescent="0.25">
      <c r="A60" s="79" t="s">
        <v>295</v>
      </c>
      <c r="B60" s="67">
        <v>0</v>
      </c>
      <c r="C60" s="67">
        <v>0</v>
      </c>
      <c r="D60" s="67">
        <v>0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72">
        <v>0</v>
      </c>
    </row>
    <row r="61" spans="1:14" ht="33" customHeight="1" thickBot="1" x14ac:dyDescent="0.25">
      <c r="A61" s="80" t="s">
        <v>296</v>
      </c>
      <c r="B61" s="70">
        <v>0</v>
      </c>
      <c r="C61" s="70">
        <v>0</v>
      </c>
      <c r="D61" s="70">
        <v>0</v>
      </c>
      <c r="E61" s="70">
        <v>0</v>
      </c>
      <c r="F61" s="70">
        <v>0</v>
      </c>
      <c r="G61" s="70">
        <v>0</v>
      </c>
      <c r="H61" s="70">
        <v>266237</v>
      </c>
      <c r="I61" s="70">
        <v>316214</v>
      </c>
      <c r="J61" s="70">
        <v>0</v>
      </c>
      <c r="K61" s="70">
        <v>0</v>
      </c>
      <c r="L61" s="70">
        <v>0</v>
      </c>
      <c r="M61" s="70">
        <v>0</v>
      </c>
      <c r="N61" s="70">
        <v>582452</v>
      </c>
    </row>
    <row r="62" spans="1:14" ht="33" customHeight="1" x14ac:dyDescent="0.2">
      <c r="A62" s="79" t="s">
        <v>297</v>
      </c>
      <c r="B62" s="67">
        <v>0</v>
      </c>
      <c r="C62" s="67">
        <v>0</v>
      </c>
      <c r="D62" s="67">
        <v>0</v>
      </c>
      <c r="E62" s="67">
        <v>0</v>
      </c>
      <c r="F62" s="67">
        <v>0</v>
      </c>
      <c r="G62" s="67">
        <v>0</v>
      </c>
      <c r="H62" s="67">
        <v>266237</v>
      </c>
      <c r="I62" s="67">
        <v>316214</v>
      </c>
      <c r="J62" s="67">
        <v>0</v>
      </c>
      <c r="K62" s="67">
        <v>0</v>
      </c>
      <c r="L62" s="67">
        <v>0</v>
      </c>
      <c r="M62" s="67">
        <v>0</v>
      </c>
      <c r="N62" s="72">
        <v>582452</v>
      </c>
    </row>
    <row r="63" spans="1:14" ht="33" customHeight="1" x14ac:dyDescent="0.2">
      <c r="A63" s="79" t="s">
        <v>298</v>
      </c>
      <c r="B63" s="67">
        <v>0</v>
      </c>
      <c r="C63" s="67">
        <v>0</v>
      </c>
      <c r="D63" s="67">
        <v>0</v>
      </c>
      <c r="E63" s="67">
        <v>0</v>
      </c>
      <c r="F63" s="67">
        <v>0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72">
        <v>0</v>
      </c>
    </row>
    <row r="64" spans="1:14" ht="33" customHeight="1" x14ac:dyDescent="0.2">
      <c r="A64" s="79" t="s">
        <v>299</v>
      </c>
      <c r="B64" s="67">
        <v>0</v>
      </c>
      <c r="C64" s="67">
        <v>0</v>
      </c>
      <c r="D64" s="67">
        <v>0</v>
      </c>
      <c r="E64" s="67">
        <v>0</v>
      </c>
      <c r="F64" s="67">
        <v>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72">
        <v>0</v>
      </c>
    </row>
    <row r="65" spans="1:14" ht="33" customHeight="1" x14ac:dyDescent="0.2">
      <c r="A65" s="79" t="s">
        <v>300</v>
      </c>
      <c r="B65" s="67">
        <v>0</v>
      </c>
      <c r="C65" s="67">
        <v>0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72">
        <v>0</v>
      </c>
    </row>
    <row r="66" spans="1:14" ht="33" customHeight="1" x14ac:dyDescent="0.2">
      <c r="A66" s="79" t="s">
        <v>301</v>
      </c>
      <c r="B66" s="67">
        <v>0</v>
      </c>
      <c r="C66" s="67">
        <v>0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72">
        <v>0</v>
      </c>
    </row>
    <row r="67" spans="1:14" ht="33" customHeight="1" x14ac:dyDescent="0.2">
      <c r="A67" s="79" t="s">
        <v>302</v>
      </c>
      <c r="B67" s="67">
        <v>0</v>
      </c>
      <c r="C67" s="67"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72">
        <v>0</v>
      </c>
    </row>
    <row r="68" spans="1:14" ht="33" customHeight="1" thickBot="1" x14ac:dyDescent="0.25">
      <c r="A68" s="79" t="s">
        <v>303</v>
      </c>
      <c r="B68" s="67">
        <v>0</v>
      </c>
      <c r="C68" s="67">
        <v>0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72">
        <v>0</v>
      </c>
    </row>
    <row r="69" spans="1:14" ht="33" customHeight="1" thickBot="1" x14ac:dyDescent="0.25">
      <c r="A69" s="80" t="s">
        <v>304</v>
      </c>
      <c r="B69" s="70">
        <v>1868236</v>
      </c>
      <c r="C69" s="70">
        <v>532560</v>
      </c>
      <c r="D69" s="70">
        <v>560549</v>
      </c>
      <c r="E69" s="70">
        <v>2277845</v>
      </c>
      <c r="F69" s="70">
        <v>2379110</v>
      </c>
      <c r="G69" s="70">
        <v>3730593</v>
      </c>
      <c r="H69" s="70">
        <v>927952</v>
      </c>
      <c r="I69" s="70">
        <v>908528</v>
      </c>
      <c r="J69" s="70">
        <v>3956555</v>
      </c>
      <c r="K69" s="70">
        <v>1963759</v>
      </c>
      <c r="L69" s="70">
        <v>254192</v>
      </c>
      <c r="M69" s="70">
        <v>460725</v>
      </c>
      <c r="N69" s="70">
        <v>19820605</v>
      </c>
    </row>
    <row r="70" spans="1:14" ht="33" customHeight="1" x14ac:dyDescent="0.2">
      <c r="A70" s="79" t="s">
        <v>305</v>
      </c>
      <c r="B70" s="67">
        <v>0</v>
      </c>
      <c r="C70" s="67">
        <v>0</v>
      </c>
      <c r="D70" s="67">
        <v>0</v>
      </c>
      <c r="E70" s="67">
        <v>0</v>
      </c>
      <c r="F70" s="67">
        <v>0</v>
      </c>
      <c r="G70" s="67">
        <v>0</v>
      </c>
      <c r="H70" s="67">
        <v>374701</v>
      </c>
      <c r="I70" s="67">
        <v>69615</v>
      </c>
      <c r="J70" s="67">
        <v>0</v>
      </c>
      <c r="K70" s="67">
        <v>0</v>
      </c>
      <c r="L70" s="67">
        <v>0</v>
      </c>
      <c r="M70" s="67">
        <v>621886</v>
      </c>
      <c r="N70" s="72">
        <v>1066201</v>
      </c>
    </row>
    <row r="71" spans="1:14" ht="33" customHeight="1" x14ac:dyDescent="0.2">
      <c r="A71" s="79" t="s">
        <v>306</v>
      </c>
      <c r="B71" s="67">
        <v>0</v>
      </c>
      <c r="C71" s="67">
        <v>0</v>
      </c>
      <c r="D71" s="67">
        <v>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72">
        <v>0</v>
      </c>
    </row>
    <row r="72" spans="1:14" ht="33" customHeight="1" x14ac:dyDescent="0.2">
      <c r="A72" s="79" t="s">
        <v>307</v>
      </c>
      <c r="B72" s="67">
        <v>0</v>
      </c>
      <c r="C72" s="67">
        <v>0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72">
        <v>0</v>
      </c>
    </row>
    <row r="73" spans="1:14" ht="33" customHeight="1" x14ac:dyDescent="0.2">
      <c r="A73" s="79" t="s">
        <v>308</v>
      </c>
      <c r="B73" s="67">
        <v>0</v>
      </c>
      <c r="C73" s="67">
        <v>0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72">
        <v>0</v>
      </c>
    </row>
    <row r="74" spans="1:14" ht="33" customHeight="1" x14ac:dyDescent="0.2">
      <c r="A74" s="79" t="s">
        <v>309</v>
      </c>
      <c r="B74" s="67">
        <v>0</v>
      </c>
      <c r="C74" s="67">
        <v>0</v>
      </c>
      <c r="D74" s="67">
        <v>0</v>
      </c>
      <c r="E74" s="67">
        <v>0</v>
      </c>
      <c r="F74" s="67">
        <v>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72">
        <v>0</v>
      </c>
    </row>
    <row r="75" spans="1:14" ht="33" customHeight="1" x14ac:dyDescent="0.2">
      <c r="A75" s="79" t="s">
        <v>310</v>
      </c>
      <c r="B75" s="67">
        <v>0</v>
      </c>
      <c r="C75" s="67">
        <v>0</v>
      </c>
      <c r="D75" s="67">
        <v>0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72">
        <v>0</v>
      </c>
    </row>
    <row r="76" spans="1:14" ht="33" customHeight="1" x14ac:dyDescent="0.2">
      <c r="A76" s="79" t="s">
        <v>311</v>
      </c>
      <c r="B76" s="67">
        <v>0</v>
      </c>
      <c r="C76" s="67">
        <v>0</v>
      </c>
      <c r="D76" s="67">
        <v>0</v>
      </c>
      <c r="E76" s="67">
        <v>0</v>
      </c>
      <c r="F76" s="67">
        <v>0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72">
        <v>0</v>
      </c>
    </row>
    <row r="77" spans="1:14" ht="33" customHeight="1" x14ac:dyDescent="0.2">
      <c r="A77" s="79" t="s">
        <v>312</v>
      </c>
      <c r="B77" s="67">
        <v>0</v>
      </c>
      <c r="C77" s="67">
        <v>0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72">
        <v>0</v>
      </c>
    </row>
    <row r="78" spans="1:14" ht="33" customHeight="1" x14ac:dyDescent="0.2">
      <c r="A78" s="79" t="s">
        <v>313</v>
      </c>
      <c r="B78" s="67">
        <v>0</v>
      </c>
      <c r="C78" s="67">
        <v>0</v>
      </c>
      <c r="D78" s="67">
        <v>0</v>
      </c>
      <c r="E78" s="67">
        <v>0</v>
      </c>
      <c r="F78" s="67">
        <v>0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72">
        <v>0</v>
      </c>
    </row>
    <row r="79" spans="1:14" ht="33" customHeight="1" x14ac:dyDescent="0.2">
      <c r="A79" s="79" t="s">
        <v>314</v>
      </c>
      <c r="B79" s="67">
        <v>0</v>
      </c>
      <c r="C79" s="67">
        <v>0</v>
      </c>
      <c r="D79" s="67">
        <v>0</v>
      </c>
      <c r="E79" s="67">
        <v>0</v>
      </c>
      <c r="F79" s="67">
        <v>0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72">
        <v>0</v>
      </c>
    </row>
    <row r="80" spans="1:14" ht="33" customHeight="1" x14ac:dyDescent="0.2">
      <c r="A80" s="79" t="s">
        <v>315</v>
      </c>
      <c r="B80" s="67">
        <v>532608</v>
      </c>
      <c r="C80" s="67">
        <v>532560</v>
      </c>
      <c r="D80" s="67">
        <v>560549</v>
      </c>
      <c r="E80" s="67">
        <v>549569</v>
      </c>
      <c r="F80" s="67">
        <v>554602</v>
      </c>
      <c r="G80" s="67">
        <v>276434</v>
      </c>
      <c r="H80" s="67">
        <v>554448</v>
      </c>
      <c r="I80" s="67">
        <v>831731</v>
      </c>
      <c r="J80" s="67">
        <v>556170</v>
      </c>
      <c r="K80" s="67">
        <v>552341</v>
      </c>
      <c r="L80" s="67">
        <v>254192</v>
      </c>
      <c r="M80" s="67">
        <v>0</v>
      </c>
      <c r="N80" s="72">
        <v>5755204</v>
      </c>
    </row>
    <row r="81" spans="1:14" ht="33" customHeight="1" x14ac:dyDescent="0.2">
      <c r="A81" s="79" t="s">
        <v>316</v>
      </c>
      <c r="B81" s="67">
        <v>0</v>
      </c>
      <c r="C81" s="67">
        <v>0</v>
      </c>
      <c r="D81" s="67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72">
        <v>0</v>
      </c>
    </row>
    <row r="82" spans="1:14" ht="33" customHeight="1" x14ac:dyDescent="0.2">
      <c r="A82" s="79" t="s">
        <v>317</v>
      </c>
      <c r="B82" s="67">
        <v>1335628</v>
      </c>
      <c r="C82" s="67">
        <v>0</v>
      </c>
      <c r="D82" s="67">
        <v>0</v>
      </c>
      <c r="E82" s="67">
        <v>1728276</v>
      </c>
      <c r="F82" s="67">
        <v>1824509</v>
      </c>
      <c r="G82" s="67">
        <v>3454159</v>
      </c>
      <c r="H82" s="67">
        <v>-1197</v>
      </c>
      <c r="I82" s="67">
        <v>7182</v>
      </c>
      <c r="J82" s="67">
        <v>3400385</v>
      </c>
      <c r="K82" s="67">
        <v>1411419</v>
      </c>
      <c r="L82" s="67">
        <v>0</v>
      </c>
      <c r="M82" s="67">
        <v>-161161</v>
      </c>
      <c r="N82" s="72">
        <v>12999200</v>
      </c>
    </row>
    <row r="83" spans="1:14" ht="33" customHeight="1" x14ac:dyDescent="0.2">
      <c r="A83" s="79" t="s">
        <v>318</v>
      </c>
      <c r="B83" s="67">
        <v>0</v>
      </c>
      <c r="C83" s="67">
        <v>0</v>
      </c>
      <c r="D83" s="67">
        <v>0</v>
      </c>
      <c r="E83" s="67">
        <v>0</v>
      </c>
      <c r="F83" s="67">
        <v>0</v>
      </c>
      <c r="G83" s="67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72">
        <v>0</v>
      </c>
    </row>
    <row r="84" spans="1:14" ht="33" customHeight="1" thickBot="1" x14ac:dyDescent="0.25">
      <c r="A84" s="79" t="s">
        <v>319</v>
      </c>
      <c r="B84" s="67">
        <v>0</v>
      </c>
      <c r="C84" s="67">
        <v>0</v>
      </c>
      <c r="D84" s="67">
        <v>0</v>
      </c>
      <c r="E84" s="67">
        <v>0</v>
      </c>
      <c r="F84" s="67">
        <v>0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72">
        <v>0</v>
      </c>
    </row>
    <row r="85" spans="1:14" ht="33" customHeight="1" thickBot="1" x14ac:dyDescent="0.25">
      <c r="A85" s="80" t="s">
        <v>320</v>
      </c>
      <c r="B85" s="70">
        <v>0</v>
      </c>
      <c r="C85" s="70">
        <v>0</v>
      </c>
      <c r="D85" s="70">
        <v>0</v>
      </c>
      <c r="E85" s="70">
        <v>0</v>
      </c>
      <c r="F85" s="70">
        <v>0</v>
      </c>
      <c r="G85" s="70">
        <v>0</v>
      </c>
      <c r="H85" s="70">
        <v>0</v>
      </c>
      <c r="I85" s="70">
        <v>0</v>
      </c>
      <c r="J85" s="70">
        <v>0</v>
      </c>
      <c r="K85" s="70">
        <v>0</v>
      </c>
      <c r="L85" s="70">
        <v>0</v>
      </c>
      <c r="M85" s="70">
        <v>0</v>
      </c>
      <c r="N85" s="70">
        <v>0</v>
      </c>
    </row>
    <row r="86" spans="1:14" ht="33" customHeight="1" x14ac:dyDescent="0.2">
      <c r="A86" s="79" t="s">
        <v>321</v>
      </c>
      <c r="B86" s="67">
        <v>0</v>
      </c>
      <c r="C86" s="67">
        <v>0</v>
      </c>
      <c r="D86" s="67">
        <v>0</v>
      </c>
      <c r="E86" s="67">
        <v>0</v>
      </c>
      <c r="F86" s="67">
        <v>0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72">
        <v>0</v>
      </c>
    </row>
    <row r="87" spans="1:14" ht="33" customHeight="1" x14ac:dyDescent="0.2">
      <c r="A87" s="79" t="s">
        <v>322</v>
      </c>
      <c r="B87" s="67">
        <v>0</v>
      </c>
      <c r="C87" s="67">
        <v>0</v>
      </c>
      <c r="D87" s="67">
        <v>0</v>
      </c>
      <c r="E87" s="67">
        <v>0</v>
      </c>
      <c r="F87" s="67">
        <v>0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72">
        <v>0</v>
      </c>
    </row>
    <row r="88" spans="1:14" ht="33" customHeight="1" x14ac:dyDescent="0.2">
      <c r="A88" s="79" t="s">
        <v>323</v>
      </c>
      <c r="B88" s="67">
        <v>0</v>
      </c>
      <c r="C88" s="67">
        <v>0</v>
      </c>
      <c r="D88" s="67">
        <v>0</v>
      </c>
      <c r="E88" s="67">
        <v>0</v>
      </c>
      <c r="F88" s="67">
        <v>0</v>
      </c>
      <c r="G88" s="67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72">
        <v>0</v>
      </c>
    </row>
    <row r="89" spans="1:14" ht="33" customHeight="1" x14ac:dyDescent="0.2">
      <c r="A89" s="79" t="s">
        <v>324</v>
      </c>
      <c r="B89" s="67">
        <v>0</v>
      </c>
      <c r="C89" s="67">
        <v>0</v>
      </c>
      <c r="D89" s="67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72">
        <v>0</v>
      </c>
    </row>
    <row r="90" spans="1:14" ht="33" customHeight="1" x14ac:dyDescent="0.2">
      <c r="A90" s="79" t="s">
        <v>325</v>
      </c>
      <c r="B90" s="67">
        <v>0</v>
      </c>
      <c r="C90" s="67">
        <v>0</v>
      </c>
      <c r="D90" s="67">
        <v>0</v>
      </c>
      <c r="E90" s="67">
        <v>0</v>
      </c>
      <c r="F90" s="67">
        <v>0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72">
        <v>0</v>
      </c>
    </row>
    <row r="91" spans="1:14" ht="33" customHeight="1" thickBot="1" x14ac:dyDescent="0.25">
      <c r="A91" s="79" t="s">
        <v>256</v>
      </c>
      <c r="B91" s="67">
        <v>0</v>
      </c>
      <c r="C91" s="67">
        <v>0</v>
      </c>
      <c r="D91" s="67">
        <v>0</v>
      </c>
      <c r="E91" s="67">
        <v>0</v>
      </c>
      <c r="F91" s="67">
        <v>0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72">
        <v>0</v>
      </c>
    </row>
    <row r="92" spans="1:14" ht="33" customHeight="1" thickBot="1" x14ac:dyDescent="0.25">
      <c r="A92" s="80" t="s">
        <v>326</v>
      </c>
      <c r="B92" s="70">
        <v>0</v>
      </c>
      <c r="C92" s="70">
        <v>0</v>
      </c>
      <c r="D92" s="70">
        <v>0</v>
      </c>
      <c r="E92" s="70">
        <v>0</v>
      </c>
      <c r="F92" s="70">
        <v>0</v>
      </c>
      <c r="G92" s="70">
        <v>0</v>
      </c>
      <c r="H92" s="70">
        <v>0</v>
      </c>
      <c r="I92" s="70">
        <v>0</v>
      </c>
      <c r="J92" s="70">
        <v>0</v>
      </c>
      <c r="K92" s="70">
        <v>0</v>
      </c>
      <c r="L92" s="70">
        <v>0</v>
      </c>
      <c r="M92" s="70">
        <v>0</v>
      </c>
      <c r="N92" s="70">
        <v>0</v>
      </c>
    </row>
    <row r="93" spans="1:14" ht="33" customHeight="1" x14ac:dyDescent="0.2">
      <c r="A93" s="79" t="s">
        <v>327</v>
      </c>
      <c r="B93" s="67">
        <v>0</v>
      </c>
      <c r="C93" s="67">
        <v>0</v>
      </c>
      <c r="D93" s="67">
        <v>0</v>
      </c>
      <c r="E93" s="67">
        <v>0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</row>
    <row r="94" spans="1:14" ht="33" customHeight="1" x14ac:dyDescent="0.2">
      <c r="A94" s="79" t="s">
        <v>328</v>
      </c>
      <c r="B94" s="67">
        <v>0</v>
      </c>
      <c r="C94" s="67">
        <v>0</v>
      </c>
      <c r="D94" s="67">
        <v>0</v>
      </c>
      <c r="E94" s="67">
        <v>0</v>
      </c>
      <c r="F94" s="67">
        <v>0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</row>
    <row r="95" spans="1:14" ht="33" customHeight="1" x14ac:dyDescent="0.2">
      <c r="A95" s="79" t="s">
        <v>329</v>
      </c>
      <c r="B95" s="67">
        <v>0</v>
      </c>
      <c r="C95" s="67">
        <v>0</v>
      </c>
      <c r="D95" s="67">
        <v>0</v>
      </c>
      <c r="E95" s="67">
        <v>0</v>
      </c>
      <c r="F95" s="67">
        <v>0</v>
      </c>
      <c r="G95" s="67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</row>
    <row r="96" spans="1:14" ht="33" customHeight="1" thickBot="1" x14ac:dyDescent="0.25">
      <c r="A96" s="79" t="s">
        <v>256</v>
      </c>
      <c r="B96" s="67">
        <v>0</v>
      </c>
      <c r="C96" s="67">
        <v>0</v>
      </c>
      <c r="D96" s="67">
        <v>0</v>
      </c>
      <c r="E96" s="67">
        <v>0</v>
      </c>
      <c r="F96" s="67">
        <v>0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</row>
    <row r="97" spans="1:14" ht="33" customHeight="1" thickBot="1" x14ac:dyDescent="0.25">
      <c r="A97" s="80" t="s">
        <v>330</v>
      </c>
      <c r="B97" s="70">
        <v>3538297</v>
      </c>
      <c r="C97" s="70">
        <v>4437964</v>
      </c>
      <c r="D97" s="70">
        <v>2918700</v>
      </c>
      <c r="E97" s="70">
        <v>3473555</v>
      </c>
      <c r="F97" s="70">
        <v>13773786</v>
      </c>
      <c r="G97" s="70">
        <v>12779582</v>
      </c>
      <c r="H97" s="70">
        <v>9917039</v>
      </c>
      <c r="I97" s="70">
        <v>4464100</v>
      </c>
      <c r="J97" s="70">
        <v>6774771</v>
      </c>
      <c r="K97" s="70">
        <v>7437843</v>
      </c>
      <c r="L97" s="70">
        <v>10728117</v>
      </c>
      <c r="M97" s="70">
        <v>11353781</v>
      </c>
      <c r="N97" s="70">
        <v>91597534</v>
      </c>
    </row>
    <row r="98" spans="1:14" ht="33" customHeight="1" x14ac:dyDescent="0.2">
      <c r="A98" s="79" t="s">
        <v>331</v>
      </c>
      <c r="B98" s="67">
        <v>0</v>
      </c>
      <c r="C98" s="67">
        <v>0</v>
      </c>
      <c r="D98" s="67">
        <v>0</v>
      </c>
      <c r="E98" s="67">
        <v>0</v>
      </c>
      <c r="F98" s="67">
        <v>10368032</v>
      </c>
      <c r="G98" s="67">
        <v>4482540</v>
      </c>
      <c r="H98" s="67">
        <v>7648994</v>
      </c>
      <c r="I98" s="67">
        <v>1279605</v>
      </c>
      <c r="J98" s="67">
        <v>5695276</v>
      </c>
      <c r="K98" s="67">
        <v>5700736</v>
      </c>
      <c r="L98" s="67">
        <v>9004864</v>
      </c>
      <c r="M98" s="67">
        <v>9602447</v>
      </c>
      <c r="N98" s="72">
        <v>53782494</v>
      </c>
    </row>
    <row r="99" spans="1:14" ht="33" customHeight="1" x14ac:dyDescent="0.2">
      <c r="A99" s="79" t="s">
        <v>332</v>
      </c>
      <c r="B99" s="67">
        <v>186472</v>
      </c>
      <c r="C99" s="67">
        <v>0</v>
      </c>
      <c r="D99" s="67">
        <v>804975</v>
      </c>
      <c r="E99" s="67">
        <v>302100</v>
      </c>
      <c r="F99" s="67">
        <v>298094</v>
      </c>
      <c r="G99" s="67">
        <v>556934</v>
      </c>
      <c r="H99" s="67">
        <v>0</v>
      </c>
      <c r="I99" s="67">
        <v>174053</v>
      </c>
      <c r="J99" s="67">
        <v>0</v>
      </c>
      <c r="K99" s="67">
        <v>0</v>
      </c>
      <c r="L99" s="67">
        <v>0</v>
      </c>
      <c r="M99" s="67">
        <v>0</v>
      </c>
      <c r="N99" s="72">
        <v>2322627</v>
      </c>
    </row>
    <row r="100" spans="1:14" ht="33" customHeight="1" x14ac:dyDescent="0.2">
      <c r="A100" s="79" t="s">
        <v>333</v>
      </c>
      <c r="B100" s="67">
        <v>0</v>
      </c>
      <c r="C100" s="67">
        <v>0</v>
      </c>
      <c r="D100" s="67">
        <v>0</v>
      </c>
      <c r="E100" s="67">
        <v>0</v>
      </c>
      <c r="F100" s="67">
        <v>0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72">
        <v>0</v>
      </c>
    </row>
    <row r="101" spans="1:14" ht="33" customHeight="1" x14ac:dyDescent="0.2">
      <c r="A101" s="79" t="s">
        <v>334</v>
      </c>
      <c r="B101" s="67">
        <v>0</v>
      </c>
      <c r="C101" s="67">
        <v>0</v>
      </c>
      <c r="D101" s="67">
        <v>0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72">
        <v>0</v>
      </c>
    </row>
    <row r="102" spans="1:14" ht="33" customHeight="1" x14ac:dyDescent="0.2">
      <c r="A102" s="79" t="s">
        <v>335</v>
      </c>
      <c r="B102" s="67">
        <v>2509757</v>
      </c>
      <c r="C102" s="67">
        <v>1141925</v>
      </c>
      <c r="D102" s="67">
        <v>1915397</v>
      </c>
      <c r="E102" s="67">
        <v>1572325</v>
      </c>
      <c r="F102" s="67">
        <v>1577641</v>
      </c>
      <c r="G102" s="67">
        <v>2122090</v>
      </c>
      <c r="H102" s="67">
        <v>2196479</v>
      </c>
      <c r="I102" s="67">
        <v>2002108</v>
      </c>
      <c r="J102" s="67">
        <v>1079495</v>
      </c>
      <c r="K102" s="67">
        <v>1737107</v>
      </c>
      <c r="L102" s="67">
        <v>1723253</v>
      </c>
      <c r="M102" s="67">
        <v>1751334</v>
      </c>
      <c r="N102" s="72">
        <v>21328912</v>
      </c>
    </row>
    <row r="103" spans="1:14" ht="33" customHeight="1" x14ac:dyDescent="0.2">
      <c r="A103" s="79" t="s">
        <v>336</v>
      </c>
      <c r="B103" s="67">
        <v>842068</v>
      </c>
      <c r="C103" s="67">
        <v>3296039</v>
      </c>
      <c r="D103" s="67">
        <v>198327</v>
      </c>
      <c r="E103" s="67">
        <v>1599130</v>
      </c>
      <c r="F103" s="67">
        <v>1530019</v>
      </c>
      <c r="G103" s="67">
        <v>5618018</v>
      </c>
      <c r="H103" s="67">
        <v>71566</v>
      </c>
      <c r="I103" s="67">
        <v>1008335</v>
      </c>
      <c r="J103" s="67">
        <v>0</v>
      </c>
      <c r="K103" s="67">
        <v>0</v>
      </c>
      <c r="L103" s="67">
        <v>0</v>
      </c>
      <c r="M103" s="67">
        <v>0</v>
      </c>
      <c r="N103" s="72">
        <v>14163501</v>
      </c>
    </row>
    <row r="104" spans="1:14" ht="33" customHeight="1" x14ac:dyDescent="0.2">
      <c r="A104" s="79" t="s">
        <v>335</v>
      </c>
      <c r="B104" s="67">
        <v>0</v>
      </c>
      <c r="C104" s="67">
        <v>0</v>
      </c>
      <c r="D104" s="67">
        <v>0</v>
      </c>
      <c r="E104" s="67">
        <v>0</v>
      </c>
      <c r="F104" s="67">
        <v>0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72">
        <v>0</v>
      </c>
    </row>
    <row r="105" spans="1:14" ht="33" customHeight="1" thickBot="1" x14ac:dyDescent="0.25">
      <c r="A105" s="79" t="s">
        <v>256</v>
      </c>
      <c r="B105" s="67">
        <v>0</v>
      </c>
      <c r="C105" s="67">
        <v>0</v>
      </c>
      <c r="D105" s="67">
        <v>0</v>
      </c>
      <c r="E105" s="67">
        <v>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72">
        <v>0</v>
      </c>
    </row>
    <row r="106" spans="1:14" ht="33" customHeight="1" thickBot="1" x14ac:dyDescent="0.25">
      <c r="A106" s="80" t="s">
        <v>337</v>
      </c>
      <c r="B106" s="70">
        <v>-44964</v>
      </c>
      <c r="C106" s="70">
        <v>0</v>
      </c>
      <c r="D106" s="70">
        <v>598</v>
      </c>
      <c r="E106" s="70">
        <v>0</v>
      </c>
      <c r="F106" s="70">
        <v>0</v>
      </c>
      <c r="G106" s="70">
        <v>0</v>
      </c>
      <c r="H106" s="70">
        <v>0</v>
      </c>
      <c r="I106" s="70">
        <v>0</v>
      </c>
      <c r="J106" s="70">
        <v>0</v>
      </c>
      <c r="K106" s="70">
        <v>0</v>
      </c>
      <c r="L106" s="70">
        <v>0</v>
      </c>
      <c r="M106" s="70">
        <v>0</v>
      </c>
      <c r="N106" s="70">
        <v>-44367</v>
      </c>
    </row>
    <row r="107" spans="1:14" ht="33" customHeight="1" x14ac:dyDescent="0.2">
      <c r="A107" s="79" t="s">
        <v>338</v>
      </c>
      <c r="B107" s="67">
        <v>-44964</v>
      </c>
      <c r="C107" s="67">
        <v>0</v>
      </c>
      <c r="D107" s="67">
        <v>598</v>
      </c>
      <c r="E107" s="67">
        <v>0</v>
      </c>
      <c r="F107" s="67">
        <v>0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72">
        <v>-44367</v>
      </c>
    </row>
    <row r="108" spans="1:14" ht="33" customHeight="1" x14ac:dyDescent="0.2">
      <c r="A108" s="79" t="s">
        <v>339</v>
      </c>
      <c r="B108" s="67">
        <v>0</v>
      </c>
      <c r="C108" s="67">
        <v>0</v>
      </c>
      <c r="D108" s="67">
        <v>0</v>
      </c>
      <c r="E108" s="67">
        <v>0</v>
      </c>
      <c r="F108" s="67">
        <v>0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72">
        <v>0</v>
      </c>
    </row>
    <row r="109" spans="1:14" ht="33" customHeight="1" thickBot="1" x14ac:dyDescent="0.25">
      <c r="A109" s="79" t="s">
        <v>256</v>
      </c>
      <c r="B109" s="67">
        <v>0</v>
      </c>
      <c r="C109" s="67">
        <v>0</v>
      </c>
      <c r="D109" s="67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72">
        <v>0</v>
      </c>
    </row>
    <row r="110" spans="1:14" ht="33" customHeight="1" thickBot="1" x14ac:dyDescent="0.25">
      <c r="A110" s="80" t="s">
        <v>340</v>
      </c>
      <c r="B110" s="70">
        <v>0</v>
      </c>
      <c r="C110" s="70">
        <v>0</v>
      </c>
      <c r="D110" s="70">
        <v>0</v>
      </c>
      <c r="E110" s="70">
        <v>0</v>
      </c>
      <c r="F110" s="70">
        <v>0</v>
      </c>
      <c r="G110" s="70">
        <v>1427086</v>
      </c>
      <c r="H110" s="70">
        <v>0</v>
      </c>
      <c r="I110" s="70">
        <v>0</v>
      </c>
      <c r="J110" s="70">
        <v>0</v>
      </c>
      <c r="K110" s="70">
        <v>1401094</v>
      </c>
      <c r="L110" s="70">
        <v>0</v>
      </c>
      <c r="M110" s="70">
        <v>0</v>
      </c>
      <c r="N110" s="70">
        <v>2828180</v>
      </c>
    </row>
    <row r="111" spans="1:14" ht="33" customHeight="1" thickBot="1" x14ac:dyDescent="0.25">
      <c r="A111" s="82" t="s">
        <v>340</v>
      </c>
      <c r="B111" s="74">
        <v>0</v>
      </c>
      <c r="C111" s="74">
        <v>0</v>
      </c>
      <c r="D111" s="74">
        <v>0</v>
      </c>
      <c r="E111" s="74">
        <v>0</v>
      </c>
      <c r="F111" s="74">
        <v>0</v>
      </c>
      <c r="G111" s="74">
        <v>1427086</v>
      </c>
      <c r="H111" s="74">
        <v>0</v>
      </c>
      <c r="I111" s="74">
        <v>0</v>
      </c>
      <c r="J111" s="74">
        <v>0</v>
      </c>
      <c r="K111" s="74">
        <v>1401094</v>
      </c>
      <c r="L111" s="74">
        <v>0</v>
      </c>
      <c r="M111" s="74">
        <v>0</v>
      </c>
      <c r="N111" s="75">
        <v>2828180</v>
      </c>
    </row>
    <row r="112" spans="1:14" ht="33" customHeight="1" thickBot="1" x14ac:dyDescent="0.25">
      <c r="A112" s="87" t="s">
        <v>251</v>
      </c>
      <c r="B112" s="88">
        <v>111718578</v>
      </c>
      <c r="C112" s="88">
        <v>100620796</v>
      </c>
      <c r="D112" s="88">
        <v>119180311</v>
      </c>
      <c r="E112" s="88">
        <v>109531015</v>
      </c>
      <c r="F112" s="88">
        <v>133592134</v>
      </c>
      <c r="G112" s="88">
        <v>133713618</v>
      </c>
      <c r="H112" s="88">
        <v>127677538</v>
      </c>
      <c r="I112" s="88">
        <v>140298573</v>
      </c>
      <c r="J112" s="88">
        <v>137698696</v>
      </c>
      <c r="K112" s="88">
        <v>132208621</v>
      </c>
      <c r="L112" s="88">
        <v>104156812</v>
      </c>
      <c r="M112" s="88">
        <v>119162850</v>
      </c>
      <c r="N112" s="88">
        <v>1469559542</v>
      </c>
    </row>
    <row r="113" spans="1:14" ht="33" customHeight="1" x14ac:dyDescent="0.2"/>
    <row r="114" spans="1:14" ht="33" customHeight="1" x14ac:dyDescent="0.2">
      <c r="A114" s="89"/>
    </row>
    <row r="115" spans="1:14" ht="33" customHeight="1" x14ac:dyDescent="0.2">
      <c r="A115" s="275" t="s">
        <v>354</v>
      </c>
      <c r="B115" s="275"/>
      <c r="C115" s="275"/>
      <c r="D115" s="275"/>
      <c r="E115" s="275"/>
      <c r="F115" s="275"/>
      <c r="G115" s="275"/>
      <c r="H115" s="275"/>
      <c r="I115" s="275"/>
      <c r="J115" s="275"/>
      <c r="K115" s="275"/>
      <c r="L115" s="275"/>
      <c r="M115" s="275"/>
      <c r="N115" s="275"/>
    </row>
    <row r="116" spans="1:14" ht="33" customHeight="1" thickBot="1" x14ac:dyDescent="0.25">
      <c r="A116" s="276"/>
      <c r="B116" s="276"/>
      <c r="C116" s="276"/>
      <c r="D116" s="276"/>
      <c r="E116" s="276"/>
      <c r="F116" s="276"/>
      <c r="G116" s="276"/>
      <c r="H116" s="276"/>
      <c r="I116" s="276"/>
      <c r="J116" s="276"/>
      <c r="K116" s="276"/>
      <c r="L116" s="276"/>
      <c r="M116" s="276"/>
      <c r="N116" s="276"/>
    </row>
    <row r="117" spans="1:14" ht="33" customHeight="1" thickBot="1" x14ac:dyDescent="0.25">
      <c r="A117" s="108" t="s">
        <v>238</v>
      </c>
      <c r="B117" s="109" t="s">
        <v>239</v>
      </c>
      <c r="C117" s="109" t="s">
        <v>240</v>
      </c>
      <c r="D117" s="109" t="s">
        <v>241</v>
      </c>
      <c r="E117" s="109" t="s">
        <v>242</v>
      </c>
      <c r="F117" s="109" t="s">
        <v>243</v>
      </c>
      <c r="G117" s="109" t="s">
        <v>244</v>
      </c>
      <c r="H117" s="109" t="s">
        <v>245</v>
      </c>
      <c r="I117" s="109" t="s">
        <v>246</v>
      </c>
      <c r="J117" s="109" t="s">
        <v>247</v>
      </c>
      <c r="K117" s="109" t="s">
        <v>248</v>
      </c>
      <c r="L117" s="109" t="s">
        <v>249</v>
      </c>
      <c r="M117" s="109" t="s">
        <v>250</v>
      </c>
      <c r="N117" s="110" t="s">
        <v>251</v>
      </c>
    </row>
    <row r="118" spans="1:14" ht="33" customHeight="1" thickBot="1" x14ac:dyDescent="0.25">
      <c r="A118" s="102" t="s">
        <v>252</v>
      </c>
      <c r="B118" s="90">
        <v>0</v>
      </c>
      <c r="C118" s="90">
        <v>0</v>
      </c>
      <c r="D118" s="90">
        <v>0</v>
      </c>
      <c r="E118" s="90">
        <v>0</v>
      </c>
      <c r="F118" s="90">
        <v>0</v>
      </c>
      <c r="G118" s="90">
        <v>0</v>
      </c>
      <c r="H118" s="90">
        <v>0</v>
      </c>
      <c r="I118" s="90">
        <v>0</v>
      </c>
      <c r="J118" s="90">
        <v>0</v>
      </c>
      <c r="K118" s="90">
        <v>0</v>
      </c>
      <c r="L118" s="90">
        <v>0</v>
      </c>
      <c r="M118" s="90">
        <v>0</v>
      </c>
      <c r="N118" s="90">
        <v>0</v>
      </c>
    </row>
    <row r="119" spans="1:14" ht="33" customHeight="1" x14ac:dyDescent="0.2">
      <c r="A119" s="100" t="s">
        <v>253</v>
      </c>
      <c r="B119" s="93">
        <v>0</v>
      </c>
      <c r="C119" s="91">
        <v>0</v>
      </c>
      <c r="D119" s="91">
        <v>0</v>
      </c>
      <c r="E119" s="91">
        <v>0</v>
      </c>
      <c r="F119" s="91">
        <v>0</v>
      </c>
      <c r="G119" s="91">
        <v>0</v>
      </c>
      <c r="H119" s="91">
        <v>0</v>
      </c>
      <c r="I119" s="91">
        <v>0</v>
      </c>
      <c r="J119" s="91">
        <v>0</v>
      </c>
      <c r="K119" s="91">
        <v>0</v>
      </c>
      <c r="L119" s="91">
        <v>0</v>
      </c>
      <c r="M119" s="91">
        <v>0</v>
      </c>
      <c r="N119" s="92">
        <v>0</v>
      </c>
    </row>
    <row r="120" spans="1:14" ht="33" customHeight="1" x14ac:dyDescent="0.2">
      <c r="A120" s="100" t="s">
        <v>221</v>
      </c>
      <c r="B120" s="93">
        <v>0</v>
      </c>
      <c r="C120" s="91">
        <v>0</v>
      </c>
      <c r="D120" s="91">
        <v>0</v>
      </c>
      <c r="E120" s="91">
        <v>0</v>
      </c>
      <c r="F120" s="91">
        <v>0</v>
      </c>
      <c r="G120" s="91">
        <v>0</v>
      </c>
      <c r="H120" s="91">
        <v>0</v>
      </c>
      <c r="I120" s="91">
        <v>0</v>
      </c>
      <c r="J120" s="91">
        <v>0</v>
      </c>
      <c r="K120" s="91">
        <v>0</v>
      </c>
      <c r="L120" s="91">
        <v>0</v>
      </c>
      <c r="M120" s="91">
        <v>0</v>
      </c>
      <c r="N120" s="92">
        <v>0</v>
      </c>
    </row>
    <row r="121" spans="1:14" ht="33" customHeight="1" x14ac:dyDescent="0.2">
      <c r="A121" s="100" t="s">
        <v>254</v>
      </c>
      <c r="B121" s="93">
        <v>0</v>
      </c>
      <c r="C121" s="91">
        <v>0</v>
      </c>
      <c r="D121" s="91">
        <v>0</v>
      </c>
      <c r="E121" s="91">
        <v>0</v>
      </c>
      <c r="F121" s="91">
        <v>0</v>
      </c>
      <c r="G121" s="91">
        <v>0</v>
      </c>
      <c r="H121" s="91">
        <v>0</v>
      </c>
      <c r="I121" s="91">
        <v>0</v>
      </c>
      <c r="J121" s="91">
        <v>0</v>
      </c>
      <c r="K121" s="91">
        <v>0</v>
      </c>
      <c r="L121" s="91">
        <v>0</v>
      </c>
      <c r="M121" s="91">
        <v>0</v>
      </c>
      <c r="N121" s="92">
        <v>0</v>
      </c>
    </row>
    <row r="122" spans="1:14" ht="33" customHeight="1" x14ac:dyDescent="0.2">
      <c r="A122" s="101" t="s">
        <v>255</v>
      </c>
      <c r="B122" s="93">
        <v>0</v>
      </c>
      <c r="C122" s="91">
        <v>0</v>
      </c>
      <c r="D122" s="91">
        <v>0</v>
      </c>
      <c r="E122" s="91">
        <v>0</v>
      </c>
      <c r="F122" s="91">
        <v>0</v>
      </c>
      <c r="G122" s="91">
        <v>0</v>
      </c>
      <c r="H122" s="91">
        <v>0</v>
      </c>
      <c r="I122" s="91">
        <v>0</v>
      </c>
      <c r="J122" s="91">
        <v>0</v>
      </c>
      <c r="K122" s="91">
        <v>0</v>
      </c>
      <c r="L122" s="91">
        <v>0</v>
      </c>
      <c r="M122" s="91">
        <v>0</v>
      </c>
      <c r="N122" s="92">
        <v>0</v>
      </c>
    </row>
    <row r="123" spans="1:14" ht="33" customHeight="1" thickBot="1" x14ac:dyDescent="0.25">
      <c r="A123" s="107" t="s">
        <v>256</v>
      </c>
      <c r="B123" s="93">
        <v>0</v>
      </c>
      <c r="C123" s="91">
        <v>0</v>
      </c>
      <c r="D123" s="91">
        <v>0</v>
      </c>
      <c r="E123" s="91">
        <v>0</v>
      </c>
      <c r="F123" s="91">
        <v>0</v>
      </c>
      <c r="G123" s="91">
        <v>0</v>
      </c>
      <c r="H123" s="91">
        <v>0</v>
      </c>
      <c r="I123" s="91">
        <v>0</v>
      </c>
      <c r="J123" s="91">
        <v>0</v>
      </c>
      <c r="K123" s="91">
        <v>0</v>
      </c>
      <c r="L123" s="91">
        <v>0</v>
      </c>
      <c r="M123" s="91">
        <v>0</v>
      </c>
      <c r="N123" s="92">
        <v>0</v>
      </c>
    </row>
    <row r="124" spans="1:14" ht="33" customHeight="1" thickBot="1" x14ac:dyDescent="0.25">
      <c r="A124" s="104" t="s">
        <v>257</v>
      </c>
      <c r="B124" s="94">
        <v>10633087</v>
      </c>
      <c r="C124" s="94">
        <v>8649956</v>
      </c>
      <c r="D124" s="94">
        <v>14165081</v>
      </c>
      <c r="E124" s="94">
        <v>14099989</v>
      </c>
      <c r="F124" s="94">
        <v>10756338</v>
      </c>
      <c r="G124" s="94">
        <v>13586583</v>
      </c>
      <c r="H124" s="94">
        <v>16273927</v>
      </c>
      <c r="I124" s="94">
        <v>14711605</v>
      </c>
      <c r="J124" s="94">
        <v>5149326</v>
      </c>
      <c r="K124" s="94">
        <v>9094723</v>
      </c>
      <c r="L124" s="94">
        <v>12646398</v>
      </c>
      <c r="M124" s="94">
        <v>13852584</v>
      </c>
      <c r="N124" s="94">
        <v>143619598</v>
      </c>
    </row>
    <row r="125" spans="1:14" ht="33" customHeight="1" x14ac:dyDescent="0.2">
      <c r="A125" s="103" t="s">
        <v>258</v>
      </c>
      <c r="B125" s="91">
        <v>67520</v>
      </c>
      <c r="C125" s="91">
        <v>135658</v>
      </c>
      <c r="D125" s="91">
        <v>502783</v>
      </c>
      <c r="E125" s="91">
        <v>896403</v>
      </c>
      <c r="F125" s="91">
        <v>183250</v>
      </c>
      <c r="G125" s="91">
        <v>0</v>
      </c>
      <c r="H125" s="91">
        <v>0</v>
      </c>
      <c r="I125" s="91">
        <v>0</v>
      </c>
      <c r="J125" s="91">
        <v>0</v>
      </c>
      <c r="K125" s="91">
        <v>63838</v>
      </c>
      <c r="L125" s="91">
        <v>0</v>
      </c>
      <c r="M125" s="91">
        <v>0</v>
      </c>
      <c r="N125" s="92">
        <v>1849452</v>
      </c>
    </row>
    <row r="126" spans="1:14" ht="33" customHeight="1" x14ac:dyDescent="0.2">
      <c r="A126" s="103" t="s">
        <v>259</v>
      </c>
      <c r="B126" s="91">
        <v>9183039</v>
      </c>
      <c r="C126" s="91">
        <v>7517388</v>
      </c>
      <c r="D126" s="91">
        <v>11083439</v>
      </c>
      <c r="E126" s="91">
        <v>11531242</v>
      </c>
      <c r="F126" s="91">
        <v>9902392</v>
      </c>
      <c r="G126" s="91">
        <v>11004303</v>
      </c>
      <c r="H126" s="91">
        <v>13369306</v>
      </c>
      <c r="I126" s="91">
        <v>11509015</v>
      </c>
      <c r="J126" s="91">
        <v>2660657</v>
      </c>
      <c r="K126" s="91">
        <v>6482457</v>
      </c>
      <c r="L126" s="91">
        <v>11095690</v>
      </c>
      <c r="M126" s="91">
        <v>11021883</v>
      </c>
      <c r="N126" s="92">
        <v>116360810</v>
      </c>
    </row>
    <row r="127" spans="1:14" ht="33" customHeight="1" x14ac:dyDescent="0.2">
      <c r="A127" s="103" t="s">
        <v>260</v>
      </c>
      <c r="B127" s="91">
        <v>0</v>
      </c>
      <c r="C127" s="91">
        <v>0</v>
      </c>
      <c r="D127" s="91">
        <v>0</v>
      </c>
      <c r="E127" s="91">
        <v>0</v>
      </c>
      <c r="F127" s="91">
        <v>0</v>
      </c>
      <c r="G127" s="91">
        <v>0</v>
      </c>
      <c r="H127" s="91">
        <v>0</v>
      </c>
      <c r="I127" s="91">
        <v>0</v>
      </c>
      <c r="J127" s="91">
        <v>0</v>
      </c>
      <c r="K127" s="91">
        <v>0</v>
      </c>
      <c r="L127" s="91">
        <v>0</v>
      </c>
      <c r="M127" s="91">
        <v>0</v>
      </c>
      <c r="N127" s="92">
        <v>0</v>
      </c>
    </row>
    <row r="128" spans="1:14" ht="33" customHeight="1" x14ac:dyDescent="0.2">
      <c r="A128" s="103" t="s">
        <v>261</v>
      </c>
      <c r="B128" s="91">
        <v>1287637</v>
      </c>
      <c r="C128" s="91">
        <v>923830</v>
      </c>
      <c r="D128" s="91">
        <v>1756829</v>
      </c>
      <c r="E128" s="91">
        <v>1288674</v>
      </c>
      <c r="F128" s="91">
        <v>246437</v>
      </c>
      <c r="G128" s="91">
        <v>1732620</v>
      </c>
      <c r="H128" s="91">
        <v>2024961</v>
      </c>
      <c r="I128" s="91">
        <v>1634310</v>
      </c>
      <c r="J128" s="91">
        <v>1681905</v>
      </c>
      <c r="K128" s="91">
        <v>1153038</v>
      </c>
      <c r="L128" s="91">
        <v>790479</v>
      </c>
      <c r="M128" s="91">
        <v>1632109</v>
      </c>
      <c r="N128" s="92">
        <v>16152830</v>
      </c>
    </row>
    <row r="129" spans="1:14" ht="33" customHeight="1" x14ac:dyDescent="0.2">
      <c r="A129" s="103" t="s">
        <v>262</v>
      </c>
      <c r="B129" s="91">
        <v>0</v>
      </c>
      <c r="C129" s="91">
        <v>0</v>
      </c>
      <c r="D129" s="91">
        <v>0</v>
      </c>
      <c r="E129" s="91">
        <v>0</v>
      </c>
      <c r="F129" s="91">
        <v>0</v>
      </c>
      <c r="G129" s="91">
        <v>0</v>
      </c>
      <c r="H129" s="91">
        <v>0</v>
      </c>
      <c r="I129" s="91">
        <v>0</v>
      </c>
      <c r="J129" s="91">
        <v>0</v>
      </c>
      <c r="K129" s="91">
        <v>0</v>
      </c>
      <c r="L129" s="91">
        <v>0</v>
      </c>
      <c r="M129" s="91">
        <v>0</v>
      </c>
      <c r="N129" s="92">
        <v>0</v>
      </c>
    </row>
    <row r="130" spans="1:14" ht="33" customHeight="1" thickBot="1" x14ac:dyDescent="0.25">
      <c r="A130" s="103" t="s">
        <v>263</v>
      </c>
      <c r="B130" s="91">
        <v>94890</v>
      </c>
      <c r="C130" s="91">
        <v>73080</v>
      </c>
      <c r="D130" s="91">
        <v>822030</v>
      </c>
      <c r="E130" s="91">
        <v>383670</v>
      </c>
      <c r="F130" s="91">
        <v>424260</v>
      </c>
      <c r="G130" s="91">
        <v>849660</v>
      </c>
      <c r="H130" s="91">
        <v>879660</v>
      </c>
      <c r="I130" s="91">
        <v>1568280</v>
      </c>
      <c r="J130" s="91">
        <v>806764</v>
      </c>
      <c r="K130" s="91">
        <v>1395390</v>
      </c>
      <c r="L130" s="91">
        <v>760230</v>
      </c>
      <c r="M130" s="91">
        <v>1198592</v>
      </c>
      <c r="N130" s="92">
        <v>9256506</v>
      </c>
    </row>
    <row r="131" spans="1:14" ht="33" customHeight="1" thickBot="1" x14ac:dyDescent="0.25">
      <c r="A131" s="104" t="s">
        <v>264</v>
      </c>
      <c r="B131" s="94">
        <v>0</v>
      </c>
      <c r="C131" s="94">
        <v>0</v>
      </c>
      <c r="D131" s="94">
        <v>0</v>
      </c>
      <c r="E131" s="94">
        <v>0</v>
      </c>
      <c r="F131" s="94">
        <v>0</v>
      </c>
      <c r="G131" s="94">
        <v>0</v>
      </c>
      <c r="H131" s="94">
        <v>0</v>
      </c>
      <c r="I131" s="94">
        <v>0</v>
      </c>
      <c r="J131" s="94">
        <v>0</v>
      </c>
      <c r="K131" s="94">
        <v>0</v>
      </c>
      <c r="L131" s="94">
        <v>0</v>
      </c>
      <c r="M131" s="94">
        <v>0</v>
      </c>
      <c r="N131" s="94">
        <v>0</v>
      </c>
    </row>
    <row r="132" spans="1:14" ht="33" customHeight="1" x14ac:dyDescent="0.2">
      <c r="A132" s="103" t="s">
        <v>265</v>
      </c>
      <c r="B132" s="91">
        <v>0</v>
      </c>
      <c r="C132" s="91">
        <v>0</v>
      </c>
      <c r="D132" s="91">
        <v>0</v>
      </c>
      <c r="E132" s="91">
        <v>0</v>
      </c>
      <c r="F132" s="91">
        <v>0</v>
      </c>
      <c r="G132" s="91">
        <v>0</v>
      </c>
      <c r="H132" s="91">
        <v>0</v>
      </c>
      <c r="I132" s="91">
        <v>0</v>
      </c>
      <c r="J132" s="91">
        <v>0</v>
      </c>
      <c r="K132" s="91">
        <v>0</v>
      </c>
      <c r="L132" s="91">
        <v>0</v>
      </c>
      <c r="M132" s="91">
        <v>0</v>
      </c>
      <c r="N132" s="92">
        <v>0</v>
      </c>
    </row>
    <row r="133" spans="1:14" ht="33" customHeight="1" x14ac:dyDescent="0.2">
      <c r="A133" s="103" t="s">
        <v>266</v>
      </c>
      <c r="B133" s="91">
        <v>0</v>
      </c>
      <c r="C133" s="91">
        <v>0</v>
      </c>
      <c r="D133" s="91">
        <v>0</v>
      </c>
      <c r="E133" s="91">
        <v>0</v>
      </c>
      <c r="F133" s="91">
        <v>0</v>
      </c>
      <c r="G133" s="91">
        <v>0</v>
      </c>
      <c r="H133" s="91">
        <v>0</v>
      </c>
      <c r="I133" s="91">
        <v>0</v>
      </c>
      <c r="J133" s="91">
        <v>0</v>
      </c>
      <c r="K133" s="91">
        <v>0</v>
      </c>
      <c r="L133" s="91">
        <v>0</v>
      </c>
      <c r="M133" s="91">
        <v>0</v>
      </c>
      <c r="N133" s="92">
        <v>0</v>
      </c>
    </row>
    <row r="134" spans="1:14" ht="33" customHeight="1" x14ac:dyDescent="0.2">
      <c r="A134" s="103" t="s">
        <v>267</v>
      </c>
      <c r="B134" s="91">
        <v>0</v>
      </c>
      <c r="C134" s="91">
        <v>0</v>
      </c>
      <c r="D134" s="91">
        <v>0</v>
      </c>
      <c r="E134" s="91">
        <v>0</v>
      </c>
      <c r="F134" s="91">
        <v>0</v>
      </c>
      <c r="G134" s="91">
        <v>0</v>
      </c>
      <c r="H134" s="91">
        <v>0</v>
      </c>
      <c r="I134" s="91">
        <v>0</v>
      </c>
      <c r="J134" s="91">
        <v>0</v>
      </c>
      <c r="K134" s="91">
        <v>0</v>
      </c>
      <c r="L134" s="91">
        <v>0</v>
      </c>
      <c r="M134" s="91">
        <v>0</v>
      </c>
      <c r="N134" s="92">
        <v>0</v>
      </c>
    </row>
    <row r="135" spans="1:14" ht="33" customHeight="1" thickBot="1" x14ac:dyDescent="0.25">
      <c r="A135" s="103" t="s">
        <v>268</v>
      </c>
      <c r="B135" s="91">
        <v>0</v>
      </c>
      <c r="C135" s="91">
        <v>0</v>
      </c>
      <c r="D135" s="91">
        <v>0</v>
      </c>
      <c r="E135" s="91">
        <v>0</v>
      </c>
      <c r="F135" s="91">
        <v>0</v>
      </c>
      <c r="G135" s="91">
        <v>0</v>
      </c>
      <c r="H135" s="91">
        <v>0</v>
      </c>
      <c r="I135" s="91">
        <v>0</v>
      </c>
      <c r="J135" s="91">
        <v>0</v>
      </c>
      <c r="K135" s="91">
        <v>0</v>
      </c>
      <c r="L135" s="91">
        <v>0</v>
      </c>
      <c r="M135" s="91">
        <v>0</v>
      </c>
      <c r="N135" s="92">
        <v>0</v>
      </c>
    </row>
    <row r="136" spans="1:14" ht="33" customHeight="1" thickBot="1" x14ac:dyDescent="0.25">
      <c r="A136" s="104" t="s">
        <v>269</v>
      </c>
      <c r="B136" s="95">
        <v>725644</v>
      </c>
      <c r="C136" s="95">
        <v>425546</v>
      </c>
      <c r="D136" s="95">
        <v>446984</v>
      </c>
      <c r="E136" s="95">
        <v>368358</v>
      </c>
      <c r="F136" s="95">
        <v>706550</v>
      </c>
      <c r="G136" s="95">
        <v>1313548</v>
      </c>
      <c r="H136" s="95">
        <v>1278880</v>
      </c>
      <c r="I136" s="95">
        <v>1709574</v>
      </c>
      <c r="J136" s="95">
        <v>1423214</v>
      </c>
      <c r="K136" s="95">
        <v>1235618</v>
      </c>
      <c r="L136" s="95">
        <v>1182238</v>
      </c>
      <c r="M136" s="95">
        <v>1109622</v>
      </c>
      <c r="N136" s="95">
        <v>11925776</v>
      </c>
    </row>
    <row r="137" spans="1:14" ht="33" customHeight="1" x14ac:dyDescent="0.2">
      <c r="A137" s="103" t="s">
        <v>270</v>
      </c>
      <c r="B137" s="91">
        <v>0</v>
      </c>
      <c r="C137" s="91">
        <v>0</v>
      </c>
      <c r="D137" s="91">
        <v>0</v>
      </c>
      <c r="E137" s="91">
        <v>0</v>
      </c>
      <c r="F137" s="91">
        <v>0</v>
      </c>
      <c r="G137" s="91">
        <v>0</v>
      </c>
      <c r="H137" s="91">
        <v>0</v>
      </c>
      <c r="I137" s="91">
        <v>0</v>
      </c>
      <c r="J137" s="91">
        <v>0</v>
      </c>
      <c r="K137" s="91">
        <v>0</v>
      </c>
      <c r="L137" s="91">
        <v>0</v>
      </c>
      <c r="M137" s="91">
        <v>0</v>
      </c>
      <c r="N137" s="96">
        <v>0</v>
      </c>
    </row>
    <row r="138" spans="1:14" ht="33" customHeight="1" thickBot="1" x14ac:dyDescent="0.25">
      <c r="A138" s="103" t="s">
        <v>271</v>
      </c>
      <c r="B138" s="91">
        <v>725644</v>
      </c>
      <c r="C138" s="91">
        <v>425546</v>
      </c>
      <c r="D138" s="91">
        <v>446984</v>
      </c>
      <c r="E138" s="91">
        <v>368358</v>
      </c>
      <c r="F138" s="91">
        <v>706550</v>
      </c>
      <c r="G138" s="91">
        <v>1313548</v>
      </c>
      <c r="H138" s="91">
        <v>1278880</v>
      </c>
      <c r="I138" s="91">
        <v>1709574</v>
      </c>
      <c r="J138" s="91">
        <v>1423214</v>
      </c>
      <c r="K138" s="91">
        <v>1235618</v>
      </c>
      <c r="L138" s="91">
        <v>1182238</v>
      </c>
      <c r="M138" s="91">
        <v>1109622</v>
      </c>
      <c r="N138" s="96">
        <v>11925776</v>
      </c>
    </row>
    <row r="139" spans="1:14" ht="33" customHeight="1" thickBot="1" x14ac:dyDescent="0.25">
      <c r="A139" s="104" t="s">
        <v>272</v>
      </c>
      <c r="B139" s="94">
        <v>110362601</v>
      </c>
      <c r="C139" s="94">
        <v>103328891</v>
      </c>
      <c r="D139" s="94">
        <v>89095742</v>
      </c>
      <c r="E139" s="94">
        <v>79224221</v>
      </c>
      <c r="F139" s="94">
        <v>144698667</v>
      </c>
      <c r="G139" s="94">
        <v>128211419</v>
      </c>
      <c r="H139" s="94">
        <v>155890844</v>
      </c>
      <c r="I139" s="94">
        <v>185077612</v>
      </c>
      <c r="J139" s="94">
        <v>201577115</v>
      </c>
      <c r="K139" s="94">
        <v>183176885</v>
      </c>
      <c r="L139" s="94">
        <v>142087343</v>
      </c>
      <c r="M139" s="94">
        <v>117122225</v>
      </c>
      <c r="N139" s="94">
        <v>1639853567</v>
      </c>
    </row>
    <row r="140" spans="1:14" ht="33" customHeight="1" x14ac:dyDescent="0.2">
      <c r="A140" s="103" t="s">
        <v>273</v>
      </c>
      <c r="B140" s="91">
        <v>0</v>
      </c>
      <c r="C140" s="91">
        <v>0</v>
      </c>
      <c r="D140" s="91">
        <v>0</v>
      </c>
      <c r="E140" s="91">
        <v>0</v>
      </c>
      <c r="F140" s="91">
        <v>0</v>
      </c>
      <c r="G140" s="91">
        <v>0</v>
      </c>
      <c r="H140" s="91">
        <v>0</v>
      </c>
      <c r="I140" s="91">
        <v>0</v>
      </c>
      <c r="J140" s="91">
        <v>0</v>
      </c>
      <c r="K140" s="91">
        <v>0</v>
      </c>
      <c r="L140" s="91">
        <v>0</v>
      </c>
      <c r="M140" s="91">
        <v>0</v>
      </c>
      <c r="N140" s="96">
        <v>0</v>
      </c>
    </row>
    <row r="141" spans="1:14" ht="33" customHeight="1" x14ac:dyDescent="0.2">
      <c r="A141" s="103" t="s">
        <v>274</v>
      </c>
      <c r="B141" s="91">
        <v>0</v>
      </c>
      <c r="C141" s="91">
        <v>0</v>
      </c>
      <c r="D141" s="91">
        <v>0</v>
      </c>
      <c r="E141" s="91">
        <v>0</v>
      </c>
      <c r="F141" s="91">
        <v>0</v>
      </c>
      <c r="G141" s="91">
        <v>0</v>
      </c>
      <c r="H141" s="91">
        <v>0</v>
      </c>
      <c r="I141" s="91">
        <v>0</v>
      </c>
      <c r="J141" s="91">
        <v>0</v>
      </c>
      <c r="K141" s="91">
        <v>0</v>
      </c>
      <c r="L141" s="91">
        <v>0</v>
      </c>
      <c r="M141" s="91">
        <v>0</v>
      </c>
      <c r="N141" s="96">
        <v>0</v>
      </c>
    </row>
    <row r="142" spans="1:14" ht="33" customHeight="1" x14ac:dyDescent="0.2">
      <c r="A142" s="103" t="s">
        <v>275</v>
      </c>
      <c r="B142" s="91">
        <v>0</v>
      </c>
      <c r="C142" s="91">
        <v>0</v>
      </c>
      <c r="D142" s="91">
        <v>0</v>
      </c>
      <c r="E142" s="91">
        <v>0</v>
      </c>
      <c r="F142" s="91">
        <v>0</v>
      </c>
      <c r="G142" s="91">
        <v>0</v>
      </c>
      <c r="H142" s="91">
        <v>0</v>
      </c>
      <c r="I142" s="91">
        <v>0</v>
      </c>
      <c r="J142" s="91">
        <v>0</v>
      </c>
      <c r="K142" s="91">
        <v>0</v>
      </c>
      <c r="L142" s="91">
        <v>0</v>
      </c>
      <c r="M142" s="91">
        <v>0</v>
      </c>
      <c r="N142" s="96">
        <v>0</v>
      </c>
    </row>
    <row r="143" spans="1:14" ht="33" customHeight="1" x14ac:dyDescent="0.2">
      <c r="A143" s="103" t="s">
        <v>276</v>
      </c>
      <c r="B143" s="91">
        <v>0</v>
      </c>
      <c r="C143" s="91">
        <v>0</v>
      </c>
      <c r="D143" s="91">
        <v>15953976</v>
      </c>
      <c r="E143" s="91">
        <v>7629732</v>
      </c>
      <c r="F143" s="91">
        <v>6425571</v>
      </c>
      <c r="G143" s="91">
        <v>13888456</v>
      </c>
      <c r="H143" s="91">
        <v>66497738</v>
      </c>
      <c r="I143" s="91">
        <v>47936874</v>
      </c>
      <c r="J143" s="91">
        <v>33156692</v>
      </c>
      <c r="K143" s="91">
        <v>48700104</v>
      </c>
      <c r="L143" s="91">
        <v>38597593</v>
      </c>
      <c r="M143" s="91">
        <v>35202783</v>
      </c>
      <c r="N143" s="96">
        <v>313989520</v>
      </c>
    </row>
    <row r="144" spans="1:14" ht="33" customHeight="1" x14ac:dyDescent="0.2">
      <c r="A144" s="103" t="s">
        <v>277</v>
      </c>
      <c r="B144" s="91">
        <v>2838780</v>
      </c>
      <c r="C144" s="91">
        <v>933780</v>
      </c>
      <c r="D144" s="91">
        <v>2768580</v>
      </c>
      <c r="E144" s="91">
        <v>788190</v>
      </c>
      <c r="F144" s="91">
        <v>2303760</v>
      </c>
      <c r="G144" s="91">
        <v>4881890</v>
      </c>
      <c r="H144" s="91">
        <v>5719990</v>
      </c>
      <c r="I144" s="91">
        <v>5319650</v>
      </c>
      <c r="J144" s="91">
        <v>4122050</v>
      </c>
      <c r="K144" s="91">
        <v>3289890</v>
      </c>
      <c r="L144" s="91">
        <v>3721790</v>
      </c>
      <c r="M144" s="91">
        <v>4285470</v>
      </c>
      <c r="N144" s="96">
        <v>40973820</v>
      </c>
    </row>
    <row r="145" spans="1:14" ht="33" customHeight="1" x14ac:dyDescent="0.2">
      <c r="A145" s="103" t="s">
        <v>278</v>
      </c>
      <c r="B145" s="91">
        <v>4050611</v>
      </c>
      <c r="C145" s="91">
        <v>8534883</v>
      </c>
      <c r="D145" s="91">
        <v>10327462</v>
      </c>
      <c r="E145" s="91">
        <v>1196864</v>
      </c>
      <c r="F145" s="91">
        <v>0</v>
      </c>
      <c r="G145" s="91">
        <v>0</v>
      </c>
      <c r="H145" s="91">
        <v>80424</v>
      </c>
      <c r="I145" s="91">
        <v>0</v>
      </c>
      <c r="J145" s="91">
        <v>1076606</v>
      </c>
      <c r="K145" s="91">
        <v>660457</v>
      </c>
      <c r="L145" s="91">
        <v>12743740</v>
      </c>
      <c r="M145" s="91">
        <v>3478755</v>
      </c>
      <c r="N145" s="96">
        <v>42149801</v>
      </c>
    </row>
    <row r="146" spans="1:14" ht="33" customHeight="1" x14ac:dyDescent="0.2">
      <c r="A146" s="103" t="s">
        <v>279</v>
      </c>
      <c r="B146" s="91">
        <v>556358</v>
      </c>
      <c r="C146" s="91">
        <v>0</v>
      </c>
      <c r="D146" s="91">
        <v>562298</v>
      </c>
      <c r="E146" s="91">
        <v>0</v>
      </c>
      <c r="F146" s="91">
        <v>0</v>
      </c>
      <c r="G146" s="91">
        <v>0</v>
      </c>
      <c r="H146" s="91">
        <v>527657</v>
      </c>
      <c r="I146" s="91">
        <v>0</v>
      </c>
      <c r="J146" s="91">
        <v>0</v>
      </c>
      <c r="K146" s="91">
        <v>0</v>
      </c>
      <c r="L146" s="91">
        <v>0</v>
      </c>
      <c r="M146" s="91">
        <v>0</v>
      </c>
      <c r="N146" s="96">
        <v>1646313</v>
      </c>
    </row>
    <row r="147" spans="1:14" ht="33" customHeight="1" x14ac:dyDescent="0.2">
      <c r="A147" s="103" t="s">
        <v>280</v>
      </c>
      <c r="B147" s="91">
        <v>0</v>
      </c>
      <c r="C147" s="91">
        <v>0</v>
      </c>
      <c r="D147" s="91">
        <v>0</v>
      </c>
      <c r="E147" s="91">
        <v>0</v>
      </c>
      <c r="F147" s="91">
        <v>0</v>
      </c>
      <c r="G147" s="91">
        <v>0</v>
      </c>
      <c r="H147" s="91">
        <v>0</v>
      </c>
      <c r="I147" s="91">
        <v>0</v>
      </c>
      <c r="J147" s="91">
        <v>0</v>
      </c>
      <c r="K147" s="91">
        <v>0</v>
      </c>
      <c r="L147" s="91">
        <v>0</v>
      </c>
      <c r="M147" s="91">
        <v>0</v>
      </c>
      <c r="N147" s="96">
        <v>0</v>
      </c>
    </row>
    <row r="148" spans="1:14" ht="33" customHeight="1" x14ac:dyDescent="0.2">
      <c r="A148" s="103" t="s">
        <v>281</v>
      </c>
      <c r="B148" s="91">
        <v>100974328</v>
      </c>
      <c r="C148" s="91">
        <v>91775913</v>
      </c>
      <c r="D148" s="91">
        <v>57911325</v>
      </c>
      <c r="E148" s="91">
        <v>68509610</v>
      </c>
      <c r="F148" s="91">
        <v>134789036</v>
      </c>
      <c r="G148" s="91">
        <v>108475372</v>
      </c>
      <c r="H148" s="91">
        <v>78754520</v>
      </c>
      <c r="I148" s="91">
        <v>124887336</v>
      </c>
      <c r="J148" s="91">
        <v>152767772</v>
      </c>
      <c r="K148" s="91">
        <v>123103070</v>
      </c>
      <c r="L148" s="91">
        <v>79932667</v>
      </c>
      <c r="M148" s="91">
        <v>70925961</v>
      </c>
      <c r="N148" s="96">
        <v>1192806911</v>
      </c>
    </row>
    <row r="149" spans="1:14" ht="33" customHeight="1" x14ac:dyDescent="0.2">
      <c r="A149" s="103" t="s">
        <v>282</v>
      </c>
      <c r="B149" s="91">
        <v>0</v>
      </c>
      <c r="C149" s="91">
        <v>0</v>
      </c>
      <c r="D149" s="91">
        <v>0</v>
      </c>
      <c r="E149" s="91">
        <v>0</v>
      </c>
      <c r="F149" s="91">
        <v>0</v>
      </c>
      <c r="G149" s="91">
        <v>0</v>
      </c>
      <c r="H149" s="91">
        <v>0</v>
      </c>
      <c r="I149" s="91">
        <v>0</v>
      </c>
      <c r="J149" s="91">
        <v>0</v>
      </c>
      <c r="K149" s="91">
        <v>0</v>
      </c>
      <c r="L149" s="91">
        <v>0</v>
      </c>
      <c r="M149" s="91">
        <v>0</v>
      </c>
      <c r="N149" s="96">
        <v>0</v>
      </c>
    </row>
    <row r="150" spans="1:14" ht="33" customHeight="1" thickBot="1" x14ac:dyDescent="0.25">
      <c r="A150" s="103" t="s">
        <v>283</v>
      </c>
      <c r="B150" s="91">
        <v>1942525</v>
      </c>
      <c r="C150" s="91">
        <v>2084315</v>
      </c>
      <c r="D150" s="91">
        <v>1572100</v>
      </c>
      <c r="E150" s="91">
        <v>1099825</v>
      </c>
      <c r="F150" s="91">
        <v>1180300</v>
      </c>
      <c r="G150" s="91">
        <v>965700</v>
      </c>
      <c r="H150" s="91">
        <v>4310515</v>
      </c>
      <c r="I150" s="91">
        <v>6933752</v>
      </c>
      <c r="J150" s="91">
        <v>10453996</v>
      </c>
      <c r="K150" s="91">
        <v>7423364</v>
      </c>
      <c r="L150" s="91">
        <v>7091553</v>
      </c>
      <c r="M150" s="91">
        <v>3229256</v>
      </c>
      <c r="N150" s="96">
        <v>48287201</v>
      </c>
    </row>
    <row r="151" spans="1:14" ht="33" customHeight="1" thickBot="1" x14ac:dyDescent="0.25">
      <c r="A151" s="104" t="s">
        <v>284</v>
      </c>
      <c r="B151" s="94">
        <v>0</v>
      </c>
      <c r="C151" s="94">
        <v>0</v>
      </c>
      <c r="D151" s="94">
        <v>0</v>
      </c>
      <c r="E151" s="94">
        <v>0</v>
      </c>
      <c r="F151" s="94">
        <v>0</v>
      </c>
      <c r="G151" s="94">
        <v>0</v>
      </c>
      <c r="H151" s="94">
        <v>0</v>
      </c>
      <c r="I151" s="94">
        <v>0</v>
      </c>
      <c r="J151" s="94">
        <v>0</v>
      </c>
      <c r="K151" s="94">
        <v>0</v>
      </c>
      <c r="L151" s="94">
        <v>0</v>
      </c>
      <c r="M151" s="94">
        <v>0</v>
      </c>
      <c r="N151" s="94">
        <v>0</v>
      </c>
    </row>
    <row r="152" spans="1:14" ht="33" customHeight="1" thickBot="1" x14ac:dyDescent="0.25">
      <c r="A152" s="105" t="s">
        <v>284</v>
      </c>
      <c r="B152" s="97">
        <v>0</v>
      </c>
      <c r="C152" s="97">
        <v>0</v>
      </c>
      <c r="D152" s="97">
        <v>0</v>
      </c>
      <c r="E152" s="97">
        <v>0</v>
      </c>
      <c r="F152" s="97">
        <v>0</v>
      </c>
      <c r="G152" s="97">
        <v>0</v>
      </c>
      <c r="H152" s="97">
        <v>0</v>
      </c>
      <c r="I152" s="97">
        <v>0</v>
      </c>
      <c r="J152" s="97">
        <v>0</v>
      </c>
      <c r="K152" s="97">
        <v>0</v>
      </c>
      <c r="L152" s="97">
        <v>0</v>
      </c>
      <c r="M152" s="97">
        <v>0</v>
      </c>
      <c r="N152" s="96">
        <v>0</v>
      </c>
    </row>
    <row r="153" spans="1:14" ht="33" customHeight="1" thickBot="1" x14ac:dyDescent="0.25">
      <c r="A153" s="104" t="s">
        <v>285</v>
      </c>
      <c r="B153" s="94">
        <v>6505663</v>
      </c>
      <c r="C153" s="94">
        <v>4886348</v>
      </c>
      <c r="D153" s="94">
        <v>5774270</v>
      </c>
      <c r="E153" s="94">
        <v>5272253</v>
      </c>
      <c r="F153" s="94">
        <v>6611786</v>
      </c>
      <c r="G153" s="94">
        <v>5810984</v>
      </c>
      <c r="H153" s="94">
        <v>6373253</v>
      </c>
      <c r="I153" s="94">
        <v>4201865</v>
      </c>
      <c r="J153" s="94">
        <v>4713190</v>
      </c>
      <c r="K153" s="94">
        <v>1589483</v>
      </c>
      <c r="L153" s="94">
        <v>3876692</v>
      </c>
      <c r="M153" s="94">
        <v>6020295</v>
      </c>
      <c r="N153" s="94">
        <v>61636082</v>
      </c>
    </row>
    <row r="154" spans="1:14" ht="33" customHeight="1" x14ac:dyDescent="0.2">
      <c r="A154" s="103" t="s">
        <v>286</v>
      </c>
      <c r="B154" s="91">
        <v>0</v>
      </c>
      <c r="C154" s="91">
        <v>0</v>
      </c>
      <c r="D154" s="91">
        <v>0</v>
      </c>
      <c r="E154" s="91">
        <v>0</v>
      </c>
      <c r="F154" s="91">
        <v>0</v>
      </c>
      <c r="G154" s="91">
        <v>0</v>
      </c>
      <c r="H154" s="91">
        <v>0</v>
      </c>
      <c r="I154" s="91">
        <v>0</v>
      </c>
      <c r="J154" s="91">
        <v>0</v>
      </c>
      <c r="K154" s="91">
        <v>0</v>
      </c>
      <c r="L154" s="91">
        <v>0</v>
      </c>
      <c r="M154" s="91">
        <v>0</v>
      </c>
      <c r="N154" s="96">
        <v>0</v>
      </c>
    </row>
    <row r="155" spans="1:14" ht="33" customHeight="1" x14ac:dyDescent="0.2">
      <c r="A155" s="103" t="s">
        <v>287</v>
      </c>
      <c r="B155" s="91">
        <v>6505663</v>
      </c>
      <c r="C155" s="91">
        <v>4886348</v>
      </c>
      <c r="D155" s="91">
        <v>5774270</v>
      </c>
      <c r="E155" s="91">
        <v>5272253</v>
      </c>
      <c r="F155" s="91">
        <v>6611786</v>
      </c>
      <c r="G155" s="91">
        <v>5810984</v>
      </c>
      <c r="H155" s="91">
        <v>6373253</v>
      </c>
      <c r="I155" s="91">
        <v>4201865</v>
      </c>
      <c r="J155" s="91">
        <v>4713190</v>
      </c>
      <c r="K155" s="91">
        <v>1589483</v>
      </c>
      <c r="L155" s="91">
        <v>3876692</v>
      </c>
      <c r="M155" s="91">
        <v>6020295</v>
      </c>
      <c r="N155" s="96">
        <v>61636082</v>
      </c>
    </row>
    <row r="156" spans="1:14" ht="33" customHeight="1" x14ac:dyDescent="0.2">
      <c r="A156" s="103" t="s">
        <v>288</v>
      </c>
      <c r="B156" s="91">
        <v>0</v>
      </c>
      <c r="C156" s="91">
        <v>0</v>
      </c>
      <c r="D156" s="91">
        <v>0</v>
      </c>
      <c r="E156" s="91">
        <v>0</v>
      </c>
      <c r="F156" s="91">
        <v>0</v>
      </c>
      <c r="G156" s="91">
        <v>0</v>
      </c>
      <c r="H156" s="91">
        <v>0</v>
      </c>
      <c r="I156" s="91">
        <v>0</v>
      </c>
      <c r="J156" s="91">
        <v>0</v>
      </c>
      <c r="K156" s="91">
        <v>0</v>
      </c>
      <c r="L156" s="91">
        <v>0</v>
      </c>
      <c r="M156" s="91">
        <v>0</v>
      </c>
      <c r="N156" s="96">
        <v>0</v>
      </c>
    </row>
    <row r="157" spans="1:14" ht="33" customHeight="1" x14ac:dyDescent="0.2">
      <c r="A157" s="103" t="s">
        <v>289</v>
      </c>
      <c r="B157" s="91">
        <v>0</v>
      </c>
      <c r="C157" s="91">
        <v>0</v>
      </c>
      <c r="D157" s="91">
        <v>0</v>
      </c>
      <c r="E157" s="91">
        <v>0</v>
      </c>
      <c r="F157" s="91">
        <v>0</v>
      </c>
      <c r="G157" s="91">
        <v>0</v>
      </c>
      <c r="H157" s="91">
        <v>0</v>
      </c>
      <c r="I157" s="91">
        <v>0</v>
      </c>
      <c r="J157" s="91">
        <v>0</v>
      </c>
      <c r="K157" s="91">
        <v>0</v>
      </c>
      <c r="L157" s="91">
        <v>0</v>
      </c>
      <c r="M157" s="91">
        <v>0</v>
      </c>
      <c r="N157" s="96">
        <v>0</v>
      </c>
    </row>
    <row r="158" spans="1:14" ht="33" customHeight="1" x14ac:dyDescent="0.2">
      <c r="A158" s="103" t="s">
        <v>290</v>
      </c>
      <c r="B158" s="91">
        <v>0</v>
      </c>
      <c r="C158" s="91">
        <v>0</v>
      </c>
      <c r="D158" s="91">
        <v>0</v>
      </c>
      <c r="E158" s="91">
        <v>0</v>
      </c>
      <c r="F158" s="91">
        <v>0</v>
      </c>
      <c r="G158" s="91">
        <v>0</v>
      </c>
      <c r="H158" s="91">
        <v>0</v>
      </c>
      <c r="I158" s="91">
        <v>0</v>
      </c>
      <c r="J158" s="91">
        <v>0</v>
      </c>
      <c r="K158" s="91">
        <v>0</v>
      </c>
      <c r="L158" s="91">
        <v>0</v>
      </c>
      <c r="M158" s="91">
        <v>0</v>
      </c>
      <c r="N158" s="96">
        <v>0</v>
      </c>
    </row>
    <row r="159" spans="1:14" ht="33" customHeight="1" x14ac:dyDescent="0.2">
      <c r="A159" s="103" t="s">
        <v>291</v>
      </c>
      <c r="B159" s="91">
        <v>0</v>
      </c>
      <c r="C159" s="91">
        <v>0</v>
      </c>
      <c r="D159" s="91">
        <v>0</v>
      </c>
      <c r="E159" s="91">
        <v>0</v>
      </c>
      <c r="F159" s="91">
        <v>0</v>
      </c>
      <c r="G159" s="91">
        <v>0</v>
      </c>
      <c r="H159" s="91">
        <v>0</v>
      </c>
      <c r="I159" s="91">
        <v>0</v>
      </c>
      <c r="J159" s="91">
        <v>0</v>
      </c>
      <c r="K159" s="91">
        <v>0</v>
      </c>
      <c r="L159" s="91">
        <v>0</v>
      </c>
      <c r="M159" s="91">
        <v>0</v>
      </c>
      <c r="N159" s="96">
        <v>0</v>
      </c>
    </row>
    <row r="160" spans="1:14" ht="33" customHeight="1" x14ac:dyDescent="0.2">
      <c r="A160" s="103" t="s">
        <v>292</v>
      </c>
      <c r="B160" s="91">
        <v>0</v>
      </c>
      <c r="C160" s="91">
        <v>0</v>
      </c>
      <c r="D160" s="91">
        <v>0</v>
      </c>
      <c r="E160" s="91">
        <v>0</v>
      </c>
      <c r="F160" s="91">
        <v>0</v>
      </c>
      <c r="G160" s="91">
        <v>0</v>
      </c>
      <c r="H160" s="91">
        <v>0</v>
      </c>
      <c r="I160" s="91">
        <v>0</v>
      </c>
      <c r="J160" s="91">
        <v>0</v>
      </c>
      <c r="K160" s="91">
        <v>0</v>
      </c>
      <c r="L160" s="91">
        <v>0</v>
      </c>
      <c r="M160" s="91">
        <v>0</v>
      </c>
      <c r="N160" s="96">
        <v>0</v>
      </c>
    </row>
    <row r="161" spans="1:14" ht="33" customHeight="1" x14ac:dyDescent="0.2">
      <c r="A161" s="103" t="s">
        <v>293</v>
      </c>
      <c r="B161" s="91">
        <v>0</v>
      </c>
      <c r="C161" s="91">
        <v>0</v>
      </c>
      <c r="D161" s="91">
        <v>0</v>
      </c>
      <c r="E161" s="91">
        <v>0</v>
      </c>
      <c r="F161" s="91">
        <v>0</v>
      </c>
      <c r="G161" s="91">
        <v>0</v>
      </c>
      <c r="H161" s="91">
        <v>0</v>
      </c>
      <c r="I161" s="91">
        <v>0</v>
      </c>
      <c r="J161" s="91">
        <v>0</v>
      </c>
      <c r="K161" s="91">
        <v>0</v>
      </c>
      <c r="L161" s="91">
        <v>0</v>
      </c>
      <c r="M161" s="91">
        <v>0</v>
      </c>
      <c r="N161" s="96">
        <v>0</v>
      </c>
    </row>
    <row r="162" spans="1:14" ht="33" customHeight="1" x14ac:dyDescent="0.2">
      <c r="A162" s="103" t="s">
        <v>294</v>
      </c>
      <c r="B162" s="91">
        <v>0</v>
      </c>
      <c r="C162" s="91">
        <v>0</v>
      </c>
      <c r="D162" s="91">
        <v>0</v>
      </c>
      <c r="E162" s="91">
        <v>0</v>
      </c>
      <c r="F162" s="91">
        <v>0</v>
      </c>
      <c r="G162" s="91">
        <v>0</v>
      </c>
      <c r="H162" s="91">
        <v>0</v>
      </c>
      <c r="I162" s="91">
        <v>0</v>
      </c>
      <c r="J162" s="91">
        <v>0</v>
      </c>
      <c r="K162" s="91">
        <v>0</v>
      </c>
      <c r="L162" s="91">
        <v>0</v>
      </c>
      <c r="M162" s="91">
        <v>0</v>
      </c>
      <c r="N162" s="96">
        <v>0</v>
      </c>
    </row>
    <row r="163" spans="1:14" ht="33" customHeight="1" thickBot="1" x14ac:dyDescent="0.25">
      <c r="A163" s="103" t="s">
        <v>295</v>
      </c>
      <c r="B163" s="91">
        <v>0</v>
      </c>
      <c r="C163" s="91">
        <v>0</v>
      </c>
      <c r="D163" s="91">
        <v>0</v>
      </c>
      <c r="E163" s="91">
        <v>0</v>
      </c>
      <c r="F163" s="91">
        <v>0</v>
      </c>
      <c r="G163" s="91">
        <v>0</v>
      </c>
      <c r="H163" s="91">
        <v>0</v>
      </c>
      <c r="I163" s="91">
        <v>0</v>
      </c>
      <c r="J163" s="91">
        <v>0</v>
      </c>
      <c r="K163" s="91">
        <v>0</v>
      </c>
      <c r="L163" s="91">
        <v>0</v>
      </c>
      <c r="M163" s="91">
        <v>0</v>
      </c>
      <c r="N163" s="96">
        <v>0</v>
      </c>
    </row>
    <row r="164" spans="1:14" ht="33" customHeight="1" thickBot="1" x14ac:dyDescent="0.25">
      <c r="A164" s="104" t="s">
        <v>296</v>
      </c>
      <c r="B164" s="94">
        <v>7541959</v>
      </c>
      <c r="C164" s="94">
        <v>3027682</v>
      </c>
      <c r="D164" s="94">
        <v>11847423</v>
      </c>
      <c r="E164" s="94">
        <v>6852853</v>
      </c>
      <c r="F164" s="94">
        <v>7506938</v>
      </c>
      <c r="G164" s="94">
        <v>7780474</v>
      </c>
      <c r="H164" s="94">
        <v>7420584</v>
      </c>
      <c r="I164" s="94">
        <v>8775821</v>
      </c>
      <c r="J164" s="94">
        <v>5909107</v>
      </c>
      <c r="K164" s="94">
        <v>7462979</v>
      </c>
      <c r="L164" s="94">
        <v>4468013</v>
      </c>
      <c r="M164" s="94">
        <v>4709344</v>
      </c>
      <c r="N164" s="94">
        <v>83303180</v>
      </c>
    </row>
    <row r="165" spans="1:14" ht="33" customHeight="1" x14ac:dyDescent="0.2">
      <c r="A165" s="103" t="s">
        <v>297</v>
      </c>
      <c r="B165" s="91">
        <v>1058778</v>
      </c>
      <c r="C165" s="91">
        <v>1439640</v>
      </c>
      <c r="D165" s="91">
        <v>1783324</v>
      </c>
      <c r="E165" s="91">
        <v>661193</v>
      </c>
      <c r="F165" s="91">
        <v>1095159</v>
      </c>
      <c r="G165" s="91">
        <v>0</v>
      </c>
      <c r="H165" s="91">
        <v>0</v>
      </c>
      <c r="I165" s="91">
        <v>0</v>
      </c>
      <c r="J165" s="91">
        <v>0</v>
      </c>
      <c r="K165" s="91">
        <v>452993</v>
      </c>
      <c r="L165" s="91">
        <v>0</v>
      </c>
      <c r="M165" s="91">
        <v>0</v>
      </c>
      <c r="N165" s="96">
        <v>6491088</v>
      </c>
    </row>
    <row r="166" spans="1:14" ht="33" customHeight="1" x14ac:dyDescent="0.2">
      <c r="A166" s="103" t="s">
        <v>298</v>
      </c>
      <c r="B166" s="91">
        <v>0</v>
      </c>
      <c r="C166" s="91">
        <v>0</v>
      </c>
      <c r="D166" s="91">
        <v>0</v>
      </c>
      <c r="E166" s="91">
        <v>0</v>
      </c>
      <c r="F166" s="91">
        <v>0</v>
      </c>
      <c r="G166" s="91">
        <v>0</v>
      </c>
      <c r="H166" s="91">
        <v>0</v>
      </c>
      <c r="I166" s="91">
        <v>0</v>
      </c>
      <c r="J166" s="91">
        <v>0</v>
      </c>
      <c r="K166" s="91">
        <v>0</v>
      </c>
      <c r="L166" s="91">
        <v>0</v>
      </c>
      <c r="M166" s="91">
        <v>0</v>
      </c>
      <c r="N166" s="96">
        <v>0</v>
      </c>
    </row>
    <row r="167" spans="1:14" ht="33" customHeight="1" x14ac:dyDescent="0.2">
      <c r="A167" s="103" t="s">
        <v>299</v>
      </c>
      <c r="B167" s="91">
        <v>0</v>
      </c>
      <c r="C167" s="91">
        <v>0</v>
      </c>
      <c r="D167" s="91">
        <v>1155600</v>
      </c>
      <c r="E167" s="91">
        <v>345755</v>
      </c>
      <c r="F167" s="91">
        <v>201164</v>
      </c>
      <c r="G167" s="91">
        <v>1257290</v>
      </c>
      <c r="H167" s="91">
        <v>2200257</v>
      </c>
      <c r="I167" s="91">
        <v>1885934</v>
      </c>
      <c r="J167" s="91">
        <v>1257290</v>
      </c>
      <c r="K167" s="91">
        <v>1508748</v>
      </c>
      <c r="L167" s="91">
        <v>543130</v>
      </c>
      <c r="M167" s="91">
        <v>1131532</v>
      </c>
      <c r="N167" s="96">
        <v>11486699</v>
      </c>
    </row>
    <row r="168" spans="1:14" ht="33" customHeight="1" x14ac:dyDescent="0.2">
      <c r="A168" s="103" t="s">
        <v>300</v>
      </c>
      <c r="B168" s="91">
        <v>0</v>
      </c>
      <c r="C168" s="91">
        <v>0</v>
      </c>
      <c r="D168" s="91">
        <v>0</v>
      </c>
      <c r="E168" s="91">
        <v>0</v>
      </c>
      <c r="F168" s="91">
        <v>0</v>
      </c>
      <c r="G168" s="91">
        <v>0</v>
      </c>
      <c r="H168" s="91">
        <v>0</v>
      </c>
      <c r="I168" s="91">
        <v>0</v>
      </c>
      <c r="J168" s="91">
        <v>0</v>
      </c>
      <c r="K168" s="91">
        <v>0</v>
      </c>
      <c r="L168" s="91">
        <v>0</v>
      </c>
      <c r="M168" s="91">
        <v>0</v>
      </c>
      <c r="N168" s="96">
        <v>0</v>
      </c>
    </row>
    <row r="169" spans="1:14" ht="33" customHeight="1" x14ac:dyDescent="0.2">
      <c r="A169" s="103" t="s">
        <v>301</v>
      </c>
      <c r="B169" s="91">
        <v>0</v>
      </c>
      <c r="C169" s="91">
        <v>0</v>
      </c>
      <c r="D169" s="91">
        <v>0</v>
      </c>
      <c r="E169" s="91">
        <v>0</v>
      </c>
      <c r="F169" s="91">
        <v>0</v>
      </c>
      <c r="G169" s="91">
        <v>0</v>
      </c>
      <c r="H169" s="91">
        <v>0</v>
      </c>
      <c r="I169" s="91">
        <v>0</v>
      </c>
      <c r="J169" s="91">
        <v>0</v>
      </c>
      <c r="K169" s="91">
        <v>0</v>
      </c>
      <c r="L169" s="91">
        <v>0</v>
      </c>
      <c r="M169" s="91">
        <v>0</v>
      </c>
      <c r="N169" s="96">
        <v>0</v>
      </c>
    </row>
    <row r="170" spans="1:14" ht="33" customHeight="1" x14ac:dyDescent="0.2">
      <c r="A170" s="103" t="s">
        <v>302</v>
      </c>
      <c r="B170" s="91">
        <v>4999721</v>
      </c>
      <c r="C170" s="91">
        <v>1588042</v>
      </c>
      <c r="D170" s="91">
        <v>8908499</v>
      </c>
      <c r="E170" s="91">
        <v>5845905</v>
      </c>
      <c r="F170" s="91">
        <v>6210615</v>
      </c>
      <c r="G170" s="91">
        <v>5312935</v>
      </c>
      <c r="H170" s="91">
        <v>5220327</v>
      </c>
      <c r="I170" s="91">
        <v>6889886</v>
      </c>
      <c r="J170" s="91">
        <v>4651817</v>
      </c>
      <c r="K170" s="91">
        <v>5501239</v>
      </c>
      <c r="L170" s="91">
        <v>3924883</v>
      </c>
      <c r="M170" s="91">
        <v>3577812</v>
      </c>
      <c r="N170" s="96">
        <v>62631682</v>
      </c>
    </row>
    <row r="171" spans="1:14" ht="33" customHeight="1" thickBot="1" x14ac:dyDescent="0.25">
      <c r="A171" s="103" t="s">
        <v>303</v>
      </c>
      <c r="B171" s="91">
        <v>1483461</v>
      </c>
      <c r="C171" s="91">
        <v>0</v>
      </c>
      <c r="D171" s="91">
        <v>0</v>
      </c>
      <c r="E171" s="91">
        <v>0</v>
      </c>
      <c r="F171" s="91">
        <v>0</v>
      </c>
      <c r="G171" s="91">
        <v>1210250</v>
      </c>
      <c r="H171" s="91">
        <v>0</v>
      </c>
      <c r="I171" s="91">
        <v>0</v>
      </c>
      <c r="J171" s="91">
        <v>0</v>
      </c>
      <c r="K171" s="91">
        <v>0</v>
      </c>
      <c r="L171" s="91">
        <v>0</v>
      </c>
      <c r="M171" s="91">
        <v>0</v>
      </c>
      <c r="N171" s="96">
        <v>2693711</v>
      </c>
    </row>
    <row r="172" spans="1:14" ht="33" customHeight="1" thickBot="1" x14ac:dyDescent="0.25">
      <c r="A172" s="104" t="s">
        <v>304</v>
      </c>
      <c r="B172" s="94">
        <v>23791799</v>
      </c>
      <c r="C172" s="94">
        <v>22945626</v>
      </c>
      <c r="D172" s="94">
        <v>20004084</v>
      </c>
      <c r="E172" s="94">
        <v>26823850</v>
      </c>
      <c r="F172" s="94">
        <v>28658524</v>
      </c>
      <c r="G172" s="94">
        <v>28039646</v>
      </c>
      <c r="H172" s="94">
        <v>21859922</v>
      </c>
      <c r="I172" s="94">
        <v>23215224</v>
      </c>
      <c r="J172" s="94">
        <v>21034390</v>
      </c>
      <c r="K172" s="94">
        <v>25719328</v>
      </c>
      <c r="L172" s="94">
        <v>21895536</v>
      </c>
      <c r="M172" s="94">
        <v>17733748</v>
      </c>
      <c r="N172" s="94">
        <v>281721676</v>
      </c>
    </row>
    <row r="173" spans="1:14" ht="33" customHeight="1" x14ac:dyDescent="0.2">
      <c r="A173" s="103" t="s">
        <v>305</v>
      </c>
      <c r="B173" s="91">
        <v>0</v>
      </c>
      <c r="C173" s="91">
        <v>0</v>
      </c>
      <c r="D173" s="91">
        <v>0</v>
      </c>
      <c r="E173" s="91">
        <v>0</v>
      </c>
      <c r="F173" s="91">
        <v>0</v>
      </c>
      <c r="G173" s="91">
        <v>0</v>
      </c>
      <c r="H173" s="91">
        <v>0</v>
      </c>
      <c r="I173" s="91">
        <v>0</v>
      </c>
      <c r="J173" s="91">
        <v>0</v>
      </c>
      <c r="K173" s="91">
        <v>0</v>
      </c>
      <c r="L173" s="91">
        <v>0</v>
      </c>
      <c r="M173" s="91">
        <v>0</v>
      </c>
      <c r="N173" s="96">
        <v>0</v>
      </c>
    </row>
    <row r="174" spans="1:14" ht="33" customHeight="1" x14ac:dyDescent="0.2">
      <c r="A174" s="103" t="s">
        <v>306</v>
      </c>
      <c r="B174" s="91">
        <v>0</v>
      </c>
      <c r="C174" s="91">
        <v>0</v>
      </c>
      <c r="D174" s="91">
        <v>0</v>
      </c>
      <c r="E174" s="91">
        <v>0</v>
      </c>
      <c r="F174" s="91">
        <v>0</v>
      </c>
      <c r="G174" s="91">
        <v>0</v>
      </c>
      <c r="H174" s="91">
        <v>0</v>
      </c>
      <c r="I174" s="91">
        <v>0</v>
      </c>
      <c r="J174" s="91">
        <v>0</v>
      </c>
      <c r="K174" s="91">
        <v>0</v>
      </c>
      <c r="L174" s="91">
        <v>0</v>
      </c>
      <c r="M174" s="91">
        <v>0</v>
      </c>
      <c r="N174" s="96">
        <v>0</v>
      </c>
    </row>
    <row r="175" spans="1:14" ht="33" customHeight="1" x14ac:dyDescent="0.2">
      <c r="A175" s="103" t="s">
        <v>307</v>
      </c>
      <c r="B175" s="91">
        <v>0</v>
      </c>
      <c r="C175" s="91">
        <v>0</v>
      </c>
      <c r="D175" s="91">
        <v>0</v>
      </c>
      <c r="E175" s="91">
        <v>0</v>
      </c>
      <c r="F175" s="91">
        <v>0</v>
      </c>
      <c r="G175" s="91">
        <v>0</v>
      </c>
      <c r="H175" s="91">
        <v>0</v>
      </c>
      <c r="I175" s="91">
        <v>0</v>
      </c>
      <c r="J175" s="91">
        <v>0</v>
      </c>
      <c r="K175" s="91">
        <v>0</v>
      </c>
      <c r="L175" s="91">
        <v>0</v>
      </c>
      <c r="M175" s="91">
        <v>0</v>
      </c>
      <c r="N175" s="96">
        <v>0</v>
      </c>
    </row>
    <row r="176" spans="1:14" ht="33" customHeight="1" x14ac:dyDescent="0.2">
      <c r="A176" s="103" t="s">
        <v>308</v>
      </c>
      <c r="B176" s="91">
        <v>0</v>
      </c>
      <c r="C176" s="91">
        <v>0</v>
      </c>
      <c r="D176" s="91">
        <v>0</v>
      </c>
      <c r="E176" s="91">
        <v>0</v>
      </c>
      <c r="F176" s="91">
        <v>0</v>
      </c>
      <c r="G176" s="91">
        <v>0</v>
      </c>
      <c r="H176" s="91">
        <v>0</v>
      </c>
      <c r="I176" s="91">
        <v>0</v>
      </c>
      <c r="J176" s="91">
        <v>0</v>
      </c>
      <c r="K176" s="91">
        <v>0</v>
      </c>
      <c r="L176" s="91">
        <v>0</v>
      </c>
      <c r="M176" s="91">
        <v>0</v>
      </c>
      <c r="N176" s="96">
        <v>0</v>
      </c>
    </row>
    <row r="177" spans="1:14" ht="33" customHeight="1" x14ac:dyDescent="0.2">
      <c r="A177" s="103" t="s">
        <v>309</v>
      </c>
      <c r="B177" s="91">
        <v>3323896</v>
      </c>
      <c r="C177" s="91">
        <v>1799340</v>
      </c>
      <c r="D177" s="91">
        <v>866564</v>
      </c>
      <c r="E177" s="91">
        <v>920838</v>
      </c>
      <c r="F177" s="91">
        <v>2472150</v>
      </c>
      <c r="G177" s="91">
        <v>3402299</v>
      </c>
      <c r="H177" s="91">
        <v>3080330</v>
      </c>
      <c r="I177" s="91">
        <v>1941879</v>
      </c>
      <c r="J177" s="91">
        <v>868134</v>
      </c>
      <c r="K177" s="91">
        <v>964312</v>
      </c>
      <c r="L177" s="91">
        <v>3399673</v>
      </c>
      <c r="M177" s="91">
        <v>0</v>
      </c>
      <c r="N177" s="96">
        <v>23039416</v>
      </c>
    </row>
    <row r="178" spans="1:14" ht="33" customHeight="1" x14ac:dyDescent="0.2">
      <c r="A178" s="103" t="s">
        <v>310</v>
      </c>
      <c r="B178" s="91">
        <v>0</v>
      </c>
      <c r="C178" s="91">
        <v>0</v>
      </c>
      <c r="D178" s="91">
        <v>0</v>
      </c>
      <c r="E178" s="91">
        <v>0</v>
      </c>
      <c r="F178" s="91">
        <v>0</v>
      </c>
      <c r="G178" s="91">
        <v>0</v>
      </c>
      <c r="H178" s="91">
        <v>0</v>
      </c>
      <c r="I178" s="91">
        <v>0</v>
      </c>
      <c r="J178" s="91">
        <v>0</v>
      </c>
      <c r="K178" s="91">
        <v>0</v>
      </c>
      <c r="L178" s="91">
        <v>0</v>
      </c>
      <c r="M178" s="91">
        <v>0</v>
      </c>
      <c r="N178" s="96">
        <v>0</v>
      </c>
    </row>
    <row r="179" spans="1:14" ht="33" customHeight="1" x14ac:dyDescent="0.2">
      <c r="A179" s="103" t="s">
        <v>311</v>
      </c>
      <c r="B179" s="91">
        <v>2761969</v>
      </c>
      <c r="C179" s="91">
        <v>3343076</v>
      </c>
      <c r="D179" s="91">
        <v>3595701</v>
      </c>
      <c r="E179" s="91">
        <v>7374566</v>
      </c>
      <c r="F179" s="91">
        <v>7638818</v>
      </c>
      <c r="G179" s="91">
        <v>8294588</v>
      </c>
      <c r="H179" s="91">
        <v>5187803</v>
      </c>
      <c r="I179" s="91">
        <v>6812340</v>
      </c>
      <c r="J179" s="91">
        <v>7220272</v>
      </c>
      <c r="K179" s="91">
        <v>9687257</v>
      </c>
      <c r="L179" s="91">
        <v>9264584</v>
      </c>
      <c r="M179" s="91">
        <v>9042667</v>
      </c>
      <c r="N179" s="96">
        <v>80223640</v>
      </c>
    </row>
    <row r="180" spans="1:14" ht="33" customHeight="1" x14ac:dyDescent="0.2">
      <c r="A180" s="103" t="s">
        <v>312</v>
      </c>
      <c r="B180" s="91">
        <v>0</v>
      </c>
      <c r="C180" s="91">
        <v>0</v>
      </c>
      <c r="D180" s="91">
        <v>0</v>
      </c>
      <c r="E180" s="91">
        <v>0</v>
      </c>
      <c r="F180" s="91">
        <v>0</v>
      </c>
      <c r="G180" s="91">
        <v>0</v>
      </c>
      <c r="H180" s="91">
        <v>0</v>
      </c>
      <c r="I180" s="91">
        <v>0</v>
      </c>
      <c r="J180" s="91">
        <v>0</v>
      </c>
      <c r="K180" s="91">
        <v>0</v>
      </c>
      <c r="L180" s="91">
        <v>0</v>
      </c>
      <c r="M180" s="91">
        <v>0</v>
      </c>
      <c r="N180" s="96">
        <v>0</v>
      </c>
    </row>
    <row r="181" spans="1:14" ht="33" customHeight="1" x14ac:dyDescent="0.2">
      <c r="A181" s="103" t="s">
        <v>313</v>
      </c>
      <c r="B181" s="91">
        <v>0</v>
      </c>
      <c r="C181" s="91">
        <v>0</v>
      </c>
      <c r="D181" s="91">
        <v>0</v>
      </c>
      <c r="E181" s="91">
        <v>0</v>
      </c>
      <c r="F181" s="91">
        <v>0</v>
      </c>
      <c r="G181" s="91">
        <v>0</v>
      </c>
      <c r="H181" s="91">
        <v>0</v>
      </c>
      <c r="I181" s="91">
        <v>0</v>
      </c>
      <c r="J181" s="91">
        <v>0</v>
      </c>
      <c r="K181" s="91">
        <v>0</v>
      </c>
      <c r="L181" s="91">
        <v>0</v>
      </c>
      <c r="M181" s="91">
        <v>0</v>
      </c>
      <c r="N181" s="96">
        <v>0</v>
      </c>
    </row>
    <row r="182" spans="1:14" ht="33" customHeight="1" x14ac:dyDescent="0.2">
      <c r="A182" s="103" t="s">
        <v>314</v>
      </c>
      <c r="B182" s="91">
        <v>2291374</v>
      </c>
      <c r="C182" s="91">
        <v>2389410</v>
      </c>
      <c r="D182" s="91">
        <v>5252792</v>
      </c>
      <c r="E182" s="91">
        <v>3396134</v>
      </c>
      <c r="F182" s="91">
        <v>5907672</v>
      </c>
      <c r="G182" s="91">
        <v>6048019</v>
      </c>
      <c r="H182" s="91">
        <v>5860091</v>
      </c>
      <c r="I182" s="91">
        <v>4302107</v>
      </c>
      <c r="J182" s="91">
        <v>5222127</v>
      </c>
      <c r="K182" s="91">
        <v>4992224</v>
      </c>
      <c r="L182" s="91">
        <v>1508126</v>
      </c>
      <c r="M182" s="91">
        <v>3540209</v>
      </c>
      <c r="N182" s="96">
        <v>50710285</v>
      </c>
    </row>
    <row r="183" spans="1:14" ht="33" customHeight="1" x14ac:dyDescent="0.2">
      <c r="A183" s="103" t="s">
        <v>315</v>
      </c>
      <c r="B183" s="91">
        <v>0</v>
      </c>
      <c r="C183" s="91">
        <v>0</v>
      </c>
      <c r="D183" s="91">
        <v>0</v>
      </c>
      <c r="E183" s="91">
        <v>0</v>
      </c>
      <c r="F183" s="91">
        <v>0</v>
      </c>
      <c r="G183" s="91">
        <v>0</v>
      </c>
      <c r="H183" s="91">
        <v>0</v>
      </c>
      <c r="I183" s="91">
        <v>0</v>
      </c>
      <c r="J183" s="91">
        <v>0</v>
      </c>
      <c r="K183" s="91">
        <v>0</v>
      </c>
      <c r="L183" s="91">
        <v>0</v>
      </c>
      <c r="M183" s="91">
        <v>0</v>
      </c>
      <c r="N183" s="96">
        <v>0</v>
      </c>
    </row>
    <row r="184" spans="1:14" ht="33" customHeight="1" x14ac:dyDescent="0.2">
      <c r="A184" s="103" t="s">
        <v>316</v>
      </c>
      <c r="B184" s="91">
        <v>0</v>
      </c>
      <c r="C184" s="91">
        <v>0</v>
      </c>
      <c r="D184" s="91">
        <v>0</v>
      </c>
      <c r="E184" s="91">
        <v>0</v>
      </c>
      <c r="F184" s="91">
        <v>0</v>
      </c>
      <c r="G184" s="91">
        <v>0</v>
      </c>
      <c r="H184" s="91">
        <v>0</v>
      </c>
      <c r="I184" s="91">
        <v>0</v>
      </c>
      <c r="J184" s="91">
        <v>0</v>
      </c>
      <c r="K184" s="91">
        <v>0</v>
      </c>
      <c r="L184" s="91">
        <v>0</v>
      </c>
      <c r="M184" s="91">
        <v>0</v>
      </c>
      <c r="N184" s="96">
        <v>0</v>
      </c>
    </row>
    <row r="185" spans="1:14" ht="33" customHeight="1" x14ac:dyDescent="0.2">
      <c r="A185" s="103" t="s">
        <v>317</v>
      </c>
      <c r="B185" s="91">
        <v>0</v>
      </c>
      <c r="C185" s="91">
        <v>0</v>
      </c>
      <c r="D185" s="91">
        <v>0</v>
      </c>
      <c r="E185" s="91">
        <v>0</v>
      </c>
      <c r="F185" s="91">
        <v>0</v>
      </c>
      <c r="G185" s="91">
        <v>0</v>
      </c>
      <c r="H185" s="91">
        <v>0</v>
      </c>
      <c r="I185" s="91">
        <v>0</v>
      </c>
      <c r="J185" s="91">
        <v>0</v>
      </c>
      <c r="K185" s="91">
        <v>0</v>
      </c>
      <c r="L185" s="91">
        <v>0</v>
      </c>
      <c r="M185" s="91">
        <v>0</v>
      </c>
      <c r="N185" s="96">
        <v>0</v>
      </c>
    </row>
    <row r="186" spans="1:14" ht="33" customHeight="1" x14ac:dyDescent="0.2">
      <c r="A186" s="103" t="s">
        <v>318</v>
      </c>
      <c r="B186" s="91">
        <v>0</v>
      </c>
      <c r="C186" s="91">
        <v>0</v>
      </c>
      <c r="D186" s="91">
        <v>0</v>
      </c>
      <c r="E186" s="91">
        <v>0</v>
      </c>
      <c r="F186" s="91">
        <v>0</v>
      </c>
      <c r="G186" s="91">
        <v>0</v>
      </c>
      <c r="H186" s="91">
        <v>0</v>
      </c>
      <c r="I186" s="91">
        <v>0</v>
      </c>
      <c r="J186" s="91">
        <v>0</v>
      </c>
      <c r="K186" s="91">
        <v>0</v>
      </c>
      <c r="L186" s="91">
        <v>0</v>
      </c>
      <c r="M186" s="91">
        <v>0</v>
      </c>
      <c r="N186" s="96">
        <v>0</v>
      </c>
    </row>
    <row r="187" spans="1:14" ht="33" customHeight="1" thickBot="1" x14ac:dyDescent="0.25">
      <c r="A187" s="103" t="s">
        <v>319</v>
      </c>
      <c r="B187" s="91">
        <v>15414561</v>
      </c>
      <c r="C187" s="91">
        <v>15413800</v>
      </c>
      <c r="D187" s="91">
        <v>10289026</v>
      </c>
      <c r="E187" s="91">
        <v>15132313</v>
      </c>
      <c r="F187" s="91">
        <v>12639884</v>
      </c>
      <c r="G187" s="91">
        <v>10294739</v>
      </c>
      <c r="H187" s="91">
        <v>7731698</v>
      </c>
      <c r="I187" s="91">
        <v>10158898</v>
      </c>
      <c r="J187" s="91">
        <v>7723857</v>
      </c>
      <c r="K187" s="91">
        <v>10075535</v>
      </c>
      <c r="L187" s="91">
        <v>7723153</v>
      </c>
      <c r="M187" s="91">
        <v>5150872</v>
      </c>
      <c r="N187" s="96">
        <v>127748336</v>
      </c>
    </row>
    <row r="188" spans="1:14" ht="33" customHeight="1" thickBot="1" x14ac:dyDescent="0.25">
      <c r="A188" s="104" t="s">
        <v>320</v>
      </c>
      <c r="B188" s="94">
        <v>2496507</v>
      </c>
      <c r="C188" s="94">
        <v>2257215</v>
      </c>
      <c r="D188" s="94">
        <v>1810876</v>
      </c>
      <c r="E188" s="94">
        <v>3654155</v>
      </c>
      <c r="F188" s="94">
        <v>2732362</v>
      </c>
      <c r="G188" s="94">
        <v>2438255</v>
      </c>
      <c r="H188" s="94">
        <v>5280062</v>
      </c>
      <c r="I188" s="94">
        <v>10269786</v>
      </c>
      <c r="J188" s="94">
        <v>4562287</v>
      </c>
      <c r="K188" s="94">
        <v>3488927</v>
      </c>
      <c r="L188" s="94">
        <v>2646089</v>
      </c>
      <c r="M188" s="94">
        <v>1388400</v>
      </c>
      <c r="N188" s="94">
        <v>43024921</v>
      </c>
    </row>
    <row r="189" spans="1:14" ht="33" customHeight="1" x14ac:dyDescent="0.2">
      <c r="A189" s="103" t="s">
        <v>321</v>
      </c>
      <c r="B189" s="91">
        <v>1964212</v>
      </c>
      <c r="C189" s="91">
        <v>2257215</v>
      </c>
      <c r="D189" s="91">
        <v>1810876</v>
      </c>
      <c r="E189" s="91">
        <v>3654155</v>
      </c>
      <c r="F189" s="91">
        <v>2732362</v>
      </c>
      <c r="G189" s="91">
        <v>2438255</v>
      </c>
      <c r="H189" s="91">
        <v>5280062</v>
      </c>
      <c r="I189" s="91">
        <v>10269786</v>
      </c>
      <c r="J189" s="91">
        <v>4562287</v>
      </c>
      <c r="K189" s="91">
        <v>3488927</v>
      </c>
      <c r="L189" s="91">
        <v>2646089</v>
      </c>
      <c r="M189" s="91">
        <v>1388400</v>
      </c>
      <c r="N189" s="96">
        <v>42492626</v>
      </c>
    </row>
    <row r="190" spans="1:14" ht="33" customHeight="1" x14ac:dyDescent="0.2">
      <c r="A190" s="103" t="s">
        <v>322</v>
      </c>
      <c r="B190" s="91">
        <v>0</v>
      </c>
      <c r="C190" s="91">
        <v>0</v>
      </c>
      <c r="D190" s="91">
        <v>0</v>
      </c>
      <c r="E190" s="91">
        <v>0</v>
      </c>
      <c r="F190" s="91">
        <v>0</v>
      </c>
      <c r="G190" s="91">
        <v>0</v>
      </c>
      <c r="H190" s="91">
        <v>0</v>
      </c>
      <c r="I190" s="91">
        <v>0</v>
      </c>
      <c r="J190" s="91">
        <v>0</v>
      </c>
      <c r="K190" s="91">
        <v>0</v>
      </c>
      <c r="L190" s="91">
        <v>0</v>
      </c>
      <c r="M190" s="91">
        <v>0</v>
      </c>
      <c r="N190" s="96">
        <v>0</v>
      </c>
    </row>
    <row r="191" spans="1:14" ht="33" customHeight="1" x14ac:dyDescent="0.2">
      <c r="A191" s="103" t="s">
        <v>323</v>
      </c>
      <c r="B191" s="91">
        <v>0</v>
      </c>
      <c r="C191" s="91">
        <v>0</v>
      </c>
      <c r="D191" s="91">
        <v>0</v>
      </c>
      <c r="E191" s="91">
        <v>0</v>
      </c>
      <c r="F191" s="91">
        <v>0</v>
      </c>
      <c r="G191" s="91">
        <v>0</v>
      </c>
      <c r="H191" s="91">
        <v>0</v>
      </c>
      <c r="I191" s="91">
        <v>0</v>
      </c>
      <c r="J191" s="91">
        <v>0</v>
      </c>
      <c r="K191" s="91">
        <v>0</v>
      </c>
      <c r="L191" s="91">
        <v>0</v>
      </c>
      <c r="M191" s="91">
        <v>0</v>
      </c>
      <c r="N191" s="96">
        <v>0</v>
      </c>
    </row>
    <row r="192" spans="1:14" ht="33" customHeight="1" x14ac:dyDescent="0.2">
      <c r="A192" s="103" t="s">
        <v>324</v>
      </c>
      <c r="B192" s="91">
        <v>532295</v>
      </c>
      <c r="C192" s="91">
        <v>0</v>
      </c>
      <c r="D192" s="91">
        <v>0</v>
      </c>
      <c r="E192" s="91">
        <v>0</v>
      </c>
      <c r="F192" s="91">
        <v>0</v>
      </c>
      <c r="G192" s="91">
        <v>0</v>
      </c>
      <c r="H192" s="91">
        <v>0</v>
      </c>
      <c r="I192" s="91">
        <v>0</v>
      </c>
      <c r="J192" s="91">
        <v>0</v>
      </c>
      <c r="K192" s="91">
        <v>0</v>
      </c>
      <c r="L192" s="91">
        <v>0</v>
      </c>
      <c r="M192" s="91">
        <v>0</v>
      </c>
      <c r="N192" s="96">
        <v>532295</v>
      </c>
    </row>
    <row r="193" spans="1:14" ht="33" customHeight="1" x14ac:dyDescent="0.2">
      <c r="A193" s="103" t="s">
        <v>325</v>
      </c>
      <c r="B193" s="91">
        <v>0</v>
      </c>
      <c r="C193" s="91">
        <v>0</v>
      </c>
      <c r="D193" s="91">
        <v>0</v>
      </c>
      <c r="E193" s="91">
        <v>0</v>
      </c>
      <c r="F193" s="91">
        <v>0</v>
      </c>
      <c r="G193" s="91">
        <v>0</v>
      </c>
      <c r="H193" s="91">
        <v>0</v>
      </c>
      <c r="I193" s="91">
        <v>0</v>
      </c>
      <c r="J193" s="91">
        <v>0</v>
      </c>
      <c r="K193" s="91">
        <v>0</v>
      </c>
      <c r="L193" s="91">
        <v>0</v>
      </c>
      <c r="M193" s="91">
        <v>0</v>
      </c>
      <c r="N193" s="96">
        <v>0</v>
      </c>
    </row>
    <row r="194" spans="1:14" ht="33" customHeight="1" thickBot="1" x14ac:dyDescent="0.25">
      <c r="A194" s="103" t="s">
        <v>256</v>
      </c>
      <c r="B194" s="91">
        <v>0</v>
      </c>
      <c r="C194" s="91">
        <v>0</v>
      </c>
      <c r="D194" s="91">
        <v>0</v>
      </c>
      <c r="E194" s="91">
        <v>0</v>
      </c>
      <c r="F194" s="91">
        <v>0</v>
      </c>
      <c r="G194" s="91">
        <v>0</v>
      </c>
      <c r="H194" s="91">
        <v>0</v>
      </c>
      <c r="I194" s="91">
        <v>0</v>
      </c>
      <c r="J194" s="91">
        <v>0</v>
      </c>
      <c r="K194" s="91">
        <v>0</v>
      </c>
      <c r="L194" s="91">
        <v>0</v>
      </c>
      <c r="M194" s="91">
        <v>0</v>
      </c>
      <c r="N194" s="96">
        <v>0</v>
      </c>
    </row>
    <row r="195" spans="1:14" ht="33" customHeight="1" thickBot="1" x14ac:dyDescent="0.25">
      <c r="A195" s="104" t="s">
        <v>326</v>
      </c>
      <c r="B195" s="94">
        <v>0</v>
      </c>
      <c r="C195" s="94">
        <v>0</v>
      </c>
      <c r="D195" s="94">
        <v>0</v>
      </c>
      <c r="E195" s="94">
        <v>329340</v>
      </c>
      <c r="F195" s="94">
        <v>1377920</v>
      </c>
      <c r="G195" s="94">
        <v>4596034</v>
      </c>
      <c r="H195" s="94">
        <v>2112826</v>
      </c>
      <c r="I195" s="94">
        <v>686125</v>
      </c>
      <c r="J195" s="94">
        <v>0</v>
      </c>
      <c r="K195" s="94">
        <v>0</v>
      </c>
      <c r="L195" s="94">
        <v>60900</v>
      </c>
      <c r="M195" s="94">
        <v>182700</v>
      </c>
      <c r="N195" s="94">
        <v>9345845</v>
      </c>
    </row>
    <row r="196" spans="1:14" ht="33" customHeight="1" x14ac:dyDescent="0.2">
      <c r="A196" s="103" t="s">
        <v>327</v>
      </c>
      <c r="B196" s="91">
        <v>0</v>
      </c>
      <c r="C196" s="91">
        <v>0</v>
      </c>
      <c r="D196" s="91">
        <v>0</v>
      </c>
      <c r="E196" s="91">
        <v>0</v>
      </c>
      <c r="F196" s="91">
        <v>0</v>
      </c>
      <c r="G196" s="91">
        <v>0</v>
      </c>
      <c r="H196" s="91">
        <v>0</v>
      </c>
      <c r="I196" s="91">
        <v>0</v>
      </c>
      <c r="J196" s="91">
        <v>0</v>
      </c>
      <c r="K196" s="91">
        <v>0</v>
      </c>
      <c r="L196" s="91">
        <v>0</v>
      </c>
      <c r="M196" s="91">
        <v>0</v>
      </c>
      <c r="N196" s="91">
        <v>0</v>
      </c>
    </row>
    <row r="197" spans="1:14" ht="33" customHeight="1" x14ac:dyDescent="0.2">
      <c r="A197" s="103" t="s">
        <v>328</v>
      </c>
      <c r="B197" s="91">
        <v>0</v>
      </c>
      <c r="C197" s="91">
        <v>0</v>
      </c>
      <c r="D197" s="91">
        <v>0</v>
      </c>
      <c r="E197" s="91">
        <v>329340</v>
      </c>
      <c r="F197" s="91">
        <v>593810</v>
      </c>
      <c r="G197" s="91">
        <v>4596034</v>
      </c>
      <c r="H197" s="91">
        <v>1276442</v>
      </c>
      <c r="I197" s="91">
        <v>686125</v>
      </c>
      <c r="J197" s="91">
        <v>0</v>
      </c>
      <c r="K197" s="91">
        <v>0</v>
      </c>
      <c r="L197" s="91">
        <v>0</v>
      </c>
      <c r="M197" s="91">
        <v>0</v>
      </c>
      <c r="N197" s="91">
        <v>7481751</v>
      </c>
    </row>
    <row r="198" spans="1:14" ht="33" customHeight="1" x14ac:dyDescent="0.2">
      <c r="A198" s="103" t="s">
        <v>329</v>
      </c>
      <c r="B198" s="91">
        <v>0</v>
      </c>
      <c r="C198" s="91">
        <v>0</v>
      </c>
      <c r="D198" s="91">
        <v>0</v>
      </c>
      <c r="E198" s="91">
        <v>0</v>
      </c>
      <c r="F198" s="91">
        <v>784110</v>
      </c>
      <c r="G198" s="91">
        <v>0</v>
      </c>
      <c r="H198" s="91">
        <v>836384</v>
      </c>
      <c r="I198" s="91">
        <v>0</v>
      </c>
      <c r="J198" s="91">
        <v>0</v>
      </c>
      <c r="K198" s="91">
        <v>0</v>
      </c>
      <c r="L198" s="91">
        <v>0</v>
      </c>
      <c r="M198" s="91">
        <v>0</v>
      </c>
      <c r="N198" s="91">
        <v>1620494</v>
      </c>
    </row>
    <row r="199" spans="1:14" ht="33" customHeight="1" thickBot="1" x14ac:dyDescent="0.25">
      <c r="A199" s="103" t="s">
        <v>256</v>
      </c>
      <c r="B199" s="91">
        <v>0</v>
      </c>
      <c r="C199" s="91">
        <v>0</v>
      </c>
      <c r="D199" s="91">
        <v>0</v>
      </c>
      <c r="E199" s="91">
        <v>0</v>
      </c>
      <c r="F199" s="91">
        <v>0</v>
      </c>
      <c r="G199" s="91">
        <v>0</v>
      </c>
      <c r="H199" s="91">
        <v>0</v>
      </c>
      <c r="I199" s="91">
        <v>0</v>
      </c>
      <c r="J199" s="91">
        <v>0</v>
      </c>
      <c r="K199" s="91">
        <v>0</v>
      </c>
      <c r="L199" s="91">
        <v>60900</v>
      </c>
      <c r="M199" s="91">
        <v>182700</v>
      </c>
      <c r="N199" s="91">
        <v>243600</v>
      </c>
    </row>
    <row r="200" spans="1:14" ht="33" customHeight="1" thickBot="1" x14ac:dyDescent="0.25">
      <c r="A200" s="104" t="s">
        <v>330</v>
      </c>
      <c r="B200" s="94">
        <v>67770462</v>
      </c>
      <c r="C200" s="94">
        <v>56153039</v>
      </c>
      <c r="D200" s="94">
        <v>66711083</v>
      </c>
      <c r="E200" s="94">
        <v>65354206</v>
      </c>
      <c r="F200" s="94">
        <v>63239433</v>
      </c>
      <c r="G200" s="94">
        <v>67042401</v>
      </c>
      <c r="H200" s="94">
        <v>66559500</v>
      </c>
      <c r="I200" s="94">
        <v>60627859</v>
      </c>
      <c r="J200" s="94">
        <v>34242372</v>
      </c>
      <c r="K200" s="94">
        <v>44744126</v>
      </c>
      <c r="L200" s="94">
        <v>72457327</v>
      </c>
      <c r="M200" s="94">
        <v>61273542</v>
      </c>
      <c r="N200" s="94">
        <v>726175351</v>
      </c>
    </row>
    <row r="201" spans="1:14" ht="33" customHeight="1" x14ac:dyDescent="0.2">
      <c r="A201" s="103" t="s">
        <v>331</v>
      </c>
      <c r="B201" s="91">
        <v>5330545</v>
      </c>
      <c r="C201" s="91">
        <v>2980176</v>
      </c>
      <c r="D201" s="91">
        <v>4488357</v>
      </c>
      <c r="E201" s="91">
        <v>3403631</v>
      </c>
      <c r="F201" s="91">
        <v>4522526</v>
      </c>
      <c r="G201" s="91">
        <v>3526598</v>
      </c>
      <c r="H201" s="91">
        <v>4757308</v>
      </c>
      <c r="I201" s="91">
        <v>6284587</v>
      </c>
      <c r="J201" s="91">
        <v>1031510</v>
      </c>
      <c r="K201" s="91">
        <v>3184549</v>
      </c>
      <c r="L201" s="91">
        <v>4357999</v>
      </c>
      <c r="M201" s="91">
        <v>4687316</v>
      </c>
      <c r="N201" s="96">
        <v>48555101</v>
      </c>
    </row>
    <row r="202" spans="1:14" ht="33" customHeight="1" x14ac:dyDescent="0.2">
      <c r="A202" s="103" t="s">
        <v>332</v>
      </c>
      <c r="B202" s="91">
        <v>7475274</v>
      </c>
      <c r="C202" s="91">
        <v>2302369</v>
      </c>
      <c r="D202" s="91">
        <v>9392704</v>
      </c>
      <c r="E202" s="91">
        <v>5210491</v>
      </c>
      <c r="F202" s="91">
        <v>4309300</v>
      </c>
      <c r="G202" s="91">
        <v>4635578</v>
      </c>
      <c r="H202" s="91">
        <v>4628381</v>
      </c>
      <c r="I202" s="91">
        <v>4500276</v>
      </c>
      <c r="J202" s="91">
        <v>6293755</v>
      </c>
      <c r="K202" s="91">
        <v>0</v>
      </c>
      <c r="L202" s="91">
        <v>3912077</v>
      </c>
      <c r="M202" s="91">
        <v>3684062</v>
      </c>
      <c r="N202" s="96">
        <v>56344266</v>
      </c>
    </row>
    <row r="203" spans="1:14" ht="33" customHeight="1" x14ac:dyDescent="0.2">
      <c r="A203" s="103" t="s">
        <v>333</v>
      </c>
      <c r="B203" s="91">
        <v>0</v>
      </c>
      <c r="C203" s="91">
        <v>0</v>
      </c>
      <c r="D203" s="91">
        <v>0</v>
      </c>
      <c r="E203" s="91">
        <v>0</v>
      </c>
      <c r="F203" s="91">
        <v>0</v>
      </c>
      <c r="G203" s="91">
        <v>0</v>
      </c>
      <c r="H203" s="91">
        <v>0</v>
      </c>
      <c r="I203" s="91">
        <v>0</v>
      </c>
      <c r="J203" s="91">
        <v>0</v>
      </c>
      <c r="K203" s="91">
        <v>0</v>
      </c>
      <c r="L203" s="91">
        <v>0</v>
      </c>
      <c r="M203" s="91">
        <v>0</v>
      </c>
      <c r="N203" s="96">
        <v>0</v>
      </c>
    </row>
    <row r="204" spans="1:14" ht="33" customHeight="1" x14ac:dyDescent="0.2">
      <c r="A204" s="103" t="s">
        <v>334</v>
      </c>
      <c r="B204" s="91">
        <v>0</v>
      </c>
      <c r="C204" s="91">
        <v>0</v>
      </c>
      <c r="D204" s="91">
        <v>0</v>
      </c>
      <c r="E204" s="91">
        <v>0</v>
      </c>
      <c r="F204" s="91">
        <v>0</v>
      </c>
      <c r="G204" s="91">
        <v>0</v>
      </c>
      <c r="H204" s="91">
        <v>0</v>
      </c>
      <c r="I204" s="91">
        <v>0</v>
      </c>
      <c r="J204" s="91">
        <v>0</v>
      </c>
      <c r="K204" s="91">
        <v>0</v>
      </c>
      <c r="L204" s="91">
        <v>0</v>
      </c>
      <c r="M204" s="91">
        <v>0</v>
      </c>
      <c r="N204" s="96">
        <v>0</v>
      </c>
    </row>
    <row r="205" spans="1:14" ht="33" customHeight="1" x14ac:dyDescent="0.2">
      <c r="A205" s="103" t="s">
        <v>335</v>
      </c>
      <c r="B205" s="91">
        <v>0</v>
      </c>
      <c r="C205" s="91">
        <v>0</v>
      </c>
      <c r="D205" s="91">
        <v>0</v>
      </c>
      <c r="E205" s="91">
        <v>0</v>
      </c>
      <c r="F205" s="91">
        <v>0</v>
      </c>
      <c r="G205" s="91">
        <v>0</v>
      </c>
      <c r="H205" s="91">
        <v>0</v>
      </c>
      <c r="I205" s="91">
        <v>0</v>
      </c>
      <c r="J205" s="91">
        <v>0</v>
      </c>
      <c r="K205" s="91">
        <v>0</v>
      </c>
      <c r="L205" s="91">
        <v>0</v>
      </c>
      <c r="M205" s="91">
        <v>0</v>
      </c>
      <c r="N205" s="96">
        <v>0</v>
      </c>
    </row>
    <row r="206" spans="1:14" ht="33" customHeight="1" x14ac:dyDescent="0.2">
      <c r="A206" s="103" t="s">
        <v>336</v>
      </c>
      <c r="B206" s="91">
        <v>54964643</v>
      </c>
      <c r="C206" s="91">
        <v>50870494</v>
      </c>
      <c r="D206" s="91">
        <v>52830023</v>
      </c>
      <c r="E206" s="91">
        <v>56740084</v>
      </c>
      <c r="F206" s="91">
        <v>54407607</v>
      </c>
      <c r="G206" s="91">
        <v>58880225</v>
      </c>
      <c r="H206" s="91">
        <v>57173812</v>
      </c>
      <c r="I206" s="91">
        <v>49842996</v>
      </c>
      <c r="J206" s="91">
        <v>26917107</v>
      </c>
      <c r="K206" s="91">
        <v>41559577</v>
      </c>
      <c r="L206" s="91">
        <v>64187251</v>
      </c>
      <c r="M206" s="91">
        <v>52902164</v>
      </c>
      <c r="N206" s="96">
        <v>621275983</v>
      </c>
    </row>
    <row r="207" spans="1:14" ht="33" customHeight="1" x14ac:dyDescent="0.2">
      <c r="A207" s="103" t="s">
        <v>335</v>
      </c>
      <c r="B207" s="91">
        <v>0</v>
      </c>
      <c r="C207" s="91">
        <v>0</v>
      </c>
      <c r="D207" s="91">
        <v>0</v>
      </c>
      <c r="E207" s="91">
        <v>0</v>
      </c>
      <c r="F207" s="91">
        <v>0</v>
      </c>
      <c r="G207" s="91">
        <v>0</v>
      </c>
      <c r="H207" s="91">
        <v>0</v>
      </c>
      <c r="I207" s="91">
        <v>0</v>
      </c>
      <c r="J207" s="91">
        <v>0</v>
      </c>
      <c r="K207" s="91">
        <v>0</v>
      </c>
      <c r="L207" s="91">
        <v>0</v>
      </c>
      <c r="M207" s="91">
        <v>0</v>
      </c>
      <c r="N207" s="96">
        <v>0</v>
      </c>
    </row>
    <row r="208" spans="1:14" ht="33" customHeight="1" thickBot="1" x14ac:dyDescent="0.25">
      <c r="A208" s="103" t="s">
        <v>256</v>
      </c>
      <c r="B208" s="91">
        <v>0</v>
      </c>
      <c r="C208" s="91">
        <v>0</v>
      </c>
      <c r="D208" s="91">
        <v>0</v>
      </c>
      <c r="E208" s="91">
        <v>0</v>
      </c>
      <c r="F208" s="91">
        <v>0</v>
      </c>
      <c r="G208" s="91">
        <v>0</v>
      </c>
      <c r="H208" s="91">
        <v>0</v>
      </c>
      <c r="I208" s="91">
        <v>0</v>
      </c>
      <c r="J208" s="91">
        <v>0</v>
      </c>
      <c r="K208" s="91">
        <v>0</v>
      </c>
      <c r="L208" s="91">
        <v>0</v>
      </c>
      <c r="M208" s="91">
        <v>0</v>
      </c>
      <c r="N208" s="96">
        <v>0</v>
      </c>
    </row>
    <row r="209" spans="1:14" ht="33" customHeight="1" thickBot="1" x14ac:dyDescent="0.25">
      <c r="A209" s="104" t="s">
        <v>337</v>
      </c>
      <c r="B209" s="94">
        <v>0</v>
      </c>
      <c r="C209" s="94">
        <v>0</v>
      </c>
      <c r="D209" s="94">
        <v>0</v>
      </c>
      <c r="E209" s="94">
        <v>0</v>
      </c>
      <c r="F209" s="94">
        <v>0</v>
      </c>
      <c r="G209" s="94">
        <v>0</v>
      </c>
      <c r="H209" s="94">
        <v>0</v>
      </c>
      <c r="I209" s="94">
        <v>0</v>
      </c>
      <c r="J209" s="94">
        <v>0</v>
      </c>
      <c r="K209" s="94">
        <v>0</v>
      </c>
      <c r="L209" s="94">
        <v>0</v>
      </c>
      <c r="M209" s="94">
        <v>0</v>
      </c>
      <c r="N209" s="94">
        <v>0</v>
      </c>
    </row>
    <row r="210" spans="1:14" ht="33" customHeight="1" x14ac:dyDescent="0.2">
      <c r="A210" s="103" t="s">
        <v>338</v>
      </c>
      <c r="B210" s="91">
        <v>0</v>
      </c>
      <c r="C210" s="91">
        <v>0</v>
      </c>
      <c r="D210" s="91">
        <v>0</v>
      </c>
      <c r="E210" s="91">
        <v>0</v>
      </c>
      <c r="F210" s="91">
        <v>0</v>
      </c>
      <c r="G210" s="91">
        <v>0</v>
      </c>
      <c r="H210" s="91">
        <v>0</v>
      </c>
      <c r="I210" s="91">
        <v>0</v>
      </c>
      <c r="J210" s="91">
        <v>0</v>
      </c>
      <c r="K210" s="91">
        <v>0</v>
      </c>
      <c r="L210" s="91">
        <v>0</v>
      </c>
      <c r="M210" s="91">
        <v>0</v>
      </c>
      <c r="N210" s="96">
        <v>0</v>
      </c>
    </row>
    <row r="211" spans="1:14" ht="33" customHeight="1" x14ac:dyDescent="0.2">
      <c r="A211" s="103" t="s">
        <v>339</v>
      </c>
      <c r="B211" s="91">
        <v>0</v>
      </c>
      <c r="C211" s="91">
        <v>0</v>
      </c>
      <c r="D211" s="91">
        <v>0</v>
      </c>
      <c r="E211" s="91">
        <v>0</v>
      </c>
      <c r="F211" s="91">
        <v>0</v>
      </c>
      <c r="G211" s="91">
        <v>0</v>
      </c>
      <c r="H211" s="91">
        <v>0</v>
      </c>
      <c r="I211" s="91">
        <v>0</v>
      </c>
      <c r="J211" s="91">
        <v>0</v>
      </c>
      <c r="K211" s="91">
        <v>0</v>
      </c>
      <c r="L211" s="91">
        <v>0</v>
      </c>
      <c r="M211" s="91">
        <v>0</v>
      </c>
      <c r="N211" s="96">
        <v>0</v>
      </c>
    </row>
    <row r="212" spans="1:14" ht="33" customHeight="1" thickBot="1" x14ac:dyDescent="0.25">
      <c r="A212" s="103" t="s">
        <v>256</v>
      </c>
      <c r="B212" s="91">
        <v>0</v>
      </c>
      <c r="C212" s="91">
        <v>0</v>
      </c>
      <c r="D212" s="91">
        <v>0</v>
      </c>
      <c r="E212" s="91">
        <v>0</v>
      </c>
      <c r="F212" s="91">
        <v>0</v>
      </c>
      <c r="G212" s="91">
        <v>0</v>
      </c>
      <c r="H212" s="91">
        <v>0</v>
      </c>
      <c r="I212" s="91">
        <v>0</v>
      </c>
      <c r="J212" s="91">
        <v>0</v>
      </c>
      <c r="K212" s="91">
        <v>0</v>
      </c>
      <c r="L212" s="91">
        <v>0</v>
      </c>
      <c r="M212" s="91">
        <v>0</v>
      </c>
      <c r="N212" s="96">
        <v>0</v>
      </c>
    </row>
    <row r="213" spans="1:14" ht="33" customHeight="1" thickBot="1" x14ac:dyDescent="0.25">
      <c r="A213" s="104" t="s">
        <v>340</v>
      </c>
      <c r="B213" s="94">
        <v>0</v>
      </c>
      <c r="C213" s="94">
        <v>0</v>
      </c>
      <c r="D213" s="94">
        <v>0</v>
      </c>
      <c r="E213" s="94">
        <v>0</v>
      </c>
      <c r="F213" s="94">
        <v>0</v>
      </c>
      <c r="G213" s="94">
        <v>0</v>
      </c>
      <c r="H213" s="94">
        <v>0</v>
      </c>
      <c r="I213" s="94">
        <v>0</v>
      </c>
      <c r="J213" s="94">
        <v>0</v>
      </c>
      <c r="K213" s="94">
        <v>0</v>
      </c>
      <c r="L213" s="94">
        <v>0</v>
      </c>
      <c r="M213" s="94">
        <v>0</v>
      </c>
      <c r="N213" s="94">
        <v>0</v>
      </c>
    </row>
    <row r="214" spans="1:14" ht="33" customHeight="1" thickBot="1" x14ac:dyDescent="0.25">
      <c r="A214" s="106" t="s">
        <v>340</v>
      </c>
      <c r="B214" s="98">
        <v>0</v>
      </c>
      <c r="C214" s="98">
        <v>0</v>
      </c>
      <c r="D214" s="98">
        <v>0</v>
      </c>
      <c r="E214" s="98">
        <v>0</v>
      </c>
      <c r="F214" s="98">
        <v>0</v>
      </c>
      <c r="G214" s="98">
        <v>0</v>
      </c>
      <c r="H214" s="98">
        <v>0</v>
      </c>
      <c r="I214" s="98">
        <v>0</v>
      </c>
      <c r="J214" s="98">
        <v>0</v>
      </c>
      <c r="K214" s="98">
        <v>0</v>
      </c>
      <c r="L214" s="98">
        <v>0</v>
      </c>
      <c r="M214" s="98">
        <v>0</v>
      </c>
      <c r="N214" s="99">
        <v>0</v>
      </c>
    </row>
    <row r="215" spans="1:14" ht="33" customHeight="1" thickBot="1" x14ac:dyDescent="0.25">
      <c r="A215" s="111" t="s">
        <v>251</v>
      </c>
      <c r="B215" s="112">
        <v>229827723</v>
      </c>
      <c r="C215" s="112">
        <v>201674303</v>
      </c>
      <c r="D215" s="112">
        <v>209855544</v>
      </c>
      <c r="E215" s="112">
        <v>201979224</v>
      </c>
      <c r="F215" s="112">
        <v>266288518</v>
      </c>
      <c r="G215" s="112">
        <v>258819344</v>
      </c>
      <c r="H215" s="112">
        <v>283049798</v>
      </c>
      <c r="I215" s="112">
        <v>309275471</v>
      </c>
      <c r="J215" s="112">
        <v>278611002</v>
      </c>
      <c r="K215" s="112">
        <v>276512069</v>
      </c>
      <c r="L215" s="112">
        <v>261320538</v>
      </c>
      <c r="M215" s="112">
        <v>223392460</v>
      </c>
      <c r="N215" s="112">
        <v>3000605994</v>
      </c>
    </row>
    <row r="216" spans="1:14" ht="33" customHeight="1" x14ac:dyDescent="0.2"/>
    <row r="217" spans="1:14" ht="33" customHeight="1" x14ac:dyDescent="0.2">
      <c r="A217" s="89"/>
    </row>
    <row r="218" spans="1:14" ht="33" customHeight="1" x14ac:dyDescent="0.2">
      <c r="A218" s="277" t="s">
        <v>355</v>
      </c>
      <c r="B218" s="277"/>
      <c r="C218" s="277"/>
      <c r="D218" s="277"/>
      <c r="E218" s="277"/>
      <c r="F218" s="277"/>
      <c r="G218" s="277"/>
      <c r="H218" s="277"/>
      <c r="I218" s="277"/>
      <c r="J218" s="277"/>
      <c r="K218" s="277"/>
      <c r="L218" s="277"/>
      <c r="M218" s="277"/>
      <c r="N218" s="277"/>
    </row>
    <row r="219" spans="1:14" ht="33" customHeight="1" thickBot="1" x14ac:dyDescent="0.25">
      <c r="A219" s="278"/>
      <c r="B219" s="278"/>
      <c r="C219" s="278"/>
      <c r="D219" s="278"/>
      <c r="E219" s="278"/>
      <c r="F219" s="278"/>
      <c r="G219" s="278"/>
      <c r="H219" s="278"/>
      <c r="I219" s="278"/>
      <c r="J219" s="278"/>
      <c r="K219" s="278"/>
      <c r="L219" s="278"/>
      <c r="M219" s="278"/>
      <c r="N219" s="278"/>
    </row>
    <row r="220" spans="1:14" ht="33" customHeight="1" thickBot="1" x14ac:dyDescent="0.25">
      <c r="A220" s="131" t="s">
        <v>238</v>
      </c>
      <c r="B220" s="132" t="s">
        <v>239</v>
      </c>
      <c r="C220" s="132" t="s">
        <v>240</v>
      </c>
      <c r="D220" s="132" t="s">
        <v>241</v>
      </c>
      <c r="E220" s="132" t="s">
        <v>242</v>
      </c>
      <c r="F220" s="132" t="s">
        <v>243</v>
      </c>
      <c r="G220" s="132" t="s">
        <v>244</v>
      </c>
      <c r="H220" s="132" t="s">
        <v>245</v>
      </c>
      <c r="I220" s="132" t="s">
        <v>246</v>
      </c>
      <c r="J220" s="132" t="s">
        <v>247</v>
      </c>
      <c r="K220" s="132" t="s">
        <v>248</v>
      </c>
      <c r="L220" s="132" t="s">
        <v>249</v>
      </c>
      <c r="M220" s="132" t="s">
        <v>250</v>
      </c>
      <c r="N220" s="133" t="s">
        <v>251</v>
      </c>
    </row>
    <row r="221" spans="1:14" ht="33" customHeight="1" thickBot="1" x14ac:dyDescent="0.25">
      <c r="A221" s="125" t="s">
        <v>252</v>
      </c>
      <c r="B221" s="113">
        <v>116850</v>
      </c>
      <c r="C221" s="113">
        <v>0</v>
      </c>
      <c r="D221" s="113">
        <v>57400</v>
      </c>
      <c r="E221" s="113">
        <v>0</v>
      </c>
      <c r="F221" s="113">
        <v>0</v>
      </c>
      <c r="G221" s="113">
        <v>0</v>
      </c>
      <c r="H221" s="113">
        <v>0</v>
      </c>
      <c r="I221" s="113">
        <v>235750</v>
      </c>
      <c r="J221" s="113">
        <v>0</v>
      </c>
      <c r="K221" s="113">
        <v>57400</v>
      </c>
      <c r="L221" s="113">
        <v>174250</v>
      </c>
      <c r="M221" s="113">
        <v>174250</v>
      </c>
      <c r="N221" s="113">
        <v>815900</v>
      </c>
    </row>
    <row r="222" spans="1:14" ht="33" customHeight="1" x14ac:dyDescent="0.2">
      <c r="A222" s="123" t="s">
        <v>253</v>
      </c>
      <c r="B222" s="116">
        <v>116850</v>
      </c>
      <c r="C222" s="114">
        <v>0</v>
      </c>
      <c r="D222" s="114">
        <v>57400</v>
      </c>
      <c r="E222" s="114">
        <v>0</v>
      </c>
      <c r="F222" s="114">
        <v>0</v>
      </c>
      <c r="G222" s="114">
        <v>0</v>
      </c>
      <c r="H222" s="114">
        <v>0</v>
      </c>
      <c r="I222" s="114">
        <v>235750</v>
      </c>
      <c r="J222" s="114">
        <v>0</v>
      </c>
      <c r="K222" s="114">
        <v>57400</v>
      </c>
      <c r="L222" s="114">
        <v>174250</v>
      </c>
      <c r="M222" s="114">
        <v>174250</v>
      </c>
      <c r="N222" s="115">
        <v>815900</v>
      </c>
    </row>
    <row r="223" spans="1:14" ht="33" customHeight="1" x14ac:dyDescent="0.2">
      <c r="A223" s="123" t="s">
        <v>221</v>
      </c>
      <c r="B223" s="116">
        <v>0</v>
      </c>
      <c r="C223" s="114">
        <v>0</v>
      </c>
      <c r="D223" s="114">
        <v>0</v>
      </c>
      <c r="E223" s="114">
        <v>0</v>
      </c>
      <c r="F223" s="114">
        <v>0</v>
      </c>
      <c r="G223" s="114">
        <v>0</v>
      </c>
      <c r="H223" s="114">
        <v>0</v>
      </c>
      <c r="I223" s="114">
        <v>0</v>
      </c>
      <c r="J223" s="114">
        <v>0</v>
      </c>
      <c r="K223" s="114">
        <v>0</v>
      </c>
      <c r="L223" s="114">
        <v>0</v>
      </c>
      <c r="M223" s="114">
        <v>0</v>
      </c>
      <c r="N223" s="115">
        <v>0</v>
      </c>
    </row>
    <row r="224" spans="1:14" ht="33" customHeight="1" x14ac:dyDescent="0.2">
      <c r="A224" s="123" t="s">
        <v>254</v>
      </c>
      <c r="B224" s="116">
        <v>0</v>
      </c>
      <c r="C224" s="114">
        <v>0</v>
      </c>
      <c r="D224" s="114">
        <v>0</v>
      </c>
      <c r="E224" s="114">
        <v>0</v>
      </c>
      <c r="F224" s="114">
        <v>0</v>
      </c>
      <c r="G224" s="114">
        <v>0</v>
      </c>
      <c r="H224" s="114">
        <v>0</v>
      </c>
      <c r="I224" s="114">
        <v>0</v>
      </c>
      <c r="J224" s="114">
        <v>0</v>
      </c>
      <c r="K224" s="114">
        <v>0</v>
      </c>
      <c r="L224" s="114">
        <v>0</v>
      </c>
      <c r="M224" s="114">
        <v>0</v>
      </c>
      <c r="N224" s="115">
        <v>0</v>
      </c>
    </row>
    <row r="225" spans="1:14" ht="33" customHeight="1" x14ac:dyDescent="0.2">
      <c r="A225" s="124" t="s">
        <v>255</v>
      </c>
      <c r="B225" s="116">
        <v>0</v>
      </c>
      <c r="C225" s="114">
        <v>0</v>
      </c>
      <c r="D225" s="114">
        <v>0</v>
      </c>
      <c r="E225" s="114">
        <v>0</v>
      </c>
      <c r="F225" s="114">
        <v>0</v>
      </c>
      <c r="G225" s="114">
        <v>0</v>
      </c>
      <c r="H225" s="114">
        <v>0</v>
      </c>
      <c r="I225" s="114">
        <v>0</v>
      </c>
      <c r="J225" s="114">
        <v>0</v>
      </c>
      <c r="K225" s="114">
        <v>0</v>
      </c>
      <c r="L225" s="114">
        <v>0</v>
      </c>
      <c r="M225" s="114">
        <v>0</v>
      </c>
      <c r="N225" s="115">
        <v>0</v>
      </c>
    </row>
    <row r="226" spans="1:14" ht="33" customHeight="1" thickBot="1" x14ac:dyDescent="0.25">
      <c r="A226" s="130" t="s">
        <v>256</v>
      </c>
      <c r="B226" s="116">
        <v>0</v>
      </c>
      <c r="C226" s="114">
        <v>0</v>
      </c>
      <c r="D226" s="114">
        <v>0</v>
      </c>
      <c r="E226" s="114">
        <v>0</v>
      </c>
      <c r="F226" s="114">
        <v>0</v>
      </c>
      <c r="G226" s="114">
        <v>0</v>
      </c>
      <c r="H226" s="114">
        <v>0</v>
      </c>
      <c r="I226" s="114">
        <v>0</v>
      </c>
      <c r="J226" s="114">
        <v>0</v>
      </c>
      <c r="K226" s="114">
        <v>0</v>
      </c>
      <c r="L226" s="114">
        <v>0</v>
      </c>
      <c r="M226" s="114">
        <v>0</v>
      </c>
      <c r="N226" s="115">
        <v>0</v>
      </c>
    </row>
    <row r="227" spans="1:14" ht="33" customHeight="1" thickBot="1" x14ac:dyDescent="0.25">
      <c r="A227" s="127" t="s">
        <v>257</v>
      </c>
      <c r="B227" s="117">
        <v>0</v>
      </c>
      <c r="C227" s="117">
        <v>0</v>
      </c>
      <c r="D227" s="117">
        <v>0</v>
      </c>
      <c r="E227" s="117">
        <v>0</v>
      </c>
      <c r="F227" s="117">
        <v>0</v>
      </c>
      <c r="G227" s="117">
        <v>0</v>
      </c>
      <c r="H227" s="117">
        <v>0</v>
      </c>
      <c r="I227" s="117">
        <v>0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</row>
    <row r="228" spans="1:14" ht="33" customHeight="1" x14ac:dyDescent="0.2">
      <c r="A228" s="126" t="s">
        <v>258</v>
      </c>
      <c r="B228" s="114">
        <v>0</v>
      </c>
      <c r="C228" s="114">
        <v>0</v>
      </c>
      <c r="D228" s="114">
        <v>0</v>
      </c>
      <c r="E228" s="114">
        <v>0</v>
      </c>
      <c r="F228" s="114">
        <v>0</v>
      </c>
      <c r="G228" s="114">
        <v>0</v>
      </c>
      <c r="H228" s="114">
        <v>0</v>
      </c>
      <c r="I228" s="114">
        <v>0</v>
      </c>
      <c r="J228" s="114">
        <v>0</v>
      </c>
      <c r="K228" s="114">
        <v>0</v>
      </c>
      <c r="L228" s="114">
        <v>0</v>
      </c>
      <c r="M228" s="114">
        <v>0</v>
      </c>
      <c r="N228" s="115">
        <v>0</v>
      </c>
    </row>
    <row r="229" spans="1:14" ht="33" customHeight="1" x14ac:dyDescent="0.2">
      <c r="A229" s="126" t="s">
        <v>259</v>
      </c>
      <c r="B229" s="114">
        <v>0</v>
      </c>
      <c r="C229" s="114">
        <v>0</v>
      </c>
      <c r="D229" s="114">
        <v>0</v>
      </c>
      <c r="E229" s="114">
        <v>0</v>
      </c>
      <c r="F229" s="114">
        <v>0</v>
      </c>
      <c r="G229" s="114">
        <v>0</v>
      </c>
      <c r="H229" s="114">
        <v>0</v>
      </c>
      <c r="I229" s="114">
        <v>0</v>
      </c>
      <c r="J229" s="114">
        <v>0</v>
      </c>
      <c r="K229" s="114">
        <v>0</v>
      </c>
      <c r="L229" s="114">
        <v>0</v>
      </c>
      <c r="M229" s="114">
        <v>0</v>
      </c>
      <c r="N229" s="115">
        <v>0</v>
      </c>
    </row>
    <row r="230" spans="1:14" ht="33" customHeight="1" x14ac:dyDescent="0.2">
      <c r="A230" s="126" t="s">
        <v>260</v>
      </c>
      <c r="B230" s="114">
        <v>0</v>
      </c>
      <c r="C230" s="114">
        <v>0</v>
      </c>
      <c r="D230" s="114">
        <v>0</v>
      </c>
      <c r="E230" s="114">
        <v>0</v>
      </c>
      <c r="F230" s="114">
        <v>0</v>
      </c>
      <c r="G230" s="114">
        <v>0</v>
      </c>
      <c r="H230" s="114">
        <v>0</v>
      </c>
      <c r="I230" s="114">
        <v>0</v>
      </c>
      <c r="J230" s="114">
        <v>0</v>
      </c>
      <c r="K230" s="114">
        <v>0</v>
      </c>
      <c r="L230" s="114">
        <v>0</v>
      </c>
      <c r="M230" s="114">
        <v>0</v>
      </c>
      <c r="N230" s="115">
        <v>0</v>
      </c>
    </row>
    <row r="231" spans="1:14" ht="33" customHeight="1" x14ac:dyDescent="0.2">
      <c r="A231" s="126" t="s">
        <v>261</v>
      </c>
      <c r="B231" s="114">
        <v>0</v>
      </c>
      <c r="C231" s="114">
        <v>0</v>
      </c>
      <c r="D231" s="114">
        <v>0</v>
      </c>
      <c r="E231" s="114">
        <v>0</v>
      </c>
      <c r="F231" s="114">
        <v>0</v>
      </c>
      <c r="G231" s="114">
        <v>0</v>
      </c>
      <c r="H231" s="114">
        <v>0</v>
      </c>
      <c r="I231" s="114">
        <v>0</v>
      </c>
      <c r="J231" s="114">
        <v>0</v>
      </c>
      <c r="K231" s="114">
        <v>0</v>
      </c>
      <c r="L231" s="114">
        <v>0</v>
      </c>
      <c r="M231" s="114">
        <v>0</v>
      </c>
      <c r="N231" s="115">
        <v>0</v>
      </c>
    </row>
    <row r="232" spans="1:14" ht="33" customHeight="1" x14ac:dyDescent="0.2">
      <c r="A232" s="126" t="s">
        <v>262</v>
      </c>
      <c r="B232" s="114">
        <v>0</v>
      </c>
      <c r="C232" s="114">
        <v>0</v>
      </c>
      <c r="D232" s="114">
        <v>0</v>
      </c>
      <c r="E232" s="114">
        <v>0</v>
      </c>
      <c r="F232" s="114">
        <v>0</v>
      </c>
      <c r="G232" s="114">
        <v>0</v>
      </c>
      <c r="H232" s="114">
        <v>0</v>
      </c>
      <c r="I232" s="114">
        <v>0</v>
      </c>
      <c r="J232" s="114">
        <v>0</v>
      </c>
      <c r="K232" s="114">
        <v>0</v>
      </c>
      <c r="L232" s="114">
        <v>0</v>
      </c>
      <c r="M232" s="114">
        <v>0</v>
      </c>
      <c r="N232" s="115">
        <v>0</v>
      </c>
    </row>
    <row r="233" spans="1:14" ht="33" customHeight="1" thickBot="1" x14ac:dyDescent="0.25">
      <c r="A233" s="126" t="s">
        <v>263</v>
      </c>
      <c r="B233" s="114">
        <v>0</v>
      </c>
      <c r="C233" s="114">
        <v>0</v>
      </c>
      <c r="D233" s="114">
        <v>0</v>
      </c>
      <c r="E233" s="114">
        <v>0</v>
      </c>
      <c r="F233" s="114">
        <v>0</v>
      </c>
      <c r="G233" s="114">
        <v>0</v>
      </c>
      <c r="H233" s="114">
        <v>0</v>
      </c>
      <c r="I233" s="114">
        <v>0</v>
      </c>
      <c r="J233" s="114">
        <v>0</v>
      </c>
      <c r="K233" s="114">
        <v>0</v>
      </c>
      <c r="L233" s="114">
        <v>0</v>
      </c>
      <c r="M233" s="114">
        <v>0</v>
      </c>
      <c r="N233" s="115">
        <v>0</v>
      </c>
    </row>
    <row r="234" spans="1:14" ht="33" customHeight="1" thickBot="1" x14ac:dyDescent="0.25">
      <c r="A234" s="127" t="s">
        <v>264</v>
      </c>
      <c r="B234" s="117">
        <v>800149</v>
      </c>
      <c r="C234" s="117">
        <v>734797</v>
      </c>
      <c r="D234" s="117">
        <v>823618</v>
      </c>
      <c r="E234" s="117">
        <v>863811</v>
      </c>
      <c r="F234" s="117">
        <v>511762</v>
      </c>
      <c r="G234" s="117">
        <v>1093773</v>
      </c>
      <c r="H234" s="117">
        <v>995656</v>
      </c>
      <c r="I234" s="117">
        <v>921465</v>
      </c>
      <c r="J234" s="117">
        <v>940749</v>
      </c>
      <c r="K234" s="117">
        <v>625626</v>
      </c>
      <c r="L234" s="117">
        <v>459471</v>
      </c>
      <c r="M234" s="117">
        <v>487971</v>
      </c>
      <c r="N234" s="117">
        <v>9258847</v>
      </c>
    </row>
    <row r="235" spans="1:14" ht="33" customHeight="1" x14ac:dyDescent="0.2">
      <c r="A235" s="126" t="s">
        <v>265</v>
      </c>
      <c r="B235" s="114">
        <v>0</v>
      </c>
      <c r="C235" s="114">
        <v>0</v>
      </c>
      <c r="D235" s="114">
        <v>0</v>
      </c>
      <c r="E235" s="114">
        <v>0</v>
      </c>
      <c r="F235" s="114">
        <v>0</v>
      </c>
      <c r="G235" s="114">
        <v>0</v>
      </c>
      <c r="H235" s="114">
        <v>0</v>
      </c>
      <c r="I235" s="114">
        <v>0</v>
      </c>
      <c r="J235" s="114">
        <v>0</v>
      </c>
      <c r="K235" s="114">
        <v>0</v>
      </c>
      <c r="L235" s="114">
        <v>0</v>
      </c>
      <c r="M235" s="114">
        <v>0</v>
      </c>
      <c r="N235" s="115">
        <v>0</v>
      </c>
    </row>
    <row r="236" spans="1:14" ht="33" customHeight="1" x14ac:dyDescent="0.2">
      <c r="A236" s="126" t="s">
        <v>266</v>
      </c>
      <c r="B236" s="114">
        <v>800149</v>
      </c>
      <c r="C236" s="114">
        <v>734797</v>
      </c>
      <c r="D236" s="114">
        <v>823618</v>
      </c>
      <c r="E236" s="114">
        <v>863811</v>
      </c>
      <c r="F236" s="114">
        <v>511762</v>
      </c>
      <c r="G236" s="114">
        <v>1093773</v>
      </c>
      <c r="H236" s="114">
        <v>995656</v>
      </c>
      <c r="I236" s="114">
        <v>921465</v>
      </c>
      <c r="J236" s="114">
        <v>940749</v>
      </c>
      <c r="K236" s="114">
        <v>625626</v>
      </c>
      <c r="L236" s="114">
        <v>459471</v>
      </c>
      <c r="M236" s="114">
        <v>487971</v>
      </c>
      <c r="N236" s="115">
        <v>9258847</v>
      </c>
    </row>
    <row r="237" spans="1:14" ht="33" customHeight="1" x14ac:dyDescent="0.2">
      <c r="A237" s="126" t="s">
        <v>267</v>
      </c>
      <c r="B237" s="114">
        <v>0</v>
      </c>
      <c r="C237" s="114">
        <v>0</v>
      </c>
      <c r="D237" s="114">
        <v>0</v>
      </c>
      <c r="E237" s="114">
        <v>0</v>
      </c>
      <c r="F237" s="114">
        <v>0</v>
      </c>
      <c r="G237" s="114">
        <v>0</v>
      </c>
      <c r="H237" s="114">
        <v>0</v>
      </c>
      <c r="I237" s="114">
        <v>0</v>
      </c>
      <c r="J237" s="114">
        <v>0</v>
      </c>
      <c r="K237" s="114">
        <v>0</v>
      </c>
      <c r="L237" s="114">
        <v>0</v>
      </c>
      <c r="M237" s="114">
        <v>0</v>
      </c>
      <c r="N237" s="115">
        <v>0</v>
      </c>
    </row>
    <row r="238" spans="1:14" ht="33" customHeight="1" thickBot="1" x14ac:dyDescent="0.25">
      <c r="A238" s="126" t="s">
        <v>268</v>
      </c>
      <c r="B238" s="114">
        <v>0</v>
      </c>
      <c r="C238" s="114">
        <v>0</v>
      </c>
      <c r="D238" s="114">
        <v>0</v>
      </c>
      <c r="E238" s="114">
        <v>0</v>
      </c>
      <c r="F238" s="114">
        <v>0</v>
      </c>
      <c r="G238" s="114">
        <v>0</v>
      </c>
      <c r="H238" s="114">
        <v>0</v>
      </c>
      <c r="I238" s="114">
        <v>0</v>
      </c>
      <c r="J238" s="114">
        <v>0</v>
      </c>
      <c r="K238" s="114">
        <v>0</v>
      </c>
      <c r="L238" s="114">
        <v>0</v>
      </c>
      <c r="M238" s="114">
        <v>0</v>
      </c>
      <c r="N238" s="115">
        <v>0</v>
      </c>
    </row>
    <row r="239" spans="1:14" ht="33" customHeight="1" thickBot="1" x14ac:dyDescent="0.25">
      <c r="A239" s="127" t="s">
        <v>269</v>
      </c>
      <c r="B239" s="118">
        <v>30140</v>
      </c>
      <c r="C239" s="118">
        <v>93160</v>
      </c>
      <c r="D239" s="118">
        <v>46580</v>
      </c>
      <c r="E239" s="118">
        <v>0</v>
      </c>
      <c r="F239" s="118">
        <v>93160</v>
      </c>
      <c r="G239" s="118">
        <v>19180</v>
      </c>
      <c r="H239" s="118">
        <v>19180</v>
      </c>
      <c r="I239" s="118">
        <v>0</v>
      </c>
      <c r="J239" s="118">
        <v>73980</v>
      </c>
      <c r="K239" s="118">
        <v>243860</v>
      </c>
      <c r="L239" s="118">
        <v>0</v>
      </c>
      <c r="M239" s="118">
        <v>71240</v>
      </c>
      <c r="N239" s="118">
        <v>690480</v>
      </c>
    </row>
    <row r="240" spans="1:14" ht="33" customHeight="1" x14ac:dyDescent="0.2">
      <c r="A240" s="126" t="s">
        <v>270</v>
      </c>
      <c r="B240" s="114">
        <v>0</v>
      </c>
      <c r="C240" s="114">
        <v>0</v>
      </c>
      <c r="D240" s="114">
        <v>0</v>
      </c>
      <c r="E240" s="114">
        <v>0</v>
      </c>
      <c r="F240" s="114">
        <v>0</v>
      </c>
      <c r="G240" s="114">
        <v>0</v>
      </c>
      <c r="H240" s="114">
        <v>0</v>
      </c>
      <c r="I240" s="114">
        <v>0</v>
      </c>
      <c r="J240" s="114">
        <v>0</v>
      </c>
      <c r="K240" s="114">
        <v>0</v>
      </c>
      <c r="L240" s="114">
        <v>0</v>
      </c>
      <c r="M240" s="114">
        <v>0</v>
      </c>
      <c r="N240" s="119">
        <v>0</v>
      </c>
    </row>
    <row r="241" spans="1:14" ht="33" customHeight="1" thickBot="1" x14ac:dyDescent="0.25">
      <c r="A241" s="126" t="s">
        <v>271</v>
      </c>
      <c r="B241" s="114">
        <v>30140</v>
      </c>
      <c r="C241" s="114">
        <v>93160</v>
      </c>
      <c r="D241" s="114">
        <v>46580</v>
      </c>
      <c r="E241" s="114">
        <v>0</v>
      </c>
      <c r="F241" s="114">
        <v>93160</v>
      </c>
      <c r="G241" s="114">
        <v>19180</v>
      </c>
      <c r="H241" s="114">
        <v>19180</v>
      </c>
      <c r="I241" s="114">
        <v>0</v>
      </c>
      <c r="J241" s="114">
        <v>73980</v>
      </c>
      <c r="K241" s="114">
        <v>243860</v>
      </c>
      <c r="L241" s="114">
        <v>0</v>
      </c>
      <c r="M241" s="114">
        <v>71240</v>
      </c>
      <c r="N241" s="119">
        <v>690480</v>
      </c>
    </row>
    <row r="242" spans="1:14" ht="33" customHeight="1" thickBot="1" x14ac:dyDescent="0.25">
      <c r="A242" s="127" t="s">
        <v>272</v>
      </c>
      <c r="B242" s="117">
        <v>3850650</v>
      </c>
      <c r="C242" s="117">
        <v>5249025</v>
      </c>
      <c r="D242" s="117">
        <v>5266260</v>
      </c>
      <c r="E242" s="117">
        <v>3875625</v>
      </c>
      <c r="F242" s="117">
        <v>5534550</v>
      </c>
      <c r="G242" s="117">
        <v>5115150</v>
      </c>
      <c r="H242" s="117">
        <v>4000500</v>
      </c>
      <c r="I242" s="117">
        <v>4965300</v>
      </c>
      <c r="J242" s="117">
        <v>5528925</v>
      </c>
      <c r="K242" s="117">
        <v>5318550</v>
      </c>
      <c r="L242" s="117">
        <v>5450625</v>
      </c>
      <c r="M242" s="117">
        <v>5200650</v>
      </c>
      <c r="N242" s="117">
        <v>59355810</v>
      </c>
    </row>
    <row r="243" spans="1:14" ht="33" customHeight="1" x14ac:dyDescent="0.2">
      <c r="A243" s="126" t="s">
        <v>273</v>
      </c>
      <c r="B243" s="114">
        <v>0</v>
      </c>
      <c r="C243" s="114">
        <v>0</v>
      </c>
      <c r="D243" s="114">
        <v>0</v>
      </c>
      <c r="E243" s="114">
        <v>0</v>
      </c>
      <c r="F243" s="114">
        <v>0</v>
      </c>
      <c r="G243" s="114">
        <v>0</v>
      </c>
      <c r="H243" s="114">
        <v>0</v>
      </c>
      <c r="I243" s="114">
        <v>0</v>
      </c>
      <c r="J243" s="114">
        <v>0</v>
      </c>
      <c r="K243" s="114">
        <v>0</v>
      </c>
      <c r="L243" s="114">
        <v>0</v>
      </c>
      <c r="M243" s="114">
        <v>0</v>
      </c>
      <c r="N243" s="119">
        <v>0</v>
      </c>
    </row>
    <row r="244" spans="1:14" ht="33" customHeight="1" x14ac:dyDescent="0.2">
      <c r="A244" s="126" t="s">
        <v>274</v>
      </c>
      <c r="B244" s="114">
        <v>0</v>
      </c>
      <c r="C244" s="114">
        <v>0</v>
      </c>
      <c r="D244" s="114">
        <v>0</v>
      </c>
      <c r="E244" s="114">
        <v>0</v>
      </c>
      <c r="F244" s="114">
        <v>0</v>
      </c>
      <c r="G244" s="114">
        <v>0</v>
      </c>
      <c r="H244" s="114">
        <v>0</v>
      </c>
      <c r="I244" s="114">
        <v>0</v>
      </c>
      <c r="J244" s="114">
        <v>0</v>
      </c>
      <c r="K244" s="114">
        <v>0</v>
      </c>
      <c r="L244" s="114">
        <v>0</v>
      </c>
      <c r="M244" s="114">
        <v>0</v>
      </c>
      <c r="N244" s="119">
        <v>0</v>
      </c>
    </row>
    <row r="245" spans="1:14" ht="33" customHeight="1" x14ac:dyDescent="0.2">
      <c r="A245" s="126" t="s">
        <v>275</v>
      </c>
      <c r="B245" s="114">
        <v>0</v>
      </c>
      <c r="C245" s="114">
        <v>0</v>
      </c>
      <c r="D245" s="114">
        <v>0</v>
      </c>
      <c r="E245" s="114">
        <v>0</v>
      </c>
      <c r="F245" s="114">
        <v>0</v>
      </c>
      <c r="G245" s="114">
        <v>0</v>
      </c>
      <c r="H245" s="114">
        <v>0</v>
      </c>
      <c r="I245" s="114">
        <v>0</v>
      </c>
      <c r="J245" s="114">
        <v>0</v>
      </c>
      <c r="K245" s="114">
        <v>0</v>
      </c>
      <c r="L245" s="114">
        <v>0</v>
      </c>
      <c r="M245" s="114">
        <v>0</v>
      </c>
      <c r="N245" s="119">
        <v>0</v>
      </c>
    </row>
    <row r="246" spans="1:14" ht="33" customHeight="1" x14ac:dyDescent="0.2">
      <c r="A246" s="126" t="s">
        <v>276</v>
      </c>
      <c r="B246" s="114">
        <v>0</v>
      </c>
      <c r="C246" s="114">
        <v>0</v>
      </c>
      <c r="D246" s="114">
        <v>0</v>
      </c>
      <c r="E246" s="114">
        <v>0</v>
      </c>
      <c r="F246" s="114">
        <v>0</v>
      </c>
      <c r="G246" s="114">
        <v>0</v>
      </c>
      <c r="H246" s="114">
        <v>0</v>
      </c>
      <c r="I246" s="114">
        <v>0</v>
      </c>
      <c r="J246" s="114">
        <v>0</v>
      </c>
      <c r="K246" s="114">
        <v>0</v>
      </c>
      <c r="L246" s="114">
        <v>0</v>
      </c>
      <c r="M246" s="114">
        <v>0</v>
      </c>
      <c r="N246" s="119">
        <v>0</v>
      </c>
    </row>
    <row r="247" spans="1:14" ht="33" customHeight="1" x14ac:dyDescent="0.2">
      <c r="A247" s="126" t="s">
        <v>277</v>
      </c>
      <c r="B247" s="114">
        <v>0</v>
      </c>
      <c r="C247" s="114">
        <v>0</v>
      </c>
      <c r="D247" s="114">
        <v>0</v>
      </c>
      <c r="E247" s="114">
        <v>0</v>
      </c>
      <c r="F247" s="114">
        <v>0</v>
      </c>
      <c r="G247" s="114">
        <v>0</v>
      </c>
      <c r="H247" s="114">
        <v>0</v>
      </c>
      <c r="I247" s="114">
        <v>0</v>
      </c>
      <c r="J247" s="114">
        <v>0</v>
      </c>
      <c r="K247" s="114">
        <v>0</v>
      </c>
      <c r="L247" s="114">
        <v>0</v>
      </c>
      <c r="M247" s="114">
        <v>0</v>
      </c>
      <c r="N247" s="119">
        <v>0</v>
      </c>
    </row>
    <row r="248" spans="1:14" ht="33" customHeight="1" x14ac:dyDescent="0.2">
      <c r="A248" s="126" t="s">
        <v>278</v>
      </c>
      <c r="B248" s="114">
        <v>0</v>
      </c>
      <c r="C248" s="114">
        <v>0</v>
      </c>
      <c r="D248" s="114">
        <v>0</v>
      </c>
      <c r="E248" s="114">
        <v>0</v>
      </c>
      <c r="F248" s="114">
        <v>0</v>
      </c>
      <c r="G248" s="114">
        <v>0</v>
      </c>
      <c r="H248" s="114">
        <v>0</v>
      </c>
      <c r="I248" s="114">
        <v>0</v>
      </c>
      <c r="J248" s="114">
        <v>0</v>
      </c>
      <c r="K248" s="114">
        <v>0</v>
      </c>
      <c r="L248" s="114">
        <v>0</v>
      </c>
      <c r="M248" s="114">
        <v>0</v>
      </c>
      <c r="N248" s="119">
        <v>0</v>
      </c>
    </row>
    <row r="249" spans="1:14" ht="33" customHeight="1" x14ac:dyDescent="0.2">
      <c r="A249" s="126" t="s">
        <v>279</v>
      </c>
      <c r="B249" s="114">
        <v>0</v>
      </c>
      <c r="C249" s="114">
        <v>0</v>
      </c>
      <c r="D249" s="114">
        <v>0</v>
      </c>
      <c r="E249" s="114">
        <v>0</v>
      </c>
      <c r="F249" s="114">
        <v>0</v>
      </c>
      <c r="G249" s="114">
        <v>0</v>
      </c>
      <c r="H249" s="114">
        <v>0</v>
      </c>
      <c r="I249" s="114">
        <v>0</v>
      </c>
      <c r="J249" s="114">
        <v>0</v>
      </c>
      <c r="K249" s="114">
        <v>0</v>
      </c>
      <c r="L249" s="114">
        <v>0</v>
      </c>
      <c r="M249" s="114">
        <v>0</v>
      </c>
      <c r="N249" s="119">
        <v>0</v>
      </c>
    </row>
    <row r="250" spans="1:14" ht="33" customHeight="1" x14ac:dyDescent="0.2">
      <c r="A250" s="126" t="s">
        <v>280</v>
      </c>
      <c r="B250" s="114">
        <v>0</v>
      </c>
      <c r="C250" s="114">
        <v>0</v>
      </c>
      <c r="D250" s="114">
        <v>0</v>
      </c>
      <c r="E250" s="114">
        <v>0</v>
      </c>
      <c r="F250" s="114">
        <v>0</v>
      </c>
      <c r="G250" s="114">
        <v>0</v>
      </c>
      <c r="H250" s="114">
        <v>0</v>
      </c>
      <c r="I250" s="114">
        <v>0</v>
      </c>
      <c r="J250" s="114">
        <v>0</v>
      </c>
      <c r="K250" s="114">
        <v>0</v>
      </c>
      <c r="L250" s="114">
        <v>0</v>
      </c>
      <c r="M250" s="114">
        <v>0</v>
      </c>
      <c r="N250" s="119">
        <v>0</v>
      </c>
    </row>
    <row r="251" spans="1:14" ht="33" customHeight="1" x14ac:dyDescent="0.2">
      <c r="A251" s="126" t="s">
        <v>281</v>
      </c>
      <c r="B251" s="114">
        <v>0</v>
      </c>
      <c r="C251" s="114">
        <v>0</v>
      </c>
      <c r="D251" s="114">
        <v>0</v>
      </c>
      <c r="E251" s="114">
        <v>0</v>
      </c>
      <c r="F251" s="114">
        <v>0</v>
      </c>
      <c r="G251" s="114">
        <v>0</v>
      </c>
      <c r="H251" s="114">
        <v>0</v>
      </c>
      <c r="I251" s="114">
        <v>0</v>
      </c>
      <c r="J251" s="114">
        <v>0</v>
      </c>
      <c r="K251" s="114">
        <v>0</v>
      </c>
      <c r="L251" s="114">
        <v>0</v>
      </c>
      <c r="M251" s="114">
        <v>0</v>
      </c>
      <c r="N251" s="119">
        <v>0</v>
      </c>
    </row>
    <row r="252" spans="1:14" ht="33" customHeight="1" x14ac:dyDescent="0.2">
      <c r="A252" s="126" t="s">
        <v>282</v>
      </c>
      <c r="B252" s="114">
        <v>3850650</v>
      </c>
      <c r="C252" s="114">
        <v>5249025</v>
      </c>
      <c r="D252" s="114">
        <v>5266260</v>
      </c>
      <c r="E252" s="114">
        <v>3875625</v>
      </c>
      <c r="F252" s="114">
        <v>5534550</v>
      </c>
      <c r="G252" s="114">
        <v>5115150</v>
      </c>
      <c r="H252" s="114">
        <v>4000500</v>
      </c>
      <c r="I252" s="114">
        <v>4965300</v>
      </c>
      <c r="J252" s="114">
        <v>5528925</v>
      </c>
      <c r="K252" s="114">
        <v>5318550</v>
      </c>
      <c r="L252" s="114">
        <v>5450625</v>
      </c>
      <c r="M252" s="114">
        <v>5200650</v>
      </c>
      <c r="N252" s="119">
        <v>59355810</v>
      </c>
    </row>
    <row r="253" spans="1:14" ht="33" customHeight="1" thickBot="1" x14ac:dyDescent="0.25">
      <c r="A253" s="126" t="s">
        <v>283</v>
      </c>
      <c r="B253" s="114">
        <v>0</v>
      </c>
      <c r="C253" s="114">
        <v>0</v>
      </c>
      <c r="D253" s="114">
        <v>0</v>
      </c>
      <c r="E253" s="114">
        <v>0</v>
      </c>
      <c r="F253" s="114">
        <v>0</v>
      </c>
      <c r="G253" s="114">
        <v>0</v>
      </c>
      <c r="H253" s="114">
        <v>0</v>
      </c>
      <c r="I253" s="114">
        <v>0</v>
      </c>
      <c r="J253" s="114">
        <v>0</v>
      </c>
      <c r="K253" s="114">
        <v>0</v>
      </c>
      <c r="L253" s="114">
        <v>0</v>
      </c>
      <c r="M253" s="114">
        <v>0</v>
      </c>
      <c r="N253" s="119">
        <v>0</v>
      </c>
    </row>
    <row r="254" spans="1:14" ht="33" customHeight="1" thickBot="1" x14ac:dyDescent="0.25">
      <c r="A254" s="127" t="s">
        <v>284</v>
      </c>
      <c r="B254" s="117">
        <v>241125</v>
      </c>
      <c r="C254" s="117">
        <v>514400</v>
      </c>
      <c r="D254" s="117">
        <v>578700</v>
      </c>
      <c r="E254" s="117">
        <v>434025</v>
      </c>
      <c r="F254" s="117">
        <v>562625</v>
      </c>
      <c r="G254" s="117">
        <v>482250</v>
      </c>
      <c r="H254" s="117">
        <v>176825</v>
      </c>
      <c r="I254" s="117">
        <v>434025</v>
      </c>
      <c r="J254" s="117">
        <v>498325</v>
      </c>
      <c r="K254" s="117">
        <v>562625</v>
      </c>
      <c r="L254" s="117">
        <v>0</v>
      </c>
      <c r="M254" s="117">
        <v>530475</v>
      </c>
      <c r="N254" s="117">
        <v>5015400</v>
      </c>
    </row>
    <row r="255" spans="1:14" ht="33" customHeight="1" thickBot="1" x14ac:dyDescent="0.25">
      <c r="A255" s="128" t="s">
        <v>284</v>
      </c>
      <c r="B255" s="120">
        <v>241125</v>
      </c>
      <c r="C255" s="120">
        <v>514400</v>
      </c>
      <c r="D255" s="120">
        <v>578700</v>
      </c>
      <c r="E255" s="120">
        <v>434025</v>
      </c>
      <c r="F255" s="120">
        <v>562625</v>
      </c>
      <c r="G255" s="120">
        <v>482250</v>
      </c>
      <c r="H255" s="120">
        <v>176825</v>
      </c>
      <c r="I255" s="120">
        <v>434025</v>
      </c>
      <c r="J255" s="120">
        <v>498325</v>
      </c>
      <c r="K255" s="120">
        <v>562625</v>
      </c>
      <c r="L255" s="120">
        <v>0</v>
      </c>
      <c r="M255" s="120">
        <v>530475</v>
      </c>
      <c r="N255" s="119">
        <v>5015400</v>
      </c>
    </row>
    <row r="256" spans="1:14" ht="33" customHeight="1" thickBot="1" x14ac:dyDescent="0.25">
      <c r="A256" s="127" t="s">
        <v>285</v>
      </c>
      <c r="B256" s="117">
        <v>241125</v>
      </c>
      <c r="C256" s="117">
        <v>530475</v>
      </c>
      <c r="D256" s="117">
        <v>482250</v>
      </c>
      <c r="E256" s="117">
        <v>562625</v>
      </c>
      <c r="F256" s="117">
        <v>594775</v>
      </c>
      <c r="G256" s="117">
        <v>482250</v>
      </c>
      <c r="H256" s="117">
        <v>176825</v>
      </c>
      <c r="I256" s="117">
        <v>434025</v>
      </c>
      <c r="J256" s="117">
        <v>434025</v>
      </c>
      <c r="K256" s="117">
        <v>530475</v>
      </c>
      <c r="L256" s="117">
        <v>0</v>
      </c>
      <c r="M256" s="117">
        <v>594775</v>
      </c>
      <c r="N256" s="117">
        <v>5063625</v>
      </c>
    </row>
    <row r="257" spans="1:14" ht="33" customHeight="1" x14ac:dyDescent="0.2">
      <c r="A257" s="126" t="s">
        <v>286</v>
      </c>
      <c r="B257" s="114">
        <v>0</v>
      </c>
      <c r="C257" s="114">
        <v>0</v>
      </c>
      <c r="D257" s="114">
        <v>0</v>
      </c>
      <c r="E257" s="114">
        <v>0</v>
      </c>
      <c r="F257" s="114">
        <v>0</v>
      </c>
      <c r="G257" s="114">
        <v>0</v>
      </c>
      <c r="H257" s="114">
        <v>0</v>
      </c>
      <c r="I257" s="114">
        <v>0</v>
      </c>
      <c r="J257" s="114">
        <v>0</v>
      </c>
      <c r="K257" s="114">
        <v>0</v>
      </c>
      <c r="L257" s="114">
        <v>0</v>
      </c>
      <c r="M257" s="114">
        <v>0</v>
      </c>
      <c r="N257" s="119">
        <v>0</v>
      </c>
    </row>
    <row r="258" spans="1:14" ht="33" customHeight="1" x14ac:dyDescent="0.2">
      <c r="A258" s="126" t="s">
        <v>287</v>
      </c>
      <c r="B258" s="114">
        <v>0</v>
      </c>
      <c r="C258" s="114">
        <v>0</v>
      </c>
      <c r="D258" s="114">
        <v>0</v>
      </c>
      <c r="E258" s="114">
        <v>0</v>
      </c>
      <c r="F258" s="114">
        <v>0</v>
      </c>
      <c r="G258" s="114">
        <v>0</v>
      </c>
      <c r="H258" s="114">
        <v>0</v>
      </c>
      <c r="I258" s="114">
        <v>0</v>
      </c>
      <c r="J258" s="114">
        <v>0</v>
      </c>
      <c r="K258" s="114">
        <v>0</v>
      </c>
      <c r="L258" s="114">
        <v>0</v>
      </c>
      <c r="M258" s="114">
        <v>0</v>
      </c>
      <c r="N258" s="119">
        <v>0</v>
      </c>
    </row>
    <row r="259" spans="1:14" ht="33" customHeight="1" x14ac:dyDescent="0.2">
      <c r="A259" s="126" t="s">
        <v>288</v>
      </c>
      <c r="B259" s="114">
        <v>0</v>
      </c>
      <c r="C259" s="114">
        <v>0</v>
      </c>
      <c r="D259" s="114">
        <v>0</v>
      </c>
      <c r="E259" s="114">
        <v>0</v>
      </c>
      <c r="F259" s="114">
        <v>0</v>
      </c>
      <c r="G259" s="114">
        <v>0</v>
      </c>
      <c r="H259" s="114">
        <v>0</v>
      </c>
      <c r="I259" s="114">
        <v>0</v>
      </c>
      <c r="J259" s="114">
        <v>0</v>
      </c>
      <c r="K259" s="114">
        <v>0</v>
      </c>
      <c r="L259" s="114">
        <v>0</v>
      </c>
      <c r="M259" s="114">
        <v>0</v>
      </c>
      <c r="N259" s="119">
        <v>0</v>
      </c>
    </row>
    <row r="260" spans="1:14" ht="33" customHeight="1" x14ac:dyDescent="0.2">
      <c r="A260" s="126" t="s">
        <v>289</v>
      </c>
      <c r="B260" s="114">
        <v>0</v>
      </c>
      <c r="C260" s="114">
        <v>0</v>
      </c>
      <c r="D260" s="114">
        <v>0</v>
      </c>
      <c r="E260" s="114">
        <v>0</v>
      </c>
      <c r="F260" s="114">
        <v>0</v>
      </c>
      <c r="G260" s="114">
        <v>0</v>
      </c>
      <c r="H260" s="114">
        <v>0</v>
      </c>
      <c r="I260" s="114">
        <v>0</v>
      </c>
      <c r="J260" s="114">
        <v>0</v>
      </c>
      <c r="K260" s="114">
        <v>0</v>
      </c>
      <c r="L260" s="114">
        <v>0</v>
      </c>
      <c r="M260" s="114">
        <v>0</v>
      </c>
      <c r="N260" s="119">
        <v>0</v>
      </c>
    </row>
    <row r="261" spans="1:14" ht="33" customHeight="1" x14ac:dyDescent="0.2">
      <c r="A261" s="126" t="s">
        <v>290</v>
      </c>
      <c r="B261" s="114">
        <v>0</v>
      </c>
      <c r="C261" s="114">
        <v>0</v>
      </c>
      <c r="D261" s="114">
        <v>0</v>
      </c>
      <c r="E261" s="114">
        <v>0</v>
      </c>
      <c r="F261" s="114">
        <v>0</v>
      </c>
      <c r="G261" s="114">
        <v>0</v>
      </c>
      <c r="H261" s="114">
        <v>0</v>
      </c>
      <c r="I261" s="114">
        <v>0</v>
      </c>
      <c r="J261" s="114">
        <v>0</v>
      </c>
      <c r="K261" s="114">
        <v>0</v>
      </c>
      <c r="L261" s="114">
        <v>0</v>
      </c>
      <c r="M261" s="114">
        <v>0</v>
      </c>
      <c r="N261" s="119">
        <v>0</v>
      </c>
    </row>
    <row r="262" spans="1:14" ht="33" customHeight="1" x14ac:dyDescent="0.2">
      <c r="A262" s="126" t="s">
        <v>291</v>
      </c>
      <c r="B262" s="114">
        <v>0</v>
      </c>
      <c r="C262" s="114">
        <v>0</v>
      </c>
      <c r="D262" s="114">
        <v>0</v>
      </c>
      <c r="E262" s="114">
        <v>0</v>
      </c>
      <c r="F262" s="114">
        <v>0</v>
      </c>
      <c r="G262" s="114">
        <v>0</v>
      </c>
      <c r="H262" s="114">
        <v>0</v>
      </c>
      <c r="I262" s="114">
        <v>0</v>
      </c>
      <c r="J262" s="114">
        <v>0</v>
      </c>
      <c r="K262" s="114">
        <v>0</v>
      </c>
      <c r="L262" s="114">
        <v>0</v>
      </c>
      <c r="M262" s="114">
        <v>0</v>
      </c>
      <c r="N262" s="119">
        <v>0</v>
      </c>
    </row>
    <row r="263" spans="1:14" ht="33" customHeight="1" x14ac:dyDescent="0.2">
      <c r="A263" s="126" t="s">
        <v>292</v>
      </c>
      <c r="B263" s="114">
        <v>0</v>
      </c>
      <c r="C263" s="114">
        <v>0</v>
      </c>
      <c r="D263" s="114">
        <v>0</v>
      </c>
      <c r="E263" s="114">
        <v>0</v>
      </c>
      <c r="F263" s="114">
        <v>0</v>
      </c>
      <c r="G263" s="114">
        <v>0</v>
      </c>
      <c r="H263" s="114">
        <v>0</v>
      </c>
      <c r="I263" s="114">
        <v>0</v>
      </c>
      <c r="J263" s="114">
        <v>0</v>
      </c>
      <c r="K263" s="114">
        <v>0</v>
      </c>
      <c r="L263" s="114">
        <v>0</v>
      </c>
      <c r="M263" s="114">
        <v>0</v>
      </c>
      <c r="N263" s="119">
        <v>0</v>
      </c>
    </row>
    <row r="264" spans="1:14" ht="33" customHeight="1" x14ac:dyDescent="0.2">
      <c r="A264" s="126" t="s">
        <v>293</v>
      </c>
      <c r="B264" s="114">
        <v>0</v>
      </c>
      <c r="C264" s="114">
        <v>0</v>
      </c>
      <c r="D264" s="114">
        <v>0</v>
      </c>
      <c r="E264" s="114">
        <v>0</v>
      </c>
      <c r="F264" s="114">
        <v>0</v>
      </c>
      <c r="G264" s="114">
        <v>0</v>
      </c>
      <c r="H264" s="114">
        <v>0</v>
      </c>
      <c r="I264" s="114">
        <v>0</v>
      </c>
      <c r="J264" s="114">
        <v>0</v>
      </c>
      <c r="K264" s="114">
        <v>0</v>
      </c>
      <c r="L264" s="114">
        <v>0</v>
      </c>
      <c r="M264" s="114">
        <v>0</v>
      </c>
      <c r="N264" s="119">
        <v>0</v>
      </c>
    </row>
    <row r="265" spans="1:14" ht="33" customHeight="1" x14ac:dyDescent="0.2">
      <c r="A265" s="126" t="s">
        <v>294</v>
      </c>
      <c r="B265" s="114">
        <v>241125</v>
      </c>
      <c r="C265" s="114">
        <v>530475</v>
      </c>
      <c r="D265" s="114">
        <v>482250</v>
      </c>
      <c r="E265" s="114">
        <v>562625</v>
      </c>
      <c r="F265" s="114">
        <v>594775</v>
      </c>
      <c r="G265" s="114">
        <v>482250</v>
      </c>
      <c r="H265" s="114">
        <v>176825</v>
      </c>
      <c r="I265" s="114">
        <v>434025</v>
      </c>
      <c r="J265" s="114">
        <v>434025</v>
      </c>
      <c r="K265" s="114">
        <v>530475</v>
      </c>
      <c r="L265" s="114">
        <v>0</v>
      </c>
      <c r="M265" s="114">
        <v>594775</v>
      </c>
      <c r="N265" s="119">
        <v>5063625</v>
      </c>
    </row>
    <row r="266" spans="1:14" ht="33" customHeight="1" thickBot="1" x14ac:dyDescent="0.25">
      <c r="A266" s="126" t="s">
        <v>295</v>
      </c>
      <c r="B266" s="114">
        <v>0</v>
      </c>
      <c r="C266" s="114">
        <v>0</v>
      </c>
      <c r="D266" s="114">
        <v>0</v>
      </c>
      <c r="E266" s="114">
        <v>0</v>
      </c>
      <c r="F266" s="114">
        <v>0</v>
      </c>
      <c r="G266" s="114">
        <v>0</v>
      </c>
      <c r="H266" s="114">
        <v>0</v>
      </c>
      <c r="I266" s="114">
        <v>0</v>
      </c>
      <c r="J266" s="114">
        <v>0</v>
      </c>
      <c r="K266" s="114">
        <v>0</v>
      </c>
      <c r="L266" s="114">
        <v>0</v>
      </c>
      <c r="M266" s="114">
        <v>0</v>
      </c>
      <c r="N266" s="119">
        <v>0</v>
      </c>
    </row>
    <row r="267" spans="1:14" ht="33" customHeight="1" thickBot="1" x14ac:dyDescent="0.25">
      <c r="A267" s="127" t="s">
        <v>296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0</v>
      </c>
      <c r="I267" s="117">
        <v>0</v>
      </c>
      <c r="J267" s="117">
        <v>0</v>
      </c>
      <c r="K267" s="117">
        <v>0</v>
      </c>
      <c r="L267" s="117">
        <v>0</v>
      </c>
      <c r="M267" s="117">
        <v>0</v>
      </c>
      <c r="N267" s="117">
        <v>0</v>
      </c>
    </row>
    <row r="268" spans="1:14" ht="33" customHeight="1" x14ac:dyDescent="0.2">
      <c r="A268" s="126" t="s">
        <v>297</v>
      </c>
      <c r="B268" s="114">
        <v>0</v>
      </c>
      <c r="C268" s="114">
        <v>0</v>
      </c>
      <c r="D268" s="114">
        <v>0</v>
      </c>
      <c r="E268" s="114">
        <v>0</v>
      </c>
      <c r="F268" s="114">
        <v>0</v>
      </c>
      <c r="G268" s="114">
        <v>0</v>
      </c>
      <c r="H268" s="114">
        <v>0</v>
      </c>
      <c r="I268" s="114">
        <v>0</v>
      </c>
      <c r="J268" s="114">
        <v>0</v>
      </c>
      <c r="K268" s="114">
        <v>0</v>
      </c>
      <c r="L268" s="114">
        <v>0</v>
      </c>
      <c r="M268" s="114">
        <v>0</v>
      </c>
      <c r="N268" s="119">
        <v>0</v>
      </c>
    </row>
    <row r="269" spans="1:14" ht="33" customHeight="1" x14ac:dyDescent="0.2">
      <c r="A269" s="126" t="s">
        <v>298</v>
      </c>
      <c r="B269" s="114">
        <v>0</v>
      </c>
      <c r="C269" s="114">
        <v>0</v>
      </c>
      <c r="D269" s="114">
        <v>0</v>
      </c>
      <c r="E269" s="114">
        <v>0</v>
      </c>
      <c r="F269" s="114">
        <v>0</v>
      </c>
      <c r="G269" s="114">
        <v>0</v>
      </c>
      <c r="H269" s="114">
        <v>0</v>
      </c>
      <c r="I269" s="114">
        <v>0</v>
      </c>
      <c r="J269" s="114">
        <v>0</v>
      </c>
      <c r="K269" s="114">
        <v>0</v>
      </c>
      <c r="L269" s="114">
        <v>0</v>
      </c>
      <c r="M269" s="114">
        <v>0</v>
      </c>
      <c r="N269" s="119">
        <v>0</v>
      </c>
    </row>
    <row r="270" spans="1:14" ht="33" customHeight="1" x14ac:dyDescent="0.2">
      <c r="A270" s="126" t="s">
        <v>299</v>
      </c>
      <c r="B270" s="114">
        <v>0</v>
      </c>
      <c r="C270" s="114">
        <v>0</v>
      </c>
      <c r="D270" s="114">
        <v>0</v>
      </c>
      <c r="E270" s="114">
        <v>0</v>
      </c>
      <c r="F270" s="114">
        <v>0</v>
      </c>
      <c r="G270" s="114">
        <v>0</v>
      </c>
      <c r="H270" s="114">
        <v>0</v>
      </c>
      <c r="I270" s="114">
        <v>0</v>
      </c>
      <c r="J270" s="114">
        <v>0</v>
      </c>
      <c r="K270" s="114">
        <v>0</v>
      </c>
      <c r="L270" s="114">
        <v>0</v>
      </c>
      <c r="M270" s="114">
        <v>0</v>
      </c>
      <c r="N270" s="119">
        <v>0</v>
      </c>
    </row>
    <row r="271" spans="1:14" ht="33" customHeight="1" x14ac:dyDescent="0.2">
      <c r="A271" s="126" t="s">
        <v>300</v>
      </c>
      <c r="B271" s="114">
        <v>0</v>
      </c>
      <c r="C271" s="114">
        <v>0</v>
      </c>
      <c r="D271" s="114">
        <v>0</v>
      </c>
      <c r="E271" s="114">
        <v>0</v>
      </c>
      <c r="F271" s="114">
        <v>0</v>
      </c>
      <c r="G271" s="114">
        <v>0</v>
      </c>
      <c r="H271" s="114">
        <v>0</v>
      </c>
      <c r="I271" s="114">
        <v>0</v>
      </c>
      <c r="J271" s="114">
        <v>0</v>
      </c>
      <c r="K271" s="114">
        <v>0</v>
      </c>
      <c r="L271" s="114">
        <v>0</v>
      </c>
      <c r="M271" s="114">
        <v>0</v>
      </c>
      <c r="N271" s="119">
        <v>0</v>
      </c>
    </row>
    <row r="272" spans="1:14" ht="33" customHeight="1" x14ac:dyDescent="0.2">
      <c r="A272" s="126" t="s">
        <v>301</v>
      </c>
      <c r="B272" s="114">
        <v>0</v>
      </c>
      <c r="C272" s="114">
        <v>0</v>
      </c>
      <c r="D272" s="114">
        <v>0</v>
      </c>
      <c r="E272" s="114">
        <v>0</v>
      </c>
      <c r="F272" s="114">
        <v>0</v>
      </c>
      <c r="G272" s="114">
        <v>0</v>
      </c>
      <c r="H272" s="114">
        <v>0</v>
      </c>
      <c r="I272" s="114">
        <v>0</v>
      </c>
      <c r="J272" s="114">
        <v>0</v>
      </c>
      <c r="K272" s="114">
        <v>0</v>
      </c>
      <c r="L272" s="114">
        <v>0</v>
      </c>
      <c r="M272" s="114">
        <v>0</v>
      </c>
      <c r="N272" s="119">
        <v>0</v>
      </c>
    </row>
    <row r="273" spans="1:14" ht="33" customHeight="1" x14ac:dyDescent="0.2">
      <c r="A273" s="126" t="s">
        <v>302</v>
      </c>
      <c r="B273" s="114">
        <v>0</v>
      </c>
      <c r="C273" s="114">
        <v>0</v>
      </c>
      <c r="D273" s="114">
        <v>0</v>
      </c>
      <c r="E273" s="114">
        <v>0</v>
      </c>
      <c r="F273" s="114">
        <v>0</v>
      </c>
      <c r="G273" s="114">
        <v>0</v>
      </c>
      <c r="H273" s="114">
        <v>0</v>
      </c>
      <c r="I273" s="114">
        <v>0</v>
      </c>
      <c r="J273" s="114">
        <v>0</v>
      </c>
      <c r="K273" s="114">
        <v>0</v>
      </c>
      <c r="L273" s="114">
        <v>0</v>
      </c>
      <c r="M273" s="114">
        <v>0</v>
      </c>
      <c r="N273" s="119">
        <v>0</v>
      </c>
    </row>
    <row r="274" spans="1:14" ht="33" customHeight="1" thickBot="1" x14ac:dyDescent="0.25">
      <c r="A274" s="126" t="s">
        <v>303</v>
      </c>
      <c r="B274" s="114">
        <v>0</v>
      </c>
      <c r="C274" s="114">
        <v>0</v>
      </c>
      <c r="D274" s="114">
        <v>0</v>
      </c>
      <c r="E274" s="114">
        <v>0</v>
      </c>
      <c r="F274" s="114">
        <v>0</v>
      </c>
      <c r="G274" s="114">
        <v>0</v>
      </c>
      <c r="H274" s="114">
        <v>0</v>
      </c>
      <c r="I274" s="114">
        <v>0</v>
      </c>
      <c r="J274" s="114">
        <v>0</v>
      </c>
      <c r="K274" s="114">
        <v>0</v>
      </c>
      <c r="L274" s="114">
        <v>0</v>
      </c>
      <c r="M274" s="114">
        <v>0</v>
      </c>
      <c r="N274" s="119">
        <v>0</v>
      </c>
    </row>
    <row r="275" spans="1:14" ht="33" customHeight="1" thickBot="1" x14ac:dyDescent="0.25">
      <c r="A275" s="127" t="s">
        <v>304</v>
      </c>
      <c r="B275" s="117">
        <v>131376363</v>
      </c>
      <c r="C275" s="117">
        <v>127382356</v>
      </c>
      <c r="D275" s="117">
        <v>144114599</v>
      </c>
      <c r="E275" s="117">
        <v>124491901</v>
      </c>
      <c r="F275" s="117">
        <v>136910175</v>
      </c>
      <c r="G275" s="117">
        <v>127178776</v>
      </c>
      <c r="H275" s="117">
        <v>131678331</v>
      </c>
      <c r="I275" s="117">
        <v>130639629</v>
      </c>
      <c r="J275" s="117">
        <v>138897830</v>
      </c>
      <c r="K275" s="117">
        <v>141699061</v>
      </c>
      <c r="L275" s="117">
        <v>148042862</v>
      </c>
      <c r="M275" s="117">
        <v>136373689</v>
      </c>
      <c r="N275" s="117">
        <v>1618785573</v>
      </c>
    </row>
    <row r="276" spans="1:14" ht="33" customHeight="1" x14ac:dyDescent="0.2">
      <c r="A276" s="126" t="s">
        <v>305</v>
      </c>
      <c r="B276" s="114">
        <v>13110757</v>
      </c>
      <c r="C276" s="114">
        <v>14491313</v>
      </c>
      <c r="D276" s="114">
        <v>14481114</v>
      </c>
      <c r="E276" s="114">
        <v>12939183</v>
      </c>
      <c r="F276" s="114">
        <v>15519559</v>
      </c>
      <c r="G276" s="114">
        <v>11850367</v>
      </c>
      <c r="H276" s="114">
        <v>14144404</v>
      </c>
      <c r="I276" s="114">
        <v>9622244</v>
      </c>
      <c r="J276" s="114">
        <v>14806587</v>
      </c>
      <c r="K276" s="114">
        <v>15162681</v>
      </c>
      <c r="L276" s="114">
        <v>14695378</v>
      </c>
      <c r="M276" s="114">
        <v>12994793</v>
      </c>
      <c r="N276" s="119">
        <v>163818379</v>
      </c>
    </row>
    <row r="277" spans="1:14" ht="33" customHeight="1" x14ac:dyDescent="0.2">
      <c r="A277" s="126" t="s">
        <v>306</v>
      </c>
      <c r="B277" s="114">
        <v>1395559</v>
      </c>
      <c r="C277" s="114">
        <v>1011377</v>
      </c>
      <c r="D277" s="114">
        <v>885036</v>
      </c>
      <c r="E277" s="114">
        <v>932736</v>
      </c>
      <c r="F277" s="114">
        <v>1082576</v>
      </c>
      <c r="G277" s="114">
        <v>689077</v>
      </c>
      <c r="H277" s="114">
        <v>597837</v>
      </c>
      <c r="I277" s="114">
        <v>469269</v>
      </c>
      <c r="J277" s="114">
        <v>757405</v>
      </c>
      <c r="K277" s="114">
        <v>908241</v>
      </c>
      <c r="L277" s="114">
        <v>593838</v>
      </c>
      <c r="M277" s="114">
        <v>414478</v>
      </c>
      <c r="N277" s="119">
        <v>9737430</v>
      </c>
    </row>
    <row r="278" spans="1:14" ht="33" customHeight="1" x14ac:dyDescent="0.2">
      <c r="A278" s="126" t="s">
        <v>307</v>
      </c>
      <c r="B278" s="114">
        <v>1285918</v>
      </c>
      <c r="C278" s="114">
        <v>1498109</v>
      </c>
      <c r="D278" s="114">
        <v>921192</v>
      </c>
      <c r="E278" s="114">
        <v>820986</v>
      </c>
      <c r="F278" s="114">
        <v>1490784</v>
      </c>
      <c r="G278" s="114">
        <v>1615426</v>
      </c>
      <c r="H278" s="114">
        <v>1228549</v>
      </c>
      <c r="I278" s="114">
        <v>979792</v>
      </c>
      <c r="J278" s="114">
        <v>902440</v>
      </c>
      <c r="K278" s="114">
        <v>1101680</v>
      </c>
      <c r="L278" s="114">
        <v>977448</v>
      </c>
      <c r="M278" s="114">
        <v>684448</v>
      </c>
      <c r="N278" s="119">
        <v>13506773</v>
      </c>
    </row>
    <row r="279" spans="1:14" ht="33" customHeight="1" x14ac:dyDescent="0.2">
      <c r="A279" s="126" t="s">
        <v>308</v>
      </c>
      <c r="B279" s="114">
        <v>45453772</v>
      </c>
      <c r="C279" s="114">
        <v>42421961</v>
      </c>
      <c r="D279" s="114">
        <v>50472102</v>
      </c>
      <c r="E279" s="114">
        <v>43806750</v>
      </c>
      <c r="F279" s="114">
        <v>47289452</v>
      </c>
      <c r="G279" s="114">
        <v>44517653</v>
      </c>
      <c r="H279" s="114">
        <v>47313619</v>
      </c>
      <c r="I279" s="114">
        <v>46198503</v>
      </c>
      <c r="J279" s="114">
        <v>54633766</v>
      </c>
      <c r="K279" s="114">
        <v>53430538</v>
      </c>
      <c r="L279" s="114">
        <v>53368398</v>
      </c>
      <c r="M279" s="114">
        <v>52711792</v>
      </c>
      <c r="N279" s="119">
        <v>581618305</v>
      </c>
    </row>
    <row r="280" spans="1:14" ht="33" customHeight="1" x14ac:dyDescent="0.2">
      <c r="A280" s="126" t="s">
        <v>309</v>
      </c>
      <c r="B280" s="114">
        <v>0</v>
      </c>
      <c r="C280" s="114">
        <v>0</v>
      </c>
      <c r="D280" s="114">
        <v>0</v>
      </c>
      <c r="E280" s="114">
        <v>0</v>
      </c>
      <c r="F280" s="114">
        <v>0</v>
      </c>
      <c r="G280" s="114">
        <v>0</v>
      </c>
      <c r="H280" s="114">
        <v>0</v>
      </c>
      <c r="I280" s="114">
        <v>0</v>
      </c>
      <c r="J280" s="114">
        <v>0</v>
      </c>
      <c r="K280" s="114">
        <v>0</v>
      </c>
      <c r="L280" s="114">
        <v>0</v>
      </c>
      <c r="M280" s="114">
        <v>0</v>
      </c>
      <c r="N280" s="119">
        <v>0</v>
      </c>
    </row>
    <row r="281" spans="1:14" ht="33" customHeight="1" x14ac:dyDescent="0.2">
      <c r="A281" s="126" t="s">
        <v>310</v>
      </c>
      <c r="B281" s="114">
        <v>6019990</v>
      </c>
      <c r="C281" s="114">
        <v>6682107</v>
      </c>
      <c r="D281" s="114">
        <v>7923747</v>
      </c>
      <c r="E281" s="114">
        <v>5890400</v>
      </c>
      <c r="F281" s="114">
        <v>6501837</v>
      </c>
      <c r="G281" s="114">
        <v>4214833</v>
      </c>
      <c r="H281" s="114">
        <v>5299003</v>
      </c>
      <c r="I281" s="114">
        <v>6605570</v>
      </c>
      <c r="J281" s="114">
        <v>4727373</v>
      </c>
      <c r="K281" s="114">
        <v>6976400</v>
      </c>
      <c r="L281" s="114">
        <v>5672112</v>
      </c>
      <c r="M281" s="114">
        <v>5802817</v>
      </c>
      <c r="N281" s="119">
        <v>72316189</v>
      </c>
    </row>
    <row r="282" spans="1:14" ht="33" customHeight="1" x14ac:dyDescent="0.2">
      <c r="A282" s="126" t="s">
        <v>311</v>
      </c>
      <c r="B282" s="114">
        <v>31318778</v>
      </c>
      <c r="C282" s="114">
        <v>31721163</v>
      </c>
      <c r="D282" s="114">
        <v>33728238</v>
      </c>
      <c r="E282" s="114">
        <v>31788752</v>
      </c>
      <c r="F282" s="114">
        <v>35867326</v>
      </c>
      <c r="G282" s="114">
        <v>35287099</v>
      </c>
      <c r="H282" s="114">
        <v>34082253</v>
      </c>
      <c r="I282" s="114">
        <v>31823794</v>
      </c>
      <c r="J282" s="114">
        <v>35056885</v>
      </c>
      <c r="K282" s="114">
        <v>35410396</v>
      </c>
      <c r="L282" s="114">
        <v>33785472</v>
      </c>
      <c r="M282" s="114">
        <v>26828308</v>
      </c>
      <c r="N282" s="119">
        <v>396698464</v>
      </c>
    </row>
    <row r="283" spans="1:14" ht="33" customHeight="1" x14ac:dyDescent="0.2">
      <c r="A283" s="126" t="s">
        <v>312</v>
      </c>
      <c r="B283" s="114">
        <v>0</v>
      </c>
      <c r="C283" s="114">
        <v>0</v>
      </c>
      <c r="D283" s="114">
        <v>0</v>
      </c>
      <c r="E283" s="114">
        <v>0</v>
      </c>
      <c r="F283" s="114">
        <v>0</v>
      </c>
      <c r="G283" s="114">
        <v>0</v>
      </c>
      <c r="H283" s="114">
        <v>0</v>
      </c>
      <c r="I283" s="114">
        <v>0</v>
      </c>
      <c r="J283" s="114">
        <v>0</v>
      </c>
      <c r="K283" s="114">
        <v>0</v>
      </c>
      <c r="L283" s="114">
        <v>0</v>
      </c>
      <c r="M283" s="114">
        <v>0</v>
      </c>
      <c r="N283" s="119">
        <v>0</v>
      </c>
    </row>
    <row r="284" spans="1:14" ht="33" customHeight="1" x14ac:dyDescent="0.2">
      <c r="A284" s="126" t="s">
        <v>313</v>
      </c>
      <c r="B284" s="114">
        <v>0</v>
      </c>
      <c r="C284" s="114">
        <v>0</v>
      </c>
      <c r="D284" s="114">
        <v>0</v>
      </c>
      <c r="E284" s="114">
        <v>0</v>
      </c>
      <c r="F284" s="114">
        <v>0</v>
      </c>
      <c r="G284" s="114">
        <v>0</v>
      </c>
      <c r="H284" s="114">
        <v>0</v>
      </c>
      <c r="I284" s="114">
        <v>0</v>
      </c>
      <c r="J284" s="114">
        <v>0</v>
      </c>
      <c r="K284" s="114">
        <v>0</v>
      </c>
      <c r="L284" s="114">
        <v>0</v>
      </c>
      <c r="M284" s="114">
        <v>0</v>
      </c>
      <c r="N284" s="119">
        <v>0</v>
      </c>
    </row>
    <row r="285" spans="1:14" ht="33" customHeight="1" x14ac:dyDescent="0.2">
      <c r="A285" s="126" t="s">
        <v>314</v>
      </c>
      <c r="B285" s="114">
        <v>0</v>
      </c>
      <c r="C285" s="114">
        <v>0</v>
      </c>
      <c r="D285" s="114">
        <v>0</v>
      </c>
      <c r="E285" s="114">
        <v>0</v>
      </c>
      <c r="F285" s="114">
        <v>0</v>
      </c>
      <c r="G285" s="114">
        <v>0</v>
      </c>
      <c r="H285" s="114">
        <v>0</v>
      </c>
      <c r="I285" s="114">
        <v>0</v>
      </c>
      <c r="J285" s="114">
        <v>0</v>
      </c>
      <c r="K285" s="114">
        <v>0</v>
      </c>
      <c r="L285" s="114">
        <v>0</v>
      </c>
      <c r="M285" s="114">
        <v>0</v>
      </c>
      <c r="N285" s="119">
        <v>0</v>
      </c>
    </row>
    <row r="286" spans="1:14" ht="33" customHeight="1" x14ac:dyDescent="0.2">
      <c r="A286" s="126" t="s">
        <v>315</v>
      </c>
      <c r="B286" s="114">
        <v>0</v>
      </c>
      <c r="C286" s="114">
        <v>0</v>
      </c>
      <c r="D286" s="114">
        <v>0</v>
      </c>
      <c r="E286" s="114">
        <v>0</v>
      </c>
      <c r="F286" s="114">
        <v>0</v>
      </c>
      <c r="G286" s="114">
        <v>0</v>
      </c>
      <c r="H286" s="114">
        <v>0</v>
      </c>
      <c r="I286" s="114">
        <v>0</v>
      </c>
      <c r="J286" s="114">
        <v>0</v>
      </c>
      <c r="K286" s="114">
        <v>0</v>
      </c>
      <c r="L286" s="114">
        <v>0</v>
      </c>
      <c r="M286" s="114">
        <v>0</v>
      </c>
      <c r="N286" s="119">
        <v>0</v>
      </c>
    </row>
    <row r="287" spans="1:14" ht="33" customHeight="1" x14ac:dyDescent="0.2">
      <c r="A287" s="126" t="s">
        <v>316</v>
      </c>
      <c r="B287" s="114">
        <v>28815951</v>
      </c>
      <c r="C287" s="114">
        <v>25505005</v>
      </c>
      <c r="D287" s="114">
        <v>31625139</v>
      </c>
      <c r="E287" s="114">
        <v>23669658</v>
      </c>
      <c r="F287" s="114">
        <v>25198587</v>
      </c>
      <c r="G287" s="114">
        <v>24465507</v>
      </c>
      <c r="H287" s="114">
        <v>26942486</v>
      </c>
      <c r="I287" s="114">
        <v>33155206</v>
      </c>
      <c r="J287" s="114">
        <v>26426236</v>
      </c>
      <c r="K287" s="114">
        <v>27551605</v>
      </c>
      <c r="L287" s="114">
        <v>35833817</v>
      </c>
      <c r="M287" s="114">
        <v>33651478</v>
      </c>
      <c r="N287" s="119">
        <v>342840676</v>
      </c>
    </row>
    <row r="288" spans="1:14" ht="33" customHeight="1" x14ac:dyDescent="0.2">
      <c r="A288" s="126" t="s">
        <v>317</v>
      </c>
      <c r="B288" s="114">
        <v>0</v>
      </c>
      <c r="C288" s="114">
        <v>0</v>
      </c>
      <c r="D288" s="114">
        <v>0</v>
      </c>
      <c r="E288" s="114">
        <v>0</v>
      </c>
      <c r="F288" s="114">
        <v>0</v>
      </c>
      <c r="G288" s="114">
        <v>0</v>
      </c>
      <c r="H288" s="114">
        <v>0</v>
      </c>
      <c r="I288" s="114">
        <v>0</v>
      </c>
      <c r="J288" s="114">
        <v>0</v>
      </c>
      <c r="K288" s="114">
        <v>0</v>
      </c>
      <c r="L288" s="114">
        <v>0</v>
      </c>
      <c r="M288" s="114">
        <v>0</v>
      </c>
      <c r="N288" s="119">
        <v>0</v>
      </c>
    </row>
    <row r="289" spans="1:14" ht="33" customHeight="1" x14ac:dyDescent="0.2">
      <c r="A289" s="126" t="s">
        <v>318</v>
      </c>
      <c r="B289" s="114">
        <v>0</v>
      </c>
      <c r="C289" s="114">
        <v>0</v>
      </c>
      <c r="D289" s="114">
        <v>0</v>
      </c>
      <c r="E289" s="114">
        <v>0</v>
      </c>
      <c r="F289" s="114">
        <v>0</v>
      </c>
      <c r="G289" s="114">
        <v>0</v>
      </c>
      <c r="H289" s="114">
        <v>0</v>
      </c>
      <c r="I289" s="114">
        <v>0</v>
      </c>
      <c r="J289" s="114">
        <v>0</v>
      </c>
      <c r="K289" s="114">
        <v>0</v>
      </c>
      <c r="L289" s="114">
        <v>0</v>
      </c>
      <c r="M289" s="114">
        <v>0</v>
      </c>
      <c r="N289" s="119">
        <v>0</v>
      </c>
    </row>
    <row r="290" spans="1:14" ht="33" customHeight="1" thickBot="1" x14ac:dyDescent="0.25">
      <c r="A290" s="126" t="s">
        <v>319</v>
      </c>
      <c r="B290" s="114">
        <v>3975636</v>
      </c>
      <c r="C290" s="114">
        <v>4051320</v>
      </c>
      <c r="D290" s="114">
        <v>4078032</v>
      </c>
      <c r="E290" s="114">
        <v>4643436</v>
      </c>
      <c r="F290" s="114">
        <v>3960054</v>
      </c>
      <c r="G290" s="114">
        <v>4538814</v>
      </c>
      <c r="H290" s="114">
        <v>2070180</v>
      </c>
      <c r="I290" s="114">
        <v>1785252</v>
      </c>
      <c r="J290" s="114">
        <v>1587138</v>
      </c>
      <c r="K290" s="114">
        <v>1157520</v>
      </c>
      <c r="L290" s="114">
        <v>3116400</v>
      </c>
      <c r="M290" s="114">
        <v>3285576</v>
      </c>
      <c r="N290" s="119">
        <v>38249358</v>
      </c>
    </row>
    <row r="291" spans="1:14" ht="33" customHeight="1" thickBot="1" x14ac:dyDescent="0.25">
      <c r="A291" s="127" t="s">
        <v>320</v>
      </c>
      <c r="B291" s="117">
        <v>0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0</v>
      </c>
      <c r="I291" s="117">
        <v>0</v>
      </c>
      <c r="J291" s="117">
        <v>0</v>
      </c>
      <c r="K291" s="117">
        <v>0</v>
      </c>
      <c r="L291" s="117">
        <v>0</v>
      </c>
      <c r="M291" s="117">
        <v>0</v>
      </c>
      <c r="N291" s="117">
        <v>0</v>
      </c>
    </row>
    <row r="292" spans="1:14" ht="33" customHeight="1" x14ac:dyDescent="0.2">
      <c r="A292" s="126" t="s">
        <v>321</v>
      </c>
      <c r="B292" s="114">
        <v>0</v>
      </c>
      <c r="C292" s="114">
        <v>0</v>
      </c>
      <c r="D292" s="114">
        <v>0</v>
      </c>
      <c r="E292" s="114">
        <v>0</v>
      </c>
      <c r="F292" s="114">
        <v>0</v>
      </c>
      <c r="G292" s="114">
        <v>0</v>
      </c>
      <c r="H292" s="114">
        <v>0</v>
      </c>
      <c r="I292" s="114">
        <v>0</v>
      </c>
      <c r="J292" s="114">
        <v>0</v>
      </c>
      <c r="K292" s="114">
        <v>0</v>
      </c>
      <c r="L292" s="114">
        <v>0</v>
      </c>
      <c r="M292" s="114">
        <v>0</v>
      </c>
      <c r="N292" s="119">
        <v>0</v>
      </c>
    </row>
    <row r="293" spans="1:14" ht="33" customHeight="1" x14ac:dyDescent="0.2">
      <c r="A293" s="126" t="s">
        <v>322</v>
      </c>
      <c r="B293" s="114">
        <v>0</v>
      </c>
      <c r="C293" s="114">
        <v>0</v>
      </c>
      <c r="D293" s="114">
        <v>0</v>
      </c>
      <c r="E293" s="114">
        <v>0</v>
      </c>
      <c r="F293" s="114">
        <v>0</v>
      </c>
      <c r="G293" s="114">
        <v>0</v>
      </c>
      <c r="H293" s="114">
        <v>0</v>
      </c>
      <c r="I293" s="114">
        <v>0</v>
      </c>
      <c r="J293" s="114">
        <v>0</v>
      </c>
      <c r="K293" s="114">
        <v>0</v>
      </c>
      <c r="L293" s="114">
        <v>0</v>
      </c>
      <c r="M293" s="114">
        <v>0</v>
      </c>
      <c r="N293" s="119">
        <v>0</v>
      </c>
    </row>
    <row r="294" spans="1:14" ht="33" customHeight="1" x14ac:dyDescent="0.2">
      <c r="A294" s="126" t="s">
        <v>323</v>
      </c>
      <c r="B294" s="114">
        <v>0</v>
      </c>
      <c r="C294" s="114">
        <v>0</v>
      </c>
      <c r="D294" s="114">
        <v>0</v>
      </c>
      <c r="E294" s="114">
        <v>0</v>
      </c>
      <c r="F294" s="114">
        <v>0</v>
      </c>
      <c r="G294" s="114">
        <v>0</v>
      </c>
      <c r="H294" s="114">
        <v>0</v>
      </c>
      <c r="I294" s="114">
        <v>0</v>
      </c>
      <c r="J294" s="114">
        <v>0</v>
      </c>
      <c r="K294" s="114">
        <v>0</v>
      </c>
      <c r="L294" s="114">
        <v>0</v>
      </c>
      <c r="M294" s="114">
        <v>0</v>
      </c>
      <c r="N294" s="119">
        <v>0</v>
      </c>
    </row>
    <row r="295" spans="1:14" ht="33" customHeight="1" x14ac:dyDescent="0.2">
      <c r="A295" s="126" t="s">
        <v>324</v>
      </c>
      <c r="B295" s="114">
        <v>0</v>
      </c>
      <c r="C295" s="114">
        <v>0</v>
      </c>
      <c r="D295" s="114">
        <v>0</v>
      </c>
      <c r="E295" s="114">
        <v>0</v>
      </c>
      <c r="F295" s="114">
        <v>0</v>
      </c>
      <c r="G295" s="114">
        <v>0</v>
      </c>
      <c r="H295" s="114">
        <v>0</v>
      </c>
      <c r="I295" s="114">
        <v>0</v>
      </c>
      <c r="J295" s="114">
        <v>0</v>
      </c>
      <c r="K295" s="114">
        <v>0</v>
      </c>
      <c r="L295" s="114">
        <v>0</v>
      </c>
      <c r="M295" s="114">
        <v>0</v>
      </c>
      <c r="N295" s="119">
        <v>0</v>
      </c>
    </row>
    <row r="296" spans="1:14" ht="33" customHeight="1" x14ac:dyDescent="0.2">
      <c r="A296" s="126" t="s">
        <v>325</v>
      </c>
      <c r="B296" s="114">
        <v>0</v>
      </c>
      <c r="C296" s="114">
        <v>0</v>
      </c>
      <c r="D296" s="114">
        <v>0</v>
      </c>
      <c r="E296" s="114">
        <v>0</v>
      </c>
      <c r="F296" s="114">
        <v>0</v>
      </c>
      <c r="G296" s="114">
        <v>0</v>
      </c>
      <c r="H296" s="114">
        <v>0</v>
      </c>
      <c r="I296" s="114">
        <v>0</v>
      </c>
      <c r="J296" s="114">
        <v>0</v>
      </c>
      <c r="K296" s="114">
        <v>0</v>
      </c>
      <c r="L296" s="114">
        <v>0</v>
      </c>
      <c r="M296" s="114">
        <v>0</v>
      </c>
      <c r="N296" s="119">
        <v>0</v>
      </c>
    </row>
    <row r="297" spans="1:14" ht="33" customHeight="1" thickBot="1" x14ac:dyDescent="0.25">
      <c r="A297" s="126" t="s">
        <v>256</v>
      </c>
      <c r="B297" s="114">
        <v>0</v>
      </c>
      <c r="C297" s="114">
        <v>0</v>
      </c>
      <c r="D297" s="114">
        <v>0</v>
      </c>
      <c r="E297" s="114">
        <v>0</v>
      </c>
      <c r="F297" s="114">
        <v>0</v>
      </c>
      <c r="G297" s="114">
        <v>0</v>
      </c>
      <c r="H297" s="114">
        <v>0</v>
      </c>
      <c r="I297" s="114">
        <v>0</v>
      </c>
      <c r="J297" s="114">
        <v>0</v>
      </c>
      <c r="K297" s="114">
        <v>0</v>
      </c>
      <c r="L297" s="114">
        <v>0</v>
      </c>
      <c r="M297" s="114">
        <v>0</v>
      </c>
      <c r="N297" s="119">
        <v>0</v>
      </c>
    </row>
    <row r="298" spans="1:14" ht="33" customHeight="1" thickBot="1" x14ac:dyDescent="0.25">
      <c r="A298" s="127" t="s">
        <v>326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</row>
    <row r="299" spans="1:14" ht="33" customHeight="1" x14ac:dyDescent="0.2">
      <c r="A299" s="126" t="s">
        <v>327</v>
      </c>
      <c r="B299" s="114">
        <v>0</v>
      </c>
      <c r="C299" s="114">
        <v>0</v>
      </c>
      <c r="D299" s="114">
        <v>0</v>
      </c>
      <c r="E299" s="114">
        <v>0</v>
      </c>
      <c r="F299" s="114">
        <v>0</v>
      </c>
      <c r="G299" s="114">
        <v>0</v>
      </c>
      <c r="H299" s="114">
        <v>0</v>
      </c>
      <c r="I299" s="114">
        <v>0</v>
      </c>
      <c r="J299" s="114">
        <v>0</v>
      </c>
      <c r="K299" s="114">
        <v>0</v>
      </c>
      <c r="L299" s="114">
        <v>0</v>
      </c>
      <c r="M299" s="114">
        <v>0</v>
      </c>
      <c r="N299" s="114">
        <v>0</v>
      </c>
    </row>
    <row r="300" spans="1:14" ht="33" customHeight="1" x14ac:dyDescent="0.2">
      <c r="A300" s="126" t="s">
        <v>328</v>
      </c>
      <c r="B300" s="114">
        <v>0</v>
      </c>
      <c r="C300" s="114">
        <v>0</v>
      </c>
      <c r="D300" s="114">
        <v>0</v>
      </c>
      <c r="E300" s="114">
        <v>0</v>
      </c>
      <c r="F300" s="114">
        <v>0</v>
      </c>
      <c r="G300" s="114">
        <v>0</v>
      </c>
      <c r="H300" s="114">
        <v>0</v>
      </c>
      <c r="I300" s="114">
        <v>0</v>
      </c>
      <c r="J300" s="114">
        <v>0</v>
      </c>
      <c r="K300" s="114">
        <v>0</v>
      </c>
      <c r="L300" s="114">
        <v>0</v>
      </c>
      <c r="M300" s="114">
        <v>0</v>
      </c>
      <c r="N300" s="114">
        <v>0</v>
      </c>
    </row>
    <row r="301" spans="1:14" ht="33" customHeight="1" x14ac:dyDescent="0.2">
      <c r="A301" s="126" t="s">
        <v>329</v>
      </c>
      <c r="B301" s="114">
        <v>0</v>
      </c>
      <c r="C301" s="114">
        <v>0</v>
      </c>
      <c r="D301" s="114">
        <v>0</v>
      </c>
      <c r="E301" s="114">
        <v>0</v>
      </c>
      <c r="F301" s="114">
        <v>0</v>
      </c>
      <c r="G301" s="114">
        <v>0</v>
      </c>
      <c r="H301" s="114">
        <v>0</v>
      </c>
      <c r="I301" s="114">
        <v>0</v>
      </c>
      <c r="J301" s="114">
        <v>0</v>
      </c>
      <c r="K301" s="114">
        <v>0</v>
      </c>
      <c r="L301" s="114">
        <v>0</v>
      </c>
      <c r="M301" s="114">
        <v>0</v>
      </c>
      <c r="N301" s="114">
        <v>0</v>
      </c>
    </row>
    <row r="302" spans="1:14" ht="33" customHeight="1" thickBot="1" x14ac:dyDescent="0.25">
      <c r="A302" s="126" t="s">
        <v>256</v>
      </c>
      <c r="B302" s="114">
        <v>0</v>
      </c>
      <c r="C302" s="114">
        <v>0</v>
      </c>
      <c r="D302" s="114">
        <v>0</v>
      </c>
      <c r="E302" s="114">
        <v>0</v>
      </c>
      <c r="F302" s="114">
        <v>0</v>
      </c>
      <c r="G302" s="114">
        <v>0</v>
      </c>
      <c r="H302" s="114">
        <v>0</v>
      </c>
      <c r="I302" s="114">
        <v>0</v>
      </c>
      <c r="J302" s="114">
        <v>0</v>
      </c>
      <c r="K302" s="114">
        <v>0</v>
      </c>
      <c r="L302" s="114">
        <v>0</v>
      </c>
      <c r="M302" s="114">
        <v>0</v>
      </c>
      <c r="N302" s="114">
        <v>0</v>
      </c>
    </row>
    <row r="303" spans="1:14" ht="33" customHeight="1" thickBot="1" x14ac:dyDescent="0.25">
      <c r="A303" s="127" t="s">
        <v>330</v>
      </c>
      <c r="B303" s="117">
        <v>0</v>
      </c>
      <c r="C303" s="117">
        <v>0</v>
      </c>
      <c r="D303" s="117">
        <v>0</v>
      </c>
      <c r="E303" s="117">
        <v>0</v>
      </c>
      <c r="F303" s="117">
        <v>0</v>
      </c>
      <c r="G303" s="117">
        <v>0</v>
      </c>
      <c r="H303" s="117">
        <v>0</v>
      </c>
      <c r="I303" s="117">
        <v>0</v>
      </c>
      <c r="J303" s="117">
        <v>0</v>
      </c>
      <c r="K303" s="117">
        <v>0</v>
      </c>
      <c r="L303" s="117">
        <v>0</v>
      </c>
      <c r="M303" s="117">
        <v>0</v>
      </c>
      <c r="N303" s="117">
        <v>0</v>
      </c>
    </row>
    <row r="304" spans="1:14" ht="33" customHeight="1" x14ac:dyDescent="0.2">
      <c r="A304" s="126" t="s">
        <v>331</v>
      </c>
      <c r="B304" s="114">
        <v>0</v>
      </c>
      <c r="C304" s="114">
        <v>0</v>
      </c>
      <c r="D304" s="114">
        <v>0</v>
      </c>
      <c r="E304" s="114">
        <v>0</v>
      </c>
      <c r="F304" s="114">
        <v>0</v>
      </c>
      <c r="G304" s="114">
        <v>0</v>
      </c>
      <c r="H304" s="114">
        <v>0</v>
      </c>
      <c r="I304" s="114">
        <v>0</v>
      </c>
      <c r="J304" s="114">
        <v>0</v>
      </c>
      <c r="K304" s="114">
        <v>0</v>
      </c>
      <c r="L304" s="114">
        <v>0</v>
      </c>
      <c r="M304" s="114">
        <v>0</v>
      </c>
      <c r="N304" s="119">
        <v>0</v>
      </c>
    </row>
    <row r="305" spans="1:14" ht="33" customHeight="1" x14ac:dyDescent="0.2">
      <c r="A305" s="126" t="s">
        <v>332</v>
      </c>
      <c r="B305" s="114">
        <v>0</v>
      </c>
      <c r="C305" s="114">
        <v>0</v>
      </c>
      <c r="D305" s="114">
        <v>0</v>
      </c>
      <c r="E305" s="114">
        <v>0</v>
      </c>
      <c r="F305" s="114">
        <v>0</v>
      </c>
      <c r="G305" s="114">
        <v>0</v>
      </c>
      <c r="H305" s="114">
        <v>0</v>
      </c>
      <c r="I305" s="114">
        <v>0</v>
      </c>
      <c r="J305" s="114">
        <v>0</v>
      </c>
      <c r="K305" s="114">
        <v>0</v>
      </c>
      <c r="L305" s="114">
        <v>0</v>
      </c>
      <c r="M305" s="114">
        <v>0</v>
      </c>
      <c r="N305" s="119">
        <v>0</v>
      </c>
    </row>
    <row r="306" spans="1:14" ht="33" customHeight="1" x14ac:dyDescent="0.2">
      <c r="A306" s="126" t="s">
        <v>333</v>
      </c>
      <c r="B306" s="114">
        <v>0</v>
      </c>
      <c r="C306" s="114">
        <v>0</v>
      </c>
      <c r="D306" s="114">
        <v>0</v>
      </c>
      <c r="E306" s="114">
        <v>0</v>
      </c>
      <c r="F306" s="114">
        <v>0</v>
      </c>
      <c r="G306" s="114">
        <v>0</v>
      </c>
      <c r="H306" s="114">
        <v>0</v>
      </c>
      <c r="I306" s="114">
        <v>0</v>
      </c>
      <c r="J306" s="114">
        <v>0</v>
      </c>
      <c r="K306" s="114">
        <v>0</v>
      </c>
      <c r="L306" s="114">
        <v>0</v>
      </c>
      <c r="M306" s="114">
        <v>0</v>
      </c>
      <c r="N306" s="119">
        <v>0</v>
      </c>
    </row>
    <row r="307" spans="1:14" ht="33" customHeight="1" x14ac:dyDescent="0.2">
      <c r="A307" s="126" t="s">
        <v>334</v>
      </c>
      <c r="B307" s="114">
        <v>0</v>
      </c>
      <c r="C307" s="114">
        <v>0</v>
      </c>
      <c r="D307" s="114">
        <v>0</v>
      </c>
      <c r="E307" s="114">
        <v>0</v>
      </c>
      <c r="F307" s="114">
        <v>0</v>
      </c>
      <c r="G307" s="114">
        <v>0</v>
      </c>
      <c r="H307" s="114">
        <v>0</v>
      </c>
      <c r="I307" s="114">
        <v>0</v>
      </c>
      <c r="J307" s="114">
        <v>0</v>
      </c>
      <c r="K307" s="114">
        <v>0</v>
      </c>
      <c r="L307" s="114">
        <v>0</v>
      </c>
      <c r="M307" s="114">
        <v>0</v>
      </c>
      <c r="N307" s="119">
        <v>0</v>
      </c>
    </row>
    <row r="308" spans="1:14" ht="33" customHeight="1" x14ac:dyDescent="0.2">
      <c r="A308" s="126" t="s">
        <v>335</v>
      </c>
      <c r="B308" s="114">
        <v>0</v>
      </c>
      <c r="C308" s="114">
        <v>0</v>
      </c>
      <c r="D308" s="114">
        <v>0</v>
      </c>
      <c r="E308" s="114">
        <v>0</v>
      </c>
      <c r="F308" s="114">
        <v>0</v>
      </c>
      <c r="G308" s="114">
        <v>0</v>
      </c>
      <c r="H308" s="114">
        <v>0</v>
      </c>
      <c r="I308" s="114">
        <v>0</v>
      </c>
      <c r="J308" s="114">
        <v>0</v>
      </c>
      <c r="K308" s="114">
        <v>0</v>
      </c>
      <c r="L308" s="114">
        <v>0</v>
      </c>
      <c r="M308" s="114">
        <v>0</v>
      </c>
      <c r="N308" s="119">
        <v>0</v>
      </c>
    </row>
    <row r="309" spans="1:14" ht="33" customHeight="1" x14ac:dyDescent="0.2">
      <c r="A309" s="126" t="s">
        <v>336</v>
      </c>
      <c r="B309" s="114">
        <v>0</v>
      </c>
      <c r="C309" s="114">
        <v>0</v>
      </c>
      <c r="D309" s="114">
        <v>0</v>
      </c>
      <c r="E309" s="114">
        <v>0</v>
      </c>
      <c r="F309" s="114">
        <v>0</v>
      </c>
      <c r="G309" s="114">
        <v>0</v>
      </c>
      <c r="H309" s="114">
        <v>0</v>
      </c>
      <c r="I309" s="114">
        <v>0</v>
      </c>
      <c r="J309" s="114">
        <v>0</v>
      </c>
      <c r="K309" s="114">
        <v>0</v>
      </c>
      <c r="L309" s="114">
        <v>0</v>
      </c>
      <c r="M309" s="114">
        <v>0</v>
      </c>
      <c r="N309" s="119">
        <v>0</v>
      </c>
    </row>
    <row r="310" spans="1:14" ht="33" customHeight="1" x14ac:dyDescent="0.2">
      <c r="A310" s="126" t="s">
        <v>335</v>
      </c>
      <c r="B310" s="114">
        <v>0</v>
      </c>
      <c r="C310" s="114">
        <v>0</v>
      </c>
      <c r="D310" s="114">
        <v>0</v>
      </c>
      <c r="E310" s="114">
        <v>0</v>
      </c>
      <c r="F310" s="114">
        <v>0</v>
      </c>
      <c r="G310" s="114">
        <v>0</v>
      </c>
      <c r="H310" s="114">
        <v>0</v>
      </c>
      <c r="I310" s="114">
        <v>0</v>
      </c>
      <c r="J310" s="114">
        <v>0</v>
      </c>
      <c r="K310" s="114">
        <v>0</v>
      </c>
      <c r="L310" s="114">
        <v>0</v>
      </c>
      <c r="M310" s="114">
        <v>0</v>
      </c>
      <c r="N310" s="119">
        <v>0</v>
      </c>
    </row>
    <row r="311" spans="1:14" ht="33" customHeight="1" thickBot="1" x14ac:dyDescent="0.25">
      <c r="A311" s="126" t="s">
        <v>256</v>
      </c>
      <c r="B311" s="114">
        <v>0</v>
      </c>
      <c r="C311" s="114">
        <v>0</v>
      </c>
      <c r="D311" s="114">
        <v>0</v>
      </c>
      <c r="E311" s="114">
        <v>0</v>
      </c>
      <c r="F311" s="114">
        <v>0</v>
      </c>
      <c r="G311" s="114">
        <v>0</v>
      </c>
      <c r="H311" s="114">
        <v>0</v>
      </c>
      <c r="I311" s="114">
        <v>0</v>
      </c>
      <c r="J311" s="114">
        <v>0</v>
      </c>
      <c r="K311" s="114">
        <v>0</v>
      </c>
      <c r="L311" s="114">
        <v>0</v>
      </c>
      <c r="M311" s="114">
        <v>0</v>
      </c>
      <c r="N311" s="119">
        <v>0</v>
      </c>
    </row>
    <row r="312" spans="1:14" ht="33" customHeight="1" thickBot="1" x14ac:dyDescent="0.25">
      <c r="A312" s="127" t="s">
        <v>337</v>
      </c>
      <c r="B312" s="117">
        <v>22241679</v>
      </c>
      <c r="C312" s="117">
        <v>21189461</v>
      </c>
      <c r="D312" s="117">
        <v>25214682</v>
      </c>
      <c r="E312" s="117">
        <v>26608882</v>
      </c>
      <c r="F312" s="117">
        <v>26239984</v>
      </c>
      <c r="G312" s="117">
        <v>22598393</v>
      </c>
      <c r="H312" s="117">
        <v>22278547</v>
      </c>
      <c r="I312" s="117">
        <v>16186332</v>
      </c>
      <c r="J312" s="117">
        <v>21830404</v>
      </c>
      <c r="K312" s="117">
        <v>21276147</v>
      </c>
      <c r="L312" s="117">
        <v>21926169</v>
      </c>
      <c r="M312" s="117">
        <v>19978372</v>
      </c>
      <c r="N312" s="117">
        <v>267569050</v>
      </c>
    </row>
    <row r="313" spans="1:14" ht="33" customHeight="1" x14ac:dyDescent="0.2">
      <c r="A313" s="126" t="s">
        <v>338</v>
      </c>
      <c r="B313" s="114">
        <v>16343794</v>
      </c>
      <c r="C313" s="114">
        <v>13706705</v>
      </c>
      <c r="D313" s="114">
        <v>16375650</v>
      </c>
      <c r="E313" s="114">
        <v>17459662</v>
      </c>
      <c r="F313" s="114">
        <v>17696205</v>
      </c>
      <c r="G313" s="114">
        <v>16013141</v>
      </c>
      <c r="H313" s="114">
        <v>15208735</v>
      </c>
      <c r="I313" s="114">
        <v>12551805</v>
      </c>
      <c r="J313" s="114">
        <v>14443985</v>
      </c>
      <c r="K313" s="114">
        <v>12677500</v>
      </c>
      <c r="L313" s="114">
        <v>14329350</v>
      </c>
      <c r="M313" s="114">
        <v>14873775</v>
      </c>
      <c r="N313" s="119">
        <v>181680307</v>
      </c>
    </row>
    <row r="314" spans="1:14" ht="33" customHeight="1" x14ac:dyDescent="0.2">
      <c r="A314" s="126" t="s">
        <v>339</v>
      </c>
      <c r="B314" s="114">
        <v>5897885</v>
      </c>
      <c r="C314" s="114">
        <v>7482756</v>
      </c>
      <c r="D314" s="114">
        <v>8839032</v>
      </c>
      <c r="E314" s="114">
        <v>9149220</v>
      </c>
      <c r="F314" s="114">
        <v>8543779</v>
      </c>
      <c r="G314" s="114">
        <v>6585252</v>
      </c>
      <c r="H314" s="114">
        <v>7069812</v>
      </c>
      <c r="I314" s="114">
        <v>3634527</v>
      </c>
      <c r="J314" s="114">
        <v>7386419</v>
      </c>
      <c r="K314" s="114">
        <v>8598647</v>
      </c>
      <c r="L314" s="114">
        <v>7596819</v>
      </c>
      <c r="M314" s="114">
        <v>5104597</v>
      </c>
      <c r="N314" s="119">
        <v>85888743</v>
      </c>
    </row>
    <row r="315" spans="1:14" ht="33" customHeight="1" thickBot="1" x14ac:dyDescent="0.25">
      <c r="A315" s="126" t="s">
        <v>256</v>
      </c>
      <c r="B315" s="114">
        <v>0</v>
      </c>
      <c r="C315" s="114">
        <v>0</v>
      </c>
      <c r="D315" s="114">
        <v>0</v>
      </c>
      <c r="E315" s="114">
        <v>0</v>
      </c>
      <c r="F315" s="114">
        <v>0</v>
      </c>
      <c r="G315" s="114">
        <v>0</v>
      </c>
      <c r="H315" s="114">
        <v>0</v>
      </c>
      <c r="I315" s="114">
        <v>0</v>
      </c>
      <c r="J315" s="114">
        <v>0</v>
      </c>
      <c r="K315" s="114">
        <v>0</v>
      </c>
      <c r="L315" s="114">
        <v>0</v>
      </c>
      <c r="M315" s="114">
        <v>0</v>
      </c>
      <c r="N315" s="119">
        <v>0</v>
      </c>
    </row>
    <row r="316" spans="1:14" ht="33" customHeight="1" thickBot="1" x14ac:dyDescent="0.25">
      <c r="A316" s="127" t="s">
        <v>340</v>
      </c>
      <c r="B316" s="117">
        <v>2185450</v>
      </c>
      <c r="C316" s="117">
        <v>2199450</v>
      </c>
      <c r="D316" s="117">
        <v>1785025</v>
      </c>
      <c r="E316" s="117">
        <v>2101450</v>
      </c>
      <c r="F316" s="117">
        <v>1993100</v>
      </c>
      <c r="G316" s="117">
        <v>2070000</v>
      </c>
      <c r="H316" s="117">
        <v>2410975</v>
      </c>
      <c r="I316" s="117">
        <v>2129450</v>
      </c>
      <c r="J316" s="117">
        <v>2785125</v>
      </c>
      <c r="K316" s="117">
        <v>2353250</v>
      </c>
      <c r="L316" s="117">
        <v>3567475</v>
      </c>
      <c r="M316" s="117">
        <v>2307800</v>
      </c>
      <c r="N316" s="117">
        <v>27888550</v>
      </c>
    </row>
    <row r="317" spans="1:14" ht="33" customHeight="1" thickBot="1" x14ac:dyDescent="0.25">
      <c r="A317" s="129" t="s">
        <v>340</v>
      </c>
      <c r="B317" s="121">
        <v>2185450</v>
      </c>
      <c r="C317" s="121">
        <v>2199450</v>
      </c>
      <c r="D317" s="121">
        <v>1785025</v>
      </c>
      <c r="E317" s="121">
        <v>2101450</v>
      </c>
      <c r="F317" s="121">
        <v>1993100</v>
      </c>
      <c r="G317" s="121">
        <v>2070000</v>
      </c>
      <c r="H317" s="121">
        <v>2410975</v>
      </c>
      <c r="I317" s="121">
        <v>2129450</v>
      </c>
      <c r="J317" s="121">
        <v>2785125</v>
      </c>
      <c r="K317" s="121">
        <v>2353250</v>
      </c>
      <c r="L317" s="121">
        <v>3567475</v>
      </c>
      <c r="M317" s="121">
        <v>2307800</v>
      </c>
      <c r="N317" s="122">
        <v>27888550</v>
      </c>
    </row>
    <row r="318" spans="1:14" ht="33" customHeight="1" thickBot="1" x14ac:dyDescent="0.25">
      <c r="A318" s="134" t="s">
        <v>251</v>
      </c>
      <c r="B318" s="135">
        <v>161083531</v>
      </c>
      <c r="C318" s="135">
        <v>157893124</v>
      </c>
      <c r="D318" s="135">
        <v>178369114</v>
      </c>
      <c r="E318" s="135">
        <v>158938320</v>
      </c>
      <c r="F318" s="135">
        <v>172440132</v>
      </c>
      <c r="G318" s="135">
        <v>159039771</v>
      </c>
      <c r="H318" s="135">
        <v>161736838</v>
      </c>
      <c r="I318" s="135">
        <v>155945976</v>
      </c>
      <c r="J318" s="135">
        <v>170989362</v>
      </c>
      <c r="K318" s="135">
        <v>172666994</v>
      </c>
      <c r="L318" s="135">
        <v>179620852</v>
      </c>
      <c r="M318" s="135">
        <v>165719222</v>
      </c>
      <c r="N318" s="135">
        <v>1994443235</v>
      </c>
    </row>
    <row r="319" spans="1:14" ht="33" customHeight="1" x14ac:dyDescent="0.2"/>
    <row r="320" spans="1:14" ht="33" customHeight="1" x14ac:dyDescent="0.2">
      <c r="A320" s="89"/>
    </row>
    <row r="321" spans="1:14" ht="33" customHeight="1" x14ac:dyDescent="0.2">
      <c r="A321" s="279" t="s">
        <v>356</v>
      </c>
      <c r="B321" s="279"/>
      <c r="C321" s="279"/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</row>
    <row r="322" spans="1:14" ht="33" customHeight="1" thickBot="1" x14ac:dyDescent="0.25">
      <c r="A322" s="280"/>
      <c r="B322" s="280"/>
      <c r="C322" s="280"/>
      <c r="D322" s="280"/>
      <c r="E322" s="280"/>
      <c r="F322" s="280"/>
      <c r="G322" s="280"/>
      <c r="H322" s="280"/>
      <c r="I322" s="280"/>
      <c r="J322" s="280"/>
      <c r="K322" s="280"/>
      <c r="L322" s="280"/>
      <c r="M322" s="280"/>
      <c r="N322" s="280"/>
    </row>
    <row r="323" spans="1:14" ht="33" customHeight="1" thickBot="1" x14ac:dyDescent="0.25">
      <c r="A323" s="147" t="s">
        <v>238</v>
      </c>
      <c r="B323" s="148" t="s">
        <v>239</v>
      </c>
      <c r="C323" s="148" t="s">
        <v>240</v>
      </c>
      <c r="D323" s="148" t="s">
        <v>241</v>
      </c>
      <c r="E323" s="148" t="s">
        <v>242</v>
      </c>
      <c r="F323" s="148" t="s">
        <v>243</v>
      </c>
      <c r="G323" s="148" t="s">
        <v>244</v>
      </c>
      <c r="H323" s="148" t="s">
        <v>245</v>
      </c>
      <c r="I323" s="148" t="s">
        <v>246</v>
      </c>
      <c r="J323" s="148" t="s">
        <v>247</v>
      </c>
      <c r="K323" s="148" t="s">
        <v>248</v>
      </c>
      <c r="L323" s="148" t="s">
        <v>249</v>
      </c>
      <c r="M323" s="148" t="s">
        <v>250</v>
      </c>
      <c r="N323" s="149" t="s">
        <v>251</v>
      </c>
    </row>
    <row r="324" spans="1:14" ht="33" customHeight="1" thickBot="1" x14ac:dyDescent="0.25">
      <c r="A324" s="140" t="s">
        <v>252</v>
      </c>
      <c r="B324" s="141">
        <v>0</v>
      </c>
      <c r="C324" s="136">
        <v>0</v>
      </c>
      <c r="D324" s="136">
        <v>0</v>
      </c>
      <c r="E324" s="136">
        <v>0</v>
      </c>
      <c r="F324" s="136">
        <v>0</v>
      </c>
      <c r="G324" s="136">
        <v>0</v>
      </c>
      <c r="H324" s="136">
        <v>0</v>
      </c>
      <c r="I324" s="136">
        <v>0</v>
      </c>
      <c r="J324" s="136">
        <v>0</v>
      </c>
      <c r="K324" s="136">
        <v>0</v>
      </c>
      <c r="L324" s="136">
        <v>0</v>
      </c>
      <c r="M324" s="136">
        <v>0</v>
      </c>
      <c r="N324" s="136">
        <v>0</v>
      </c>
    </row>
    <row r="325" spans="1:14" ht="33" customHeight="1" x14ac:dyDescent="0.2">
      <c r="A325" s="138" t="s">
        <v>253</v>
      </c>
      <c r="B325" s="137">
        <v>0</v>
      </c>
      <c r="C325" s="137">
        <v>0</v>
      </c>
      <c r="D325" s="137">
        <v>0</v>
      </c>
      <c r="E325" s="137">
        <v>0</v>
      </c>
      <c r="F325" s="137">
        <v>0</v>
      </c>
      <c r="G325" s="137">
        <v>0</v>
      </c>
      <c r="H325" s="137">
        <v>0</v>
      </c>
      <c r="I325" s="137">
        <v>0</v>
      </c>
      <c r="J325" s="137">
        <v>0</v>
      </c>
      <c r="K325" s="137">
        <v>0</v>
      </c>
      <c r="L325" s="137">
        <v>0</v>
      </c>
      <c r="M325" s="137">
        <v>0</v>
      </c>
      <c r="N325" s="137">
        <v>0</v>
      </c>
    </row>
    <row r="326" spans="1:14" ht="33" customHeight="1" x14ac:dyDescent="0.2">
      <c r="A326" s="138" t="s">
        <v>221</v>
      </c>
      <c r="B326" s="137">
        <v>0</v>
      </c>
      <c r="C326" s="137">
        <v>0</v>
      </c>
      <c r="D326" s="137">
        <v>0</v>
      </c>
      <c r="E326" s="137">
        <v>0</v>
      </c>
      <c r="F326" s="137">
        <v>0</v>
      </c>
      <c r="G326" s="137">
        <v>0</v>
      </c>
      <c r="H326" s="137">
        <v>0</v>
      </c>
      <c r="I326" s="137">
        <v>0</v>
      </c>
      <c r="J326" s="137">
        <v>0</v>
      </c>
      <c r="K326" s="137">
        <v>0</v>
      </c>
      <c r="L326" s="137">
        <v>0</v>
      </c>
      <c r="M326" s="137">
        <v>0</v>
      </c>
      <c r="N326" s="137">
        <v>0</v>
      </c>
    </row>
    <row r="327" spans="1:14" ht="33" customHeight="1" x14ac:dyDescent="0.2">
      <c r="A327" s="138" t="s">
        <v>254</v>
      </c>
      <c r="B327" s="137">
        <v>0</v>
      </c>
      <c r="C327" s="137">
        <v>0</v>
      </c>
      <c r="D327" s="137">
        <v>0</v>
      </c>
      <c r="E327" s="137">
        <v>0</v>
      </c>
      <c r="F327" s="137">
        <v>0</v>
      </c>
      <c r="G327" s="137">
        <v>0</v>
      </c>
      <c r="H327" s="137">
        <v>0</v>
      </c>
      <c r="I327" s="137">
        <v>0</v>
      </c>
      <c r="J327" s="137">
        <v>0</v>
      </c>
      <c r="K327" s="137">
        <v>0</v>
      </c>
      <c r="L327" s="137">
        <v>0</v>
      </c>
      <c r="M327" s="137">
        <v>0</v>
      </c>
      <c r="N327" s="137">
        <v>0</v>
      </c>
    </row>
    <row r="328" spans="1:14" ht="33" customHeight="1" x14ac:dyDescent="0.2">
      <c r="A328" s="139" t="s">
        <v>255</v>
      </c>
      <c r="B328" s="137">
        <v>0</v>
      </c>
      <c r="C328" s="137">
        <v>0</v>
      </c>
      <c r="D328" s="137">
        <v>0</v>
      </c>
      <c r="E328" s="137">
        <v>0</v>
      </c>
      <c r="F328" s="137">
        <v>0</v>
      </c>
      <c r="G328" s="137">
        <v>0</v>
      </c>
      <c r="H328" s="137">
        <v>0</v>
      </c>
      <c r="I328" s="137">
        <v>0</v>
      </c>
      <c r="J328" s="137">
        <v>0</v>
      </c>
      <c r="K328" s="137">
        <v>0</v>
      </c>
      <c r="L328" s="137">
        <v>0</v>
      </c>
      <c r="M328" s="137">
        <v>0</v>
      </c>
      <c r="N328" s="137">
        <v>0</v>
      </c>
    </row>
    <row r="329" spans="1:14" ht="33" customHeight="1" thickBot="1" x14ac:dyDescent="0.25">
      <c r="A329" s="146" t="s">
        <v>256</v>
      </c>
      <c r="B329" s="137">
        <v>0</v>
      </c>
      <c r="C329" s="137">
        <v>0</v>
      </c>
      <c r="D329" s="137">
        <v>0</v>
      </c>
      <c r="E329" s="137">
        <v>0</v>
      </c>
      <c r="F329" s="137">
        <v>0</v>
      </c>
      <c r="G329" s="137">
        <v>0</v>
      </c>
      <c r="H329" s="137">
        <v>0</v>
      </c>
      <c r="I329" s="137">
        <v>0</v>
      </c>
      <c r="J329" s="137">
        <v>0</v>
      </c>
      <c r="K329" s="137">
        <v>0</v>
      </c>
      <c r="L329" s="137">
        <v>0</v>
      </c>
      <c r="M329" s="137">
        <v>0</v>
      </c>
      <c r="N329" s="137">
        <v>0</v>
      </c>
    </row>
    <row r="330" spans="1:14" ht="33" customHeight="1" thickBot="1" x14ac:dyDescent="0.25">
      <c r="A330" s="143" t="s">
        <v>257</v>
      </c>
      <c r="B330" s="141">
        <v>0</v>
      </c>
      <c r="C330" s="136">
        <v>0</v>
      </c>
      <c r="D330" s="136">
        <v>0</v>
      </c>
      <c r="E330" s="136">
        <v>0</v>
      </c>
      <c r="F330" s="136">
        <v>1476486</v>
      </c>
      <c r="G330" s="136">
        <v>944561</v>
      </c>
      <c r="H330" s="136">
        <v>505228</v>
      </c>
      <c r="I330" s="136">
        <v>996938</v>
      </c>
      <c r="J330" s="136">
        <v>1011600</v>
      </c>
      <c r="K330" s="136">
        <v>1434530</v>
      </c>
      <c r="L330" s="136">
        <v>481059</v>
      </c>
      <c r="M330" s="136">
        <v>0</v>
      </c>
      <c r="N330" s="136">
        <v>6850402</v>
      </c>
    </row>
    <row r="331" spans="1:14" ht="33" customHeight="1" x14ac:dyDescent="0.2">
      <c r="A331" s="142" t="s">
        <v>258</v>
      </c>
      <c r="B331" s="137">
        <v>0</v>
      </c>
      <c r="C331" s="137">
        <v>0</v>
      </c>
      <c r="D331" s="137">
        <v>0</v>
      </c>
      <c r="E331" s="137">
        <v>0</v>
      </c>
      <c r="F331" s="137">
        <v>0</v>
      </c>
      <c r="G331" s="137">
        <v>0</v>
      </c>
      <c r="H331" s="137">
        <v>0</v>
      </c>
      <c r="I331" s="137">
        <v>0</v>
      </c>
      <c r="J331" s="137">
        <v>0</v>
      </c>
      <c r="K331" s="137">
        <v>0</v>
      </c>
      <c r="L331" s="137">
        <v>0</v>
      </c>
      <c r="M331" s="137">
        <v>0</v>
      </c>
      <c r="N331" s="137">
        <v>0</v>
      </c>
    </row>
    <row r="332" spans="1:14" ht="33" customHeight="1" x14ac:dyDescent="0.2">
      <c r="A332" s="142" t="s">
        <v>259</v>
      </c>
      <c r="B332" s="137">
        <v>0</v>
      </c>
      <c r="C332" s="137">
        <v>0</v>
      </c>
      <c r="D332" s="137">
        <v>0</v>
      </c>
      <c r="E332" s="137">
        <v>0</v>
      </c>
      <c r="F332" s="137">
        <v>0</v>
      </c>
      <c r="G332" s="137">
        <v>0</v>
      </c>
      <c r="H332" s="137">
        <v>0</v>
      </c>
      <c r="I332" s="137">
        <v>0</v>
      </c>
      <c r="J332" s="137">
        <v>0</v>
      </c>
      <c r="K332" s="137">
        <v>0</v>
      </c>
      <c r="L332" s="137">
        <v>0</v>
      </c>
      <c r="M332" s="137">
        <v>0</v>
      </c>
      <c r="N332" s="137">
        <v>0</v>
      </c>
    </row>
    <row r="333" spans="1:14" ht="33" customHeight="1" x14ac:dyDescent="0.2">
      <c r="A333" s="142" t="s">
        <v>260</v>
      </c>
      <c r="B333" s="137">
        <v>0</v>
      </c>
      <c r="C333" s="137">
        <v>0</v>
      </c>
      <c r="D333" s="137">
        <v>0</v>
      </c>
      <c r="E333" s="137">
        <v>0</v>
      </c>
      <c r="F333" s="137">
        <v>0</v>
      </c>
      <c r="G333" s="137">
        <v>0</v>
      </c>
      <c r="H333" s="137">
        <v>0</v>
      </c>
      <c r="I333" s="137">
        <v>0</v>
      </c>
      <c r="J333" s="137">
        <v>0</v>
      </c>
      <c r="K333" s="137">
        <v>0</v>
      </c>
      <c r="L333" s="137">
        <v>0</v>
      </c>
      <c r="M333" s="137">
        <v>0</v>
      </c>
      <c r="N333" s="137">
        <v>0</v>
      </c>
    </row>
    <row r="334" spans="1:14" ht="33" customHeight="1" x14ac:dyDescent="0.2">
      <c r="A334" s="142" t="s">
        <v>261</v>
      </c>
      <c r="B334" s="137">
        <v>0</v>
      </c>
      <c r="C334" s="137">
        <v>0</v>
      </c>
      <c r="D334" s="137">
        <v>0</v>
      </c>
      <c r="E334" s="137">
        <v>0</v>
      </c>
      <c r="F334" s="137">
        <v>0</v>
      </c>
      <c r="G334" s="137">
        <v>0</v>
      </c>
      <c r="H334" s="137">
        <v>0</v>
      </c>
      <c r="I334" s="137">
        <v>0</v>
      </c>
      <c r="J334" s="137">
        <v>0</v>
      </c>
      <c r="K334" s="137">
        <v>0</v>
      </c>
      <c r="L334" s="137">
        <v>0</v>
      </c>
      <c r="M334" s="137">
        <v>0</v>
      </c>
      <c r="N334" s="137">
        <v>0</v>
      </c>
    </row>
    <row r="335" spans="1:14" ht="33" customHeight="1" x14ac:dyDescent="0.2">
      <c r="A335" s="142" t="s">
        <v>262</v>
      </c>
      <c r="B335" s="137">
        <v>0</v>
      </c>
      <c r="C335" s="137">
        <v>0</v>
      </c>
      <c r="D335" s="137">
        <v>0</v>
      </c>
      <c r="E335" s="137">
        <v>0</v>
      </c>
      <c r="F335" s="137">
        <v>0</v>
      </c>
      <c r="G335" s="137">
        <v>0</v>
      </c>
      <c r="H335" s="137">
        <v>0</v>
      </c>
      <c r="I335" s="137">
        <v>0</v>
      </c>
      <c r="J335" s="137">
        <v>0</v>
      </c>
      <c r="K335" s="137">
        <v>0</v>
      </c>
      <c r="L335" s="137">
        <v>0</v>
      </c>
      <c r="M335" s="137">
        <v>0</v>
      </c>
      <c r="N335" s="137">
        <v>0</v>
      </c>
    </row>
    <row r="336" spans="1:14" ht="33" customHeight="1" thickBot="1" x14ac:dyDescent="0.25">
      <c r="A336" s="142" t="s">
        <v>263</v>
      </c>
      <c r="B336" s="137">
        <v>0</v>
      </c>
      <c r="C336" s="137">
        <v>0</v>
      </c>
      <c r="D336" s="137">
        <v>0</v>
      </c>
      <c r="E336" s="137">
        <v>0</v>
      </c>
      <c r="F336" s="137">
        <v>1476486</v>
      </c>
      <c r="G336" s="137">
        <v>944561</v>
      </c>
      <c r="H336" s="137">
        <v>505228</v>
      </c>
      <c r="I336" s="137">
        <v>996938</v>
      </c>
      <c r="J336" s="137">
        <v>1011600</v>
      </c>
      <c r="K336" s="137">
        <v>1434530</v>
      </c>
      <c r="L336" s="137">
        <v>481059</v>
      </c>
      <c r="M336" s="137">
        <v>0</v>
      </c>
      <c r="N336" s="137">
        <v>6850402</v>
      </c>
    </row>
    <row r="337" spans="1:14" ht="33" customHeight="1" thickBot="1" x14ac:dyDescent="0.25">
      <c r="A337" s="143" t="s">
        <v>264</v>
      </c>
      <c r="B337" s="141">
        <v>9203656</v>
      </c>
      <c r="C337" s="136">
        <v>15758586</v>
      </c>
      <c r="D337" s="136">
        <v>16079252</v>
      </c>
      <c r="E337" s="136">
        <v>10505613</v>
      </c>
      <c r="F337" s="136">
        <v>17320440</v>
      </c>
      <c r="G337" s="136">
        <v>17917221</v>
      </c>
      <c r="H337" s="136">
        <v>10709304</v>
      </c>
      <c r="I337" s="136">
        <v>17676399</v>
      </c>
      <c r="J337" s="136">
        <v>15547073</v>
      </c>
      <c r="K337" s="136">
        <v>12607058</v>
      </c>
      <c r="L337" s="136">
        <v>21250922</v>
      </c>
      <c r="M337" s="136">
        <v>19237885</v>
      </c>
      <c r="N337" s="136">
        <v>183813409</v>
      </c>
    </row>
    <row r="338" spans="1:14" ht="33" customHeight="1" x14ac:dyDescent="0.2">
      <c r="A338" s="142" t="s">
        <v>265</v>
      </c>
      <c r="B338" s="137">
        <v>9203656</v>
      </c>
      <c r="C338" s="137">
        <v>15758586</v>
      </c>
      <c r="D338" s="137">
        <v>16079252</v>
      </c>
      <c r="E338" s="137">
        <v>10505613</v>
      </c>
      <c r="F338" s="137">
        <v>17320440</v>
      </c>
      <c r="G338" s="137">
        <v>17917221</v>
      </c>
      <c r="H338" s="137">
        <v>10709304</v>
      </c>
      <c r="I338" s="137">
        <v>17676399</v>
      </c>
      <c r="J338" s="137">
        <v>15547073</v>
      </c>
      <c r="K338" s="137">
        <v>12607058</v>
      </c>
      <c r="L338" s="137">
        <v>21250922</v>
      </c>
      <c r="M338" s="137">
        <v>19237885</v>
      </c>
      <c r="N338" s="137">
        <v>183813409</v>
      </c>
    </row>
    <row r="339" spans="1:14" ht="33" customHeight="1" x14ac:dyDescent="0.2">
      <c r="A339" s="142" t="s">
        <v>266</v>
      </c>
      <c r="B339" s="137">
        <v>0</v>
      </c>
      <c r="C339" s="137">
        <v>0</v>
      </c>
      <c r="D339" s="137">
        <v>0</v>
      </c>
      <c r="E339" s="137">
        <v>0</v>
      </c>
      <c r="F339" s="137">
        <v>0</v>
      </c>
      <c r="G339" s="137">
        <v>0</v>
      </c>
      <c r="H339" s="137">
        <v>0</v>
      </c>
      <c r="I339" s="137">
        <v>0</v>
      </c>
      <c r="J339" s="137">
        <v>0</v>
      </c>
      <c r="K339" s="137">
        <v>0</v>
      </c>
      <c r="L339" s="137">
        <v>0</v>
      </c>
      <c r="M339" s="137">
        <v>0</v>
      </c>
      <c r="N339" s="137">
        <v>0</v>
      </c>
    </row>
    <row r="340" spans="1:14" ht="33" customHeight="1" x14ac:dyDescent="0.2">
      <c r="A340" s="142" t="s">
        <v>267</v>
      </c>
      <c r="B340" s="137">
        <v>0</v>
      </c>
      <c r="C340" s="137">
        <v>0</v>
      </c>
      <c r="D340" s="137">
        <v>0</v>
      </c>
      <c r="E340" s="137">
        <v>0</v>
      </c>
      <c r="F340" s="137">
        <v>0</v>
      </c>
      <c r="G340" s="137">
        <v>0</v>
      </c>
      <c r="H340" s="137">
        <v>0</v>
      </c>
      <c r="I340" s="137">
        <v>0</v>
      </c>
      <c r="J340" s="137">
        <v>0</v>
      </c>
      <c r="K340" s="137">
        <v>0</v>
      </c>
      <c r="L340" s="137">
        <v>0</v>
      </c>
      <c r="M340" s="137">
        <v>0</v>
      </c>
      <c r="N340" s="137">
        <v>0</v>
      </c>
    </row>
    <row r="341" spans="1:14" ht="33" customHeight="1" thickBot="1" x14ac:dyDescent="0.25">
      <c r="A341" s="142" t="s">
        <v>268</v>
      </c>
      <c r="B341" s="137">
        <v>0</v>
      </c>
      <c r="C341" s="137">
        <v>0</v>
      </c>
      <c r="D341" s="137">
        <v>0</v>
      </c>
      <c r="E341" s="137">
        <v>0</v>
      </c>
      <c r="F341" s="137">
        <v>0</v>
      </c>
      <c r="G341" s="137">
        <v>0</v>
      </c>
      <c r="H341" s="137">
        <v>0</v>
      </c>
      <c r="I341" s="137">
        <v>0</v>
      </c>
      <c r="J341" s="137">
        <v>0</v>
      </c>
      <c r="K341" s="137">
        <v>0</v>
      </c>
      <c r="L341" s="137">
        <v>0</v>
      </c>
      <c r="M341" s="137">
        <v>0</v>
      </c>
      <c r="N341" s="137">
        <v>0</v>
      </c>
    </row>
    <row r="342" spans="1:14" ht="33" customHeight="1" thickBot="1" x14ac:dyDescent="0.25">
      <c r="A342" s="143" t="s">
        <v>269</v>
      </c>
      <c r="B342" s="141">
        <v>0</v>
      </c>
      <c r="C342" s="136">
        <v>1154039</v>
      </c>
      <c r="D342" s="136">
        <v>1004328</v>
      </c>
      <c r="E342" s="136">
        <v>0</v>
      </c>
      <c r="F342" s="136">
        <v>0</v>
      </c>
      <c r="G342" s="136">
        <v>0</v>
      </c>
      <c r="H342" s="136">
        <v>622836</v>
      </c>
      <c r="I342" s="136">
        <v>595836</v>
      </c>
      <c r="J342" s="136">
        <v>529930</v>
      </c>
      <c r="K342" s="136">
        <v>682270</v>
      </c>
      <c r="L342" s="136">
        <v>0</v>
      </c>
      <c r="M342" s="136">
        <v>560212</v>
      </c>
      <c r="N342" s="136">
        <v>5149450</v>
      </c>
    </row>
    <row r="343" spans="1:14" ht="33" customHeight="1" x14ac:dyDescent="0.2">
      <c r="A343" s="142" t="s">
        <v>270</v>
      </c>
      <c r="B343" s="137">
        <v>0</v>
      </c>
      <c r="C343" s="137">
        <v>0</v>
      </c>
      <c r="D343" s="137">
        <v>0</v>
      </c>
      <c r="E343" s="137">
        <v>0</v>
      </c>
      <c r="F343" s="137">
        <v>0</v>
      </c>
      <c r="G343" s="137">
        <v>0</v>
      </c>
      <c r="H343" s="137">
        <v>0</v>
      </c>
      <c r="I343" s="137">
        <v>0</v>
      </c>
      <c r="J343" s="137">
        <v>0</v>
      </c>
      <c r="K343" s="137">
        <v>0</v>
      </c>
      <c r="L343" s="137">
        <v>0</v>
      </c>
      <c r="M343" s="137">
        <v>0</v>
      </c>
      <c r="N343" s="137">
        <v>0</v>
      </c>
    </row>
    <row r="344" spans="1:14" ht="33" customHeight="1" thickBot="1" x14ac:dyDescent="0.25">
      <c r="A344" s="142" t="s">
        <v>271</v>
      </c>
      <c r="B344" s="137">
        <v>0</v>
      </c>
      <c r="C344" s="137">
        <v>1154039</v>
      </c>
      <c r="D344" s="137">
        <v>1004328</v>
      </c>
      <c r="E344" s="137">
        <v>0</v>
      </c>
      <c r="F344" s="137">
        <v>0</v>
      </c>
      <c r="G344" s="137">
        <v>0</v>
      </c>
      <c r="H344" s="137">
        <v>622836</v>
      </c>
      <c r="I344" s="137">
        <v>595836</v>
      </c>
      <c r="J344" s="137">
        <v>529930</v>
      </c>
      <c r="K344" s="137">
        <v>682270</v>
      </c>
      <c r="L344" s="137">
        <v>0</v>
      </c>
      <c r="M344" s="137">
        <v>560212</v>
      </c>
      <c r="N344" s="137">
        <v>5149450</v>
      </c>
    </row>
    <row r="345" spans="1:14" ht="33" customHeight="1" thickBot="1" x14ac:dyDescent="0.25">
      <c r="A345" s="143" t="s">
        <v>272</v>
      </c>
      <c r="B345" s="141">
        <v>7732972</v>
      </c>
      <c r="C345" s="136">
        <v>16539636</v>
      </c>
      <c r="D345" s="136">
        <v>21236253</v>
      </c>
      <c r="E345" s="136">
        <v>7005672</v>
      </c>
      <c r="F345" s="136">
        <v>12336334</v>
      </c>
      <c r="G345" s="136">
        <v>13020913</v>
      </c>
      <c r="H345" s="136">
        <v>14824403</v>
      </c>
      <c r="I345" s="136">
        <v>25742581</v>
      </c>
      <c r="J345" s="136">
        <v>23475376</v>
      </c>
      <c r="K345" s="136">
        <v>30650065</v>
      </c>
      <c r="L345" s="136">
        <v>28244941</v>
      </c>
      <c r="M345" s="136">
        <v>30566253</v>
      </c>
      <c r="N345" s="136">
        <v>231375399</v>
      </c>
    </row>
    <row r="346" spans="1:14" ht="33" customHeight="1" x14ac:dyDescent="0.2">
      <c r="A346" s="142" t="s">
        <v>273</v>
      </c>
      <c r="B346" s="137">
        <v>0</v>
      </c>
      <c r="C346" s="137">
        <v>0</v>
      </c>
      <c r="D346" s="137">
        <v>0</v>
      </c>
      <c r="E346" s="137">
        <v>0</v>
      </c>
      <c r="F346" s="137">
        <v>0</v>
      </c>
      <c r="G346" s="137">
        <v>0</v>
      </c>
      <c r="H346" s="137">
        <v>0</v>
      </c>
      <c r="I346" s="137">
        <v>0</v>
      </c>
      <c r="J346" s="137">
        <v>0</v>
      </c>
      <c r="K346" s="137">
        <v>0</v>
      </c>
      <c r="L346" s="137">
        <v>0</v>
      </c>
      <c r="M346" s="137">
        <v>0</v>
      </c>
      <c r="N346" s="137">
        <v>0</v>
      </c>
    </row>
    <row r="347" spans="1:14" ht="33" customHeight="1" x14ac:dyDescent="0.2">
      <c r="A347" s="142" t="s">
        <v>274</v>
      </c>
      <c r="B347" s="137">
        <v>0</v>
      </c>
      <c r="C347" s="137">
        <v>0</v>
      </c>
      <c r="D347" s="137">
        <v>0</v>
      </c>
      <c r="E347" s="137">
        <v>0</v>
      </c>
      <c r="F347" s="137">
        <v>0</v>
      </c>
      <c r="G347" s="137">
        <v>0</v>
      </c>
      <c r="H347" s="137">
        <v>0</v>
      </c>
      <c r="I347" s="137">
        <v>0</v>
      </c>
      <c r="J347" s="137">
        <v>0</v>
      </c>
      <c r="K347" s="137">
        <v>0</v>
      </c>
      <c r="L347" s="137">
        <v>0</v>
      </c>
      <c r="M347" s="137">
        <v>0</v>
      </c>
      <c r="N347" s="137">
        <v>0</v>
      </c>
    </row>
    <row r="348" spans="1:14" ht="33" customHeight="1" x14ac:dyDescent="0.2">
      <c r="A348" s="142" t="s">
        <v>275</v>
      </c>
      <c r="B348" s="137">
        <v>0</v>
      </c>
      <c r="C348" s="137">
        <v>0</v>
      </c>
      <c r="D348" s="137">
        <v>0</v>
      </c>
      <c r="E348" s="137">
        <v>0</v>
      </c>
      <c r="F348" s="137">
        <v>0</v>
      </c>
      <c r="G348" s="137">
        <v>0</v>
      </c>
      <c r="H348" s="137">
        <v>0</v>
      </c>
      <c r="I348" s="137">
        <v>0</v>
      </c>
      <c r="J348" s="137">
        <v>0</v>
      </c>
      <c r="K348" s="137">
        <v>0</v>
      </c>
      <c r="L348" s="137">
        <v>0</v>
      </c>
      <c r="M348" s="137">
        <v>0</v>
      </c>
      <c r="N348" s="137">
        <v>0</v>
      </c>
    </row>
    <row r="349" spans="1:14" ht="33" customHeight="1" x14ac:dyDescent="0.2">
      <c r="A349" s="142" t="s">
        <v>276</v>
      </c>
      <c r="B349" s="137">
        <v>2812429</v>
      </c>
      <c r="C349" s="137">
        <v>948417</v>
      </c>
      <c r="D349" s="137">
        <v>10905921</v>
      </c>
      <c r="E349" s="137">
        <v>1389224</v>
      </c>
      <c r="F349" s="137">
        <v>0</v>
      </c>
      <c r="G349" s="137">
        <v>4533716</v>
      </c>
      <c r="H349" s="137">
        <v>11089087</v>
      </c>
      <c r="I349" s="137">
        <v>14387259</v>
      </c>
      <c r="J349" s="137">
        <v>8597552</v>
      </c>
      <c r="K349" s="137">
        <v>6975928</v>
      </c>
      <c r="L349" s="137">
        <v>12440506</v>
      </c>
      <c r="M349" s="137">
        <v>18621850</v>
      </c>
      <c r="N349" s="137">
        <v>92701889</v>
      </c>
    </row>
    <row r="350" spans="1:14" ht="33" customHeight="1" x14ac:dyDescent="0.2">
      <c r="A350" s="142" t="s">
        <v>277</v>
      </c>
      <c r="B350" s="137">
        <v>0</v>
      </c>
      <c r="C350" s="137">
        <v>0</v>
      </c>
      <c r="D350" s="137">
        <v>0</v>
      </c>
      <c r="E350" s="137">
        <v>0</v>
      </c>
      <c r="F350" s="137">
        <v>0</v>
      </c>
      <c r="G350" s="137">
        <v>0</v>
      </c>
      <c r="H350" s="137">
        <v>0</v>
      </c>
      <c r="I350" s="137">
        <v>0</v>
      </c>
      <c r="J350" s="137">
        <v>0</v>
      </c>
      <c r="K350" s="137">
        <v>0</v>
      </c>
      <c r="L350" s="137">
        <v>0</v>
      </c>
      <c r="M350" s="137">
        <v>0</v>
      </c>
      <c r="N350" s="137">
        <v>0</v>
      </c>
    </row>
    <row r="351" spans="1:14" ht="33" customHeight="1" x14ac:dyDescent="0.2">
      <c r="A351" s="142" t="s">
        <v>278</v>
      </c>
      <c r="B351" s="137">
        <v>423246</v>
      </c>
      <c r="C351" s="137">
        <v>772217</v>
      </c>
      <c r="D351" s="137">
        <v>0</v>
      </c>
      <c r="E351" s="137">
        <v>0</v>
      </c>
      <c r="F351" s="137">
        <v>0</v>
      </c>
      <c r="G351" s="137">
        <v>0</v>
      </c>
      <c r="H351" s="137">
        <v>0</v>
      </c>
      <c r="I351" s="137">
        <v>587485</v>
      </c>
      <c r="J351" s="137">
        <v>440620</v>
      </c>
      <c r="K351" s="137">
        <v>2026730</v>
      </c>
      <c r="L351" s="137">
        <v>490404</v>
      </c>
      <c r="M351" s="137">
        <v>2015671</v>
      </c>
      <c r="N351" s="137">
        <v>6756373</v>
      </c>
    </row>
    <row r="352" spans="1:14" ht="33" customHeight="1" x14ac:dyDescent="0.2">
      <c r="A352" s="142" t="s">
        <v>279</v>
      </c>
      <c r="B352" s="137">
        <v>0</v>
      </c>
      <c r="C352" s="137">
        <v>0</v>
      </c>
      <c r="D352" s="137">
        <v>0</v>
      </c>
      <c r="E352" s="137">
        <v>0</v>
      </c>
      <c r="F352" s="137">
        <v>0</v>
      </c>
      <c r="G352" s="137">
        <v>0</v>
      </c>
      <c r="H352" s="137">
        <v>0</v>
      </c>
      <c r="I352" s="137">
        <v>0</v>
      </c>
      <c r="J352" s="137">
        <v>0</v>
      </c>
      <c r="K352" s="137">
        <v>0</v>
      </c>
      <c r="L352" s="137">
        <v>0</v>
      </c>
      <c r="M352" s="137">
        <v>0</v>
      </c>
      <c r="N352" s="137">
        <v>0</v>
      </c>
    </row>
    <row r="353" spans="1:14" ht="33" customHeight="1" x14ac:dyDescent="0.2">
      <c r="A353" s="142" t="s">
        <v>280</v>
      </c>
      <c r="B353" s="137">
        <v>0</v>
      </c>
      <c r="C353" s="137">
        <v>0</v>
      </c>
      <c r="D353" s="137">
        <v>0</v>
      </c>
      <c r="E353" s="137">
        <v>0</v>
      </c>
      <c r="F353" s="137">
        <v>0</v>
      </c>
      <c r="G353" s="137">
        <v>0</v>
      </c>
      <c r="H353" s="137">
        <v>0</v>
      </c>
      <c r="I353" s="137">
        <v>0</v>
      </c>
      <c r="J353" s="137">
        <v>0</v>
      </c>
      <c r="K353" s="137">
        <v>0</v>
      </c>
      <c r="L353" s="137">
        <v>0</v>
      </c>
      <c r="M353" s="137">
        <v>0</v>
      </c>
      <c r="N353" s="137">
        <v>0</v>
      </c>
    </row>
    <row r="354" spans="1:14" ht="33" customHeight="1" x14ac:dyDescent="0.2">
      <c r="A354" s="142" t="s">
        <v>281</v>
      </c>
      <c r="B354" s="137">
        <v>4497297</v>
      </c>
      <c r="C354" s="137">
        <v>14819002</v>
      </c>
      <c r="D354" s="137">
        <v>10330332</v>
      </c>
      <c r="E354" s="137">
        <v>5616448</v>
      </c>
      <c r="F354" s="137">
        <v>12336334</v>
      </c>
      <c r="G354" s="137">
        <v>8487197</v>
      </c>
      <c r="H354" s="137">
        <v>3735316</v>
      </c>
      <c r="I354" s="137">
        <v>10767837</v>
      </c>
      <c r="J354" s="137">
        <v>14437203</v>
      </c>
      <c r="K354" s="137">
        <v>21647407</v>
      </c>
      <c r="L354" s="137">
        <v>15314031</v>
      </c>
      <c r="M354" s="137">
        <v>9928732</v>
      </c>
      <c r="N354" s="137">
        <v>131917136</v>
      </c>
    </row>
    <row r="355" spans="1:14" ht="33" customHeight="1" x14ac:dyDescent="0.2">
      <c r="A355" s="142" t="s">
        <v>282</v>
      </c>
      <c r="B355" s="137">
        <v>0</v>
      </c>
      <c r="C355" s="137">
        <v>0</v>
      </c>
      <c r="D355" s="137">
        <v>0</v>
      </c>
      <c r="E355" s="137">
        <v>0</v>
      </c>
      <c r="F355" s="137">
        <v>0</v>
      </c>
      <c r="G355" s="137">
        <v>0</v>
      </c>
      <c r="H355" s="137">
        <v>0</v>
      </c>
      <c r="I355" s="137">
        <v>0</v>
      </c>
      <c r="J355" s="137">
        <v>0</v>
      </c>
      <c r="K355" s="137">
        <v>0</v>
      </c>
      <c r="L355" s="137">
        <v>0</v>
      </c>
      <c r="M355" s="137">
        <v>0</v>
      </c>
      <c r="N355" s="137">
        <v>0</v>
      </c>
    </row>
    <row r="356" spans="1:14" ht="33" customHeight="1" thickBot="1" x14ac:dyDescent="0.25">
      <c r="A356" s="142" t="s">
        <v>283</v>
      </c>
      <c r="B356" s="137">
        <v>0</v>
      </c>
      <c r="C356" s="137">
        <v>0</v>
      </c>
      <c r="D356" s="137">
        <v>0</v>
      </c>
      <c r="E356" s="137">
        <v>0</v>
      </c>
      <c r="F356" s="137">
        <v>0</v>
      </c>
      <c r="G356" s="137">
        <v>0</v>
      </c>
      <c r="H356" s="137">
        <v>0</v>
      </c>
      <c r="I356" s="137">
        <v>0</v>
      </c>
      <c r="J356" s="137">
        <v>0</v>
      </c>
      <c r="K356" s="137">
        <v>0</v>
      </c>
      <c r="L356" s="137">
        <v>0</v>
      </c>
      <c r="M356" s="137">
        <v>0</v>
      </c>
      <c r="N356" s="137">
        <v>0</v>
      </c>
    </row>
    <row r="357" spans="1:14" ht="33" customHeight="1" thickBot="1" x14ac:dyDescent="0.25">
      <c r="A357" s="143" t="s">
        <v>284</v>
      </c>
      <c r="B357" s="141">
        <v>0</v>
      </c>
      <c r="C357" s="136">
        <v>0</v>
      </c>
      <c r="D357" s="136">
        <v>0</v>
      </c>
      <c r="E357" s="136">
        <v>0</v>
      </c>
      <c r="F357" s="136">
        <v>0</v>
      </c>
      <c r="G357" s="136">
        <v>0</v>
      </c>
      <c r="H357" s="136">
        <v>0</v>
      </c>
      <c r="I357" s="136">
        <v>0</v>
      </c>
      <c r="J357" s="136">
        <v>0</v>
      </c>
      <c r="K357" s="136">
        <v>0</v>
      </c>
      <c r="L357" s="136">
        <v>0</v>
      </c>
      <c r="M357" s="136">
        <v>0</v>
      </c>
      <c r="N357" s="136">
        <v>0</v>
      </c>
    </row>
    <row r="358" spans="1:14" ht="33" customHeight="1" thickBot="1" x14ac:dyDescent="0.25">
      <c r="A358" s="144" t="s">
        <v>284</v>
      </c>
      <c r="B358" s="137">
        <v>0</v>
      </c>
      <c r="C358" s="137">
        <v>0</v>
      </c>
      <c r="D358" s="137">
        <v>0</v>
      </c>
      <c r="E358" s="137">
        <v>0</v>
      </c>
      <c r="F358" s="137">
        <v>0</v>
      </c>
      <c r="G358" s="137">
        <v>0</v>
      </c>
      <c r="H358" s="137">
        <v>0</v>
      </c>
      <c r="I358" s="137">
        <v>0</v>
      </c>
      <c r="J358" s="137">
        <v>0</v>
      </c>
      <c r="K358" s="137">
        <v>0</v>
      </c>
      <c r="L358" s="137">
        <v>0</v>
      </c>
      <c r="M358" s="137">
        <v>0</v>
      </c>
      <c r="N358" s="137">
        <v>0</v>
      </c>
    </row>
    <row r="359" spans="1:14" ht="33" customHeight="1" thickBot="1" x14ac:dyDescent="0.25">
      <c r="A359" s="143" t="s">
        <v>285</v>
      </c>
      <c r="B359" s="141">
        <v>17480695</v>
      </c>
      <c r="C359" s="136">
        <v>16605961</v>
      </c>
      <c r="D359" s="136">
        <v>32864632</v>
      </c>
      <c r="E359" s="136">
        <v>19326567</v>
      </c>
      <c r="F359" s="136">
        <v>23938889</v>
      </c>
      <c r="G359" s="136">
        <v>34697442</v>
      </c>
      <c r="H359" s="136">
        <v>45190294</v>
      </c>
      <c r="I359" s="136">
        <v>34784055</v>
      </c>
      <c r="J359" s="136">
        <v>36624068</v>
      </c>
      <c r="K359" s="136">
        <v>34180897</v>
      </c>
      <c r="L359" s="136">
        <v>46213075</v>
      </c>
      <c r="M359" s="136">
        <v>46175146</v>
      </c>
      <c r="N359" s="136">
        <v>388081720</v>
      </c>
    </row>
    <row r="360" spans="1:14" ht="33" customHeight="1" x14ac:dyDescent="0.2">
      <c r="A360" s="142" t="s">
        <v>286</v>
      </c>
      <c r="B360" s="137">
        <v>0</v>
      </c>
      <c r="C360" s="137">
        <v>0</v>
      </c>
      <c r="D360" s="137">
        <v>0</v>
      </c>
      <c r="E360" s="137">
        <v>0</v>
      </c>
      <c r="F360" s="137">
        <v>0</v>
      </c>
      <c r="G360" s="137">
        <v>0</v>
      </c>
      <c r="H360" s="137">
        <v>0</v>
      </c>
      <c r="I360" s="137">
        <v>0</v>
      </c>
      <c r="J360" s="137">
        <v>0</v>
      </c>
      <c r="K360" s="137">
        <v>0</v>
      </c>
      <c r="L360" s="137">
        <v>0</v>
      </c>
      <c r="M360" s="137">
        <v>0</v>
      </c>
      <c r="N360" s="137">
        <v>0</v>
      </c>
    </row>
    <row r="361" spans="1:14" ht="33" customHeight="1" x14ac:dyDescent="0.2">
      <c r="A361" s="142" t="s">
        <v>287</v>
      </c>
      <c r="B361" s="137">
        <v>0</v>
      </c>
      <c r="C361" s="137">
        <v>0</v>
      </c>
      <c r="D361" s="137">
        <v>0</v>
      </c>
      <c r="E361" s="137">
        <v>0</v>
      </c>
      <c r="F361" s="137">
        <v>0</v>
      </c>
      <c r="G361" s="137">
        <v>0</v>
      </c>
      <c r="H361" s="137">
        <v>0</v>
      </c>
      <c r="I361" s="137">
        <v>0</v>
      </c>
      <c r="J361" s="137">
        <v>0</v>
      </c>
      <c r="K361" s="137">
        <v>0</v>
      </c>
      <c r="L361" s="137">
        <v>0</v>
      </c>
      <c r="M361" s="137">
        <v>0</v>
      </c>
      <c r="N361" s="137">
        <v>0</v>
      </c>
    </row>
    <row r="362" spans="1:14" ht="33" customHeight="1" x14ac:dyDescent="0.2">
      <c r="A362" s="142" t="s">
        <v>288</v>
      </c>
      <c r="B362" s="137">
        <v>0</v>
      </c>
      <c r="C362" s="137">
        <v>0</v>
      </c>
      <c r="D362" s="137">
        <v>0</v>
      </c>
      <c r="E362" s="137">
        <v>0</v>
      </c>
      <c r="F362" s="137">
        <v>0</v>
      </c>
      <c r="G362" s="137">
        <v>0</v>
      </c>
      <c r="H362" s="137">
        <v>0</v>
      </c>
      <c r="I362" s="137">
        <v>0</v>
      </c>
      <c r="J362" s="137">
        <v>0</v>
      </c>
      <c r="K362" s="137">
        <v>0</v>
      </c>
      <c r="L362" s="137">
        <v>0</v>
      </c>
      <c r="M362" s="137">
        <v>0</v>
      </c>
      <c r="N362" s="137">
        <v>0</v>
      </c>
    </row>
    <row r="363" spans="1:14" ht="33" customHeight="1" x14ac:dyDescent="0.2">
      <c r="A363" s="142" t="s">
        <v>289</v>
      </c>
      <c r="B363" s="137">
        <v>0</v>
      </c>
      <c r="C363" s="137">
        <v>0</v>
      </c>
      <c r="D363" s="137">
        <v>0</v>
      </c>
      <c r="E363" s="137">
        <v>0</v>
      </c>
      <c r="F363" s="137">
        <v>0</v>
      </c>
      <c r="G363" s="137">
        <v>0</v>
      </c>
      <c r="H363" s="137">
        <v>0</v>
      </c>
      <c r="I363" s="137">
        <v>0</v>
      </c>
      <c r="J363" s="137">
        <v>0</v>
      </c>
      <c r="K363" s="137">
        <v>0</v>
      </c>
      <c r="L363" s="137">
        <v>0</v>
      </c>
      <c r="M363" s="137">
        <v>0</v>
      </c>
      <c r="N363" s="137">
        <v>0</v>
      </c>
    </row>
    <row r="364" spans="1:14" ht="33" customHeight="1" x14ac:dyDescent="0.2">
      <c r="A364" s="142" t="s">
        <v>290</v>
      </c>
      <c r="B364" s="137">
        <v>533633</v>
      </c>
      <c r="C364" s="137">
        <v>0</v>
      </c>
      <c r="D364" s="137">
        <v>0</v>
      </c>
      <c r="E364" s="137">
        <v>0</v>
      </c>
      <c r="F364" s="137">
        <v>0</v>
      </c>
      <c r="G364" s="137">
        <v>0</v>
      </c>
      <c r="H364" s="137">
        <v>363230</v>
      </c>
      <c r="I364" s="137">
        <v>339288</v>
      </c>
      <c r="J364" s="137">
        <v>171878</v>
      </c>
      <c r="K364" s="137">
        <v>186881</v>
      </c>
      <c r="L364" s="137">
        <v>0</v>
      </c>
      <c r="M364" s="137">
        <v>0</v>
      </c>
      <c r="N364" s="137">
        <v>1594910</v>
      </c>
    </row>
    <row r="365" spans="1:14" ht="33" customHeight="1" x14ac:dyDescent="0.2">
      <c r="A365" s="142" t="s">
        <v>291</v>
      </c>
      <c r="B365" s="137">
        <v>16704230</v>
      </c>
      <c r="C365" s="137">
        <v>16146147</v>
      </c>
      <c r="D365" s="137">
        <v>32086485</v>
      </c>
      <c r="E365" s="137">
        <v>18831383</v>
      </c>
      <c r="F365" s="137">
        <v>23585186</v>
      </c>
      <c r="G365" s="137">
        <v>34237628</v>
      </c>
      <c r="H365" s="137">
        <v>44827064</v>
      </c>
      <c r="I365" s="137">
        <v>34444767</v>
      </c>
      <c r="J365" s="137">
        <v>36452190</v>
      </c>
      <c r="K365" s="137">
        <v>32296241</v>
      </c>
      <c r="L365" s="137">
        <v>45081225</v>
      </c>
      <c r="M365" s="137">
        <v>43430411</v>
      </c>
      <c r="N365" s="137">
        <v>378122957</v>
      </c>
    </row>
    <row r="366" spans="1:14" ht="33" customHeight="1" x14ac:dyDescent="0.2">
      <c r="A366" s="142" t="s">
        <v>292</v>
      </c>
      <c r="B366" s="137">
        <v>0</v>
      </c>
      <c r="C366" s="137">
        <v>0</v>
      </c>
      <c r="D366" s="137">
        <v>0</v>
      </c>
      <c r="E366" s="137">
        <v>0</v>
      </c>
      <c r="F366" s="137">
        <v>0</v>
      </c>
      <c r="G366" s="137">
        <v>0</v>
      </c>
      <c r="H366" s="137">
        <v>0</v>
      </c>
      <c r="I366" s="137">
        <v>0</v>
      </c>
      <c r="J366" s="137">
        <v>0</v>
      </c>
      <c r="K366" s="137">
        <v>0</v>
      </c>
      <c r="L366" s="137">
        <v>0</v>
      </c>
      <c r="M366" s="137">
        <v>0</v>
      </c>
      <c r="N366" s="137">
        <v>0</v>
      </c>
    </row>
    <row r="367" spans="1:14" ht="33" customHeight="1" x14ac:dyDescent="0.2">
      <c r="A367" s="142" t="s">
        <v>293</v>
      </c>
      <c r="B367" s="137">
        <v>242832</v>
      </c>
      <c r="C367" s="137">
        <v>459814</v>
      </c>
      <c r="D367" s="137">
        <v>778147</v>
      </c>
      <c r="E367" s="137">
        <v>495184</v>
      </c>
      <c r="F367" s="137">
        <v>353703</v>
      </c>
      <c r="G367" s="137">
        <v>459814</v>
      </c>
      <c r="H367" s="137">
        <v>0</v>
      </c>
      <c r="I367" s="137">
        <v>0</v>
      </c>
      <c r="J367" s="137">
        <v>0</v>
      </c>
      <c r="K367" s="137">
        <v>1697774</v>
      </c>
      <c r="L367" s="137">
        <v>1131850</v>
      </c>
      <c r="M367" s="137">
        <v>2744735</v>
      </c>
      <c r="N367" s="137">
        <v>8363853</v>
      </c>
    </row>
    <row r="368" spans="1:14" ht="33" customHeight="1" x14ac:dyDescent="0.2">
      <c r="A368" s="142" t="s">
        <v>294</v>
      </c>
      <c r="B368" s="137">
        <v>0</v>
      </c>
      <c r="C368" s="137">
        <v>0</v>
      </c>
      <c r="D368" s="137">
        <v>0</v>
      </c>
      <c r="E368" s="137">
        <v>0</v>
      </c>
      <c r="F368" s="137">
        <v>0</v>
      </c>
      <c r="G368" s="137">
        <v>0</v>
      </c>
      <c r="H368" s="137">
        <v>0</v>
      </c>
      <c r="I368" s="137">
        <v>0</v>
      </c>
      <c r="J368" s="137">
        <v>0</v>
      </c>
      <c r="K368" s="137">
        <v>0</v>
      </c>
      <c r="L368" s="137">
        <v>0</v>
      </c>
      <c r="M368" s="137">
        <v>0</v>
      </c>
      <c r="N368" s="137">
        <v>0</v>
      </c>
    </row>
    <row r="369" spans="1:14" ht="33" customHeight="1" thickBot="1" x14ac:dyDescent="0.25">
      <c r="A369" s="142" t="s">
        <v>295</v>
      </c>
      <c r="B369" s="137">
        <v>0</v>
      </c>
      <c r="C369" s="137">
        <v>0</v>
      </c>
      <c r="D369" s="137">
        <v>0</v>
      </c>
      <c r="E369" s="137">
        <v>0</v>
      </c>
      <c r="F369" s="137">
        <v>0</v>
      </c>
      <c r="G369" s="137">
        <v>0</v>
      </c>
      <c r="H369" s="137">
        <v>0</v>
      </c>
      <c r="I369" s="137">
        <v>0</v>
      </c>
      <c r="J369" s="137">
        <v>0</v>
      </c>
      <c r="K369" s="137">
        <v>0</v>
      </c>
      <c r="L369" s="137">
        <v>0</v>
      </c>
      <c r="M369" s="137">
        <v>0</v>
      </c>
      <c r="N369" s="137">
        <v>0</v>
      </c>
    </row>
    <row r="370" spans="1:14" ht="33" customHeight="1" thickBot="1" x14ac:dyDescent="0.25">
      <c r="A370" s="143" t="s">
        <v>296</v>
      </c>
      <c r="B370" s="141">
        <v>0</v>
      </c>
      <c r="C370" s="136">
        <v>0</v>
      </c>
      <c r="D370" s="136">
        <v>0</v>
      </c>
      <c r="E370" s="136">
        <v>0</v>
      </c>
      <c r="F370" s="136">
        <v>0</v>
      </c>
      <c r="G370" s="136">
        <v>0</v>
      </c>
      <c r="H370" s="136">
        <v>0</v>
      </c>
      <c r="I370" s="136">
        <v>0</v>
      </c>
      <c r="J370" s="136">
        <v>0</v>
      </c>
      <c r="K370" s="136">
        <v>0</v>
      </c>
      <c r="L370" s="136">
        <v>0</v>
      </c>
      <c r="M370" s="136">
        <v>0</v>
      </c>
      <c r="N370" s="136">
        <v>0</v>
      </c>
    </row>
    <row r="371" spans="1:14" ht="33" customHeight="1" x14ac:dyDescent="0.2">
      <c r="A371" s="142" t="s">
        <v>297</v>
      </c>
      <c r="B371" s="137">
        <v>0</v>
      </c>
      <c r="C371" s="137">
        <v>0</v>
      </c>
      <c r="D371" s="137">
        <v>0</v>
      </c>
      <c r="E371" s="137">
        <v>0</v>
      </c>
      <c r="F371" s="137">
        <v>0</v>
      </c>
      <c r="G371" s="137">
        <v>0</v>
      </c>
      <c r="H371" s="137">
        <v>0</v>
      </c>
      <c r="I371" s="137">
        <v>0</v>
      </c>
      <c r="J371" s="137">
        <v>0</v>
      </c>
      <c r="K371" s="137">
        <v>0</v>
      </c>
      <c r="L371" s="137">
        <v>0</v>
      </c>
      <c r="M371" s="137">
        <v>0</v>
      </c>
      <c r="N371" s="137">
        <v>0</v>
      </c>
    </row>
    <row r="372" spans="1:14" ht="33" customHeight="1" x14ac:dyDescent="0.2">
      <c r="A372" s="142" t="s">
        <v>298</v>
      </c>
      <c r="B372" s="137">
        <v>0</v>
      </c>
      <c r="C372" s="137">
        <v>0</v>
      </c>
      <c r="D372" s="137">
        <v>0</v>
      </c>
      <c r="E372" s="137">
        <v>0</v>
      </c>
      <c r="F372" s="137">
        <v>0</v>
      </c>
      <c r="G372" s="137">
        <v>0</v>
      </c>
      <c r="H372" s="137">
        <v>0</v>
      </c>
      <c r="I372" s="137">
        <v>0</v>
      </c>
      <c r="J372" s="137">
        <v>0</v>
      </c>
      <c r="K372" s="137">
        <v>0</v>
      </c>
      <c r="L372" s="137">
        <v>0</v>
      </c>
      <c r="M372" s="137">
        <v>0</v>
      </c>
      <c r="N372" s="137">
        <v>0</v>
      </c>
    </row>
    <row r="373" spans="1:14" ht="33" customHeight="1" x14ac:dyDescent="0.2">
      <c r="A373" s="142" t="s">
        <v>299</v>
      </c>
      <c r="B373" s="137">
        <v>0</v>
      </c>
      <c r="C373" s="137">
        <v>0</v>
      </c>
      <c r="D373" s="137">
        <v>0</v>
      </c>
      <c r="E373" s="137">
        <v>0</v>
      </c>
      <c r="F373" s="137">
        <v>0</v>
      </c>
      <c r="G373" s="137">
        <v>0</v>
      </c>
      <c r="H373" s="137">
        <v>0</v>
      </c>
      <c r="I373" s="137">
        <v>0</v>
      </c>
      <c r="J373" s="137">
        <v>0</v>
      </c>
      <c r="K373" s="137">
        <v>0</v>
      </c>
      <c r="L373" s="137">
        <v>0</v>
      </c>
      <c r="M373" s="137">
        <v>0</v>
      </c>
      <c r="N373" s="137">
        <v>0</v>
      </c>
    </row>
    <row r="374" spans="1:14" ht="33" customHeight="1" x14ac:dyDescent="0.2">
      <c r="A374" s="142" t="s">
        <v>300</v>
      </c>
      <c r="B374" s="137">
        <v>0</v>
      </c>
      <c r="C374" s="137">
        <v>0</v>
      </c>
      <c r="D374" s="137">
        <v>0</v>
      </c>
      <c r="E374" s="137">
        <v>0</v>
      </c>
      <c r="F374" s="137">
        <v>0</v>
      </c>
      <c r="G374" s="137">
        <v>0</v>
      </c>
      <c r="H374" s="137">
        <v>0</v>
      </c>
      <c r="I374" s="137">
        <v>0</v>
      </c>
      <c r="J374" s="137">
        <v>0</v>
      </c>
      <c r="K374" s="137">
        <v>0</v>
      </c>
      <c r="L374" s="137">
        <v>0</v>
      </c>
      <c r="M374" s="137">
        <v>0</v>
      </c>
      <c r="N374" s="137">
        <v>0</v>
      </c>
    </row>
    <row r="375" spans="1:14" ht="33" customHeight="1" x14ac:dyDescent="0.2">
      <c r="A375" s="142" t="s">
        <v>301</v>
      </c>
      <c r="B375" s="137">
        <v>0</v>
      </c>
      <c r="C375" s="137">
        <v>0</v>
      </c>
      <c r="D375" s="137">
        <v>0</v>
      </c>
      <c r="E375" s="137">
        <v>0</v>
      </c>
      <c r="F375" s="137">
        <v>0</v>
      </c>
      <c r="G375" s="137">
        <v>0</v>
      </c>
      <c r="H375" s="137">
        <v>0</v>
      </c>
      <c r="I375" s="137">
        <v>0</v>
      </c>
      <c r="J375" s="137">
        <v>0</v>
      </c>
      <c r="K375" s="137">
        <v>0</v>
      </c>
      <c r="L375" s="137">
        <v>0</v>
      </c>
      <c r="M375" s="137">
        <v>0</v>
      </c>
      <c r="N375" s="137">
        <v>0</v>
      </c>
    </row>
    <row r="376" spans="1:14" ht="33" customHeight="1" x14ac:dyDescent="0.2">
      <c r="A376" s="142" t="s">
        <v>302</v>
      </c>
      <c r="B376" s="137">
        <v>0</v>
      </c>
      <c r="C376" s="137">
        <v>0</v>
      </c>
      <c r="D376" s="137">
        <v>0</v>
      </c>
      <c r="E376" s="137">
        <v>0</v>
      </c>
      <c r="F376" s="137">
        <v>0</v>
      </c>
      <c r="G376" s="137">
        <v>0</v>
      </c>
      <c r="H376" s="137">
        <v>0</v>
      </c>
      <c r="I376" s="137">
        <v>0</v>
      </c>
      <c r="J376" s="137">
        <v>0</v>
      </c>
      <c r="K376" s="137">
        <v>0</v>
      </c>
      <c r="L376" s="137">
        <v>0</v>
      </c>
      <c r="M376" s="137">
        <v>0</v>
      </c>
      <c r="N376" s="137">
        <v>0</v>
      </c>
    </row>
    <row r="377" spans="1:14" ht="33" customHeight="1" thickBot="1" x14ac:dyDescent="0.25">
      <c r="A377" s="142" t="s">
        <v>303</v>
      </c>
      <c r="B377" s="137">
        <v>0</v>
      </c>
      <c r="C377" s="137">
        <v>0</v>
      </c>
      <c r="D377" s="137">
        <v>0</v>
      </c>
      <c r="E377" s="137">
        <v>0</v>
      </c>
      <c r="F377" s="137">
        <v>0</v>
      </c>
      <c r="G377" s="137">
        <v>0</v>
      </c>
      <c r="H377" s="137">
        <v>0</v>
      </c>
      <c r="I377" s="137">
        <v>0</v>
      </c>
      <c r="J377" s="137">
        <v>0</v>
      </c>
      <c r="K377" s="137">
        <v>0</v>
      </c>
      <c r="L377" s="137">
        <v>0</v>
      </c>
      <c r="M377" s="137">
        <v>0</v>
      </c>
      <c r="N377" s="137">
        <v>0</v>
      </c>
    </row>
    <row r="378" spans="1:14" ht="33" customHeight="1" thickBot="1" x14ac:dyDescent="0.25">
      <c r="A378" s="143" t="s">
        <v>304</v>
      </c>
      <c r="B378" s="141">
        <v>3535500</v>
      </c>
      <c r="C378" s="136">
        <v>4742089</v>
      </c>
      <c r="D378" s="136">
        <v>6509765</v>
      </c>
      <c r="E378" s="136">
        <v>4114192</v>
      </c>
      <c r="F378" s="136">
        <v>11286283</v>
      </c>
      <c r="G378" s="136">
        <v>11973837</v>
      </c>
      <c r="H378" s="136">
        <v>5493030</v>
      </c>
      <c r="I378" s="136">
        <v>9464112</v>
      </c>
      <c r="J378" s="136">
        <v>16690192</v>
      </c>
      <c r="K378" s="136">
        <v>20885644</v>
      </c>
      <c r="L378" s="136">
        <v>18438893</v>
      </c>
      <c r="M378" s="136">
        <v>25827264</v>
      </c>
      <c r="N378" s="136">
        <v>138960800</v>
      </c>
    </row>
    <row r="379" spans="1:14" ht="33" customHeight="1" x14ac:dyDescent="0.2">
      <c r="A379" s="142" t="s">
        <v>305</v>
      </c>
      <c r="B379" s="137">
        <v>1992334</v>
      </c>
      <c r="C379" s="137">
        <v>2289118</v>
      </c>
      <c r="D379" s="137">
        <v>2557168</v>
      </c>
      <c r="E379" s="137">
        <v>960708</v>
      </c>
      <c r="F379" s="137">
        <v>3119353</v>
      </c>
      <c r="G379" s="137">
        <v>2965161</v>
      </c>
      <c r="H379" s="137">
        <v>1029496</v>
      </c>
      <c r="I379" s="137">
        <v>3463293</v>
      </c>
      <c r="J379" s="137">
        <v>3031581</v>
      </c>
      <c r="K379" s="137">
        <v>929887</v>
      </c>
      <c r="L379" s="137">
        <v>2391138</v>
      </c>
      <c r="M379" s="137">
        <v>1062728</v>
      </c>
      <c r="N379" s="137">
        <v>25791965</v>
      </c>
    </row>
    <row r="380" spans="1:14" ht="33" customHeight="1" x14ac:dyDescent="0.2">
      <c r="A380" s="142" t="s">
        <v>306</v>
      </c>
      <c r="B380" s="137">
        <v>161296</v>
      </c>
      <c r="C380" s="137">
        <v>0</v>
      </c>
      <c r="D380" s="137">
        <v>0</v>
      </c>
      <c r="E380" s="137">
        <v>0</v>
      </c>
      <c r="F380" s="137">
        <v>0</v>
      </c>
      <c r="G380" s="137">
        <v>0</v>
      </c>
      <c r="H380" s="137">
        <v>0</v>
      </c>
      <c r="I380" s="137">
        <v>0</v>
      </c>
      <c r="J380" s="137">
        <v>0</v>
      </c>
      <c r="K380" s="137">
        <v>0</v>
      </c>
      <c r="L380" s="137">
        <v>0</v>
      </c>
      <c r="M380" s="137">
        <v>0</v>
      </c>
      <c r="N380" s="137">
        <v>161296</v>
      </c>
    </row>
    <row r="381" spans="1:14" ht="33" customHeight="1" x14ac:dyDescent="0.2">
      <c r="A381" s="142" t="s">
        <v>307</v>
      </c>
      <c r="B381" s="137">
        <v>0</v>
      </c>
      <c r="C381" s="137">
        <v>54234</v>
      </c>
      <c r="D381" s="137">
        <v>3235890</v>
      </c>
      <c r="E381" s="137">
        <v>0</v>
      </c>
      <c r="F381" s="137">
        <v>4692041</v>
      </c>
      <c r="G381" s="137">
        <v>3289822</v>
      </c>
      <c r="H381" s="137">
        <v>1564014</v>
      </c>
      <c r="I381" s="137">
        <v>2804438</v>
      </c>
      <c r="J381" s="137">
        <v>4745972</v>
      </c>
      <c r="K381" s="137">
        <v>5608876</v>
      </c>
      <c r="L381" s="137">
        <v>0</v>
      </c>
      <c r="M381" s="137">
        <v>1833671</v>
      </c>
      <c r="N381" s="137">
        <v>27828958</v>
      </c>
    </row>
    <row r="382" spans="1:14" ht="33" customHeight="1" x14ac:dyDescent="0.2">
      <c r="A382" s="142" t="s">
        <v>308</v>
      </c>
      <c r="B382" s="137">
        <v>0</v>
      </c>
      <c r="C382" s="137">
        <v>0</v>
      </c>
      <c r="D382" s="137">
        <v>0</v>
      </c>
      <c r="E382" s="137">
        <v>0</v>
      </c>
      <c r="F382" s="137">
        <v>0</v>
      </c>
      <c r="G382" s="137">
        <v>0</v>
      </c>
      <c r="H382" s="137">
        <v>0</v>
      </c>
      <c r="I382" s="137">
        <v>0</v>
      </c>
      <c r="J382" s="137">
        <v>0</v>
      </c>
      <c r="K382" s="137">
        <v>0</v>
      </c>
      <c r="L382" s="137">
        <v>0</v>
      </c>
      <c r="M382" s="137">
        <v>0</v>
      </c>
      <c r="N382" s="137">
        <v>0</v>
      </c>
    </row>
    <row r="383" spans="1:14" ht="33" customHeight="1" x14ac:dyDescent="0.2">
      <c r="A383" s="142" t="s">
        <v>309</v>
      </c>
      <c r="B383" s="137">
        <v>0</v>
      </c>
      <c r="C383" s="137">
        <v>0</v>
      </c>
      <c r="D383" s="137">
        <v>0</v>
      </c>
      <c r="E383" s="137">
        <v>0</v>
      </c>
      <c r="F383" s="137">
        <v>0</v>
      </c>
      <c r="G383" s="137">
        <v>0</v>
      </c>
      <c r="H383" s="137">
        <v>0</v>
      </c>
      <c r="I383" s="137">
        <v>0</v>
      </c>
      <c r="J383" s="137">
        <v>0</v>
      </c>
      <c r="K383" s="137">
        <v>0</v>
      </c>
      <c r="L383" s="137">
        <v>0</v>
      </c>
      <c r="M383" s="137">
        <v>0</v>
      </c>
      <c r="N383" s="137">
        <v>0</v>
      </c>
    </row>
    <row r="384" spans="1:14" ht="33" customHeight="1" x14ac:dyDescent="0.2">
      <c r="A384" s="142" t="s">
        <v>310</v>
      </c>
      <c r="B384" s="137">
        <v>0</v>
      </c>
      <c r="C384" s="137">
        <v>0</v>
      </c>
      <c r="D384" s="137">
        <v>0</v>
      </c>
      <c r="E384" s="137">
        <v>0</v>
      </c>
      <c r="F384" s="137">
        <v>0</v>
      </c>
      <c r="G384" s="137">
        <v>0</v>
      </c>
      <c r="H384" s="137">
        <v>0</v>
      </c>
      <c r="I384" s="137">
        <v>0</v>
      </c>
      <c r="J384" s="137">
        <v>0</v>
      </c>
      <c r="K384" s="137">
        <v>0</v>
      </c>
      <c r="L384" s="137">
        <v>0</v>
      </c>
      <c r="M384" s="137">
        <v>0</v>
      </c>
      <c r="N384" s="137">
        <v>0</v>
      </c>
    </row>
    <row r="385" spans="1:14" ht="33" customHeight="1" x14ac:dyDescent="0.2">
      <c r="A385" s="142" t="s">
        <v>311</v>
      </c>
      <c r="B385" s="137">
        <v>0</v>
      </c>
      <c r="C385" s="137">
        <v>0</v>
      </c>
      <c r="D385" s="137">
        <v>0</v>
      </c>
      <c r="E385" s="137">
        <v>0</v>
      </c>
      <c r="F385" s="137">
        <v>0</v>
      </c>
      <c r="G385" s="137">
        <v>0</v>
      </c>
      <c r="H385" s="137">
        <v>0</v>
      </c>
      <c r="I385" s="137">
        <v>0</v>
      </c>
      <c r="J385" s="137">
        <v>0</v>
      </c>
      <c r="K385" s="137">
        <v>0</v>
      </c>
      <c r="L385" s="137">
        <v>0</v>
      </c>
      <c r="M385" s="137">
        <v>0</v>
      </c>
      <c r="N385" s="137">
        <v>0</v>
      </c>
    </row>
    <row r="386" spans="1:14" ht="33" customHeight="1" x14ac:dyDescent="0.2">
      <c r="A386" s="142" t="s">
        <v>312</v>
      </c>
      <c r="B386" s="137">
        <v>0</v>
      </c>
      <c r="C386" s="137">
        <v>0</v>
      </c>
      <c r="D386" s="137">
        <v>0</v>
      </c>
      <c r="E386" s="137">
        <v>0</v>
      </c>
      <c r="F386" s="137">
        <v>0</v>
      </c>
      <c r="G386" s="137">
        <v>0</v>
      </c>
      <c r="H386" s="137">
        <v>0</v>
      </c>
      <c r="I386" s="137">
        <v>0</v>
      </c>
      <c r="J386" s="137">
        <v>0</v>
      </c>
      <c r="K386" s="137">
        <v>0</v>
      </c>
      <c r="L386" s="137">
        <v>0</v>
      </c>
      <c r="M386" s="137">
        <v>0</v>
      </c>
      <c r="N386" s="137">
        <v>0</v>
      </c>
    </row>
    <row r="387" spans="1:14" ht="33" customHeight="1" x14ac:dyDescent="0.2">
      <c r="A387" s="142" t="s">
        <v>313</v>
      </c>
      <c r="B387" s="137">
        <v>1381870</v>
      </c>
      <c r="C387" s="137">
        <v>2398737</v>
      </c>
      <c r="D387" s="137">
        <v>716707</v>
      </c>
      <c r="E387" s="137">
        <v>3153484</v>
      </c>
      <c r="F387" s="137">
        <v>3474889</v>
      </c>
      <c r="G387" s="137">
        <v>5718854</v>
      </c>
      <c r="H387" s="137">
        <v>2899520</v>
      </c>
      <c r="I387" s="137">
        <v>3196381</v>
      </c>
      <c r="J387" s="137">
        <v>8912639</v>
      </c>
      <c r="K387" s="137">
        <v>14346881</v>
      </c>
      <c r="L387" s="137">
        <v>16047755</v>
      </c>
      <c r="M387" s="137">
        <v>22930865</v>
      </c>
      <c r="N387" s="137">
        <v>85178582</v>
      </c>
    </row>
    <row r="388" spans="1:14" ht="33" customHeight="1" x14ac:dyDescent="0.2">
      <c r="A388" s="142" t="s">
        <v>314</v>
      </c>
      <c r="B388" s="137">
        <v>0</v>
      </c>
      <c r="C388" s="137">
        <v>0</v>
      </c>
      <c r="D388" s="137">
        <v>0</v>
      </c>
      <c r="E388" s="137">
        <v>0</v>
      </c>
      <c r="F388" s="137">
        <v>0</v>
      </c>
      <c r="G388" s="137">
        <v>0</v>
      </c>
      <c r="H388" s="137">
        <v>0</v>
      </c>
      <c r="I388" s="137">
        <v>0</v>
      </c>
      <c r="J388" s="137">
        <v>0</v>
      </c>
      <c r="K388" s="137">
        <v>0</v>
      </c>
      <c r="L388" s="137">
        <v>0</v>
      </c>
      <c r="M388" s="137">
        <v>0</v>
      </c>
      <c r="N388" s="137">
        <v>0</v>
      </c>
    </row>
    <row r="389" spans="1:14" ht="33" customHeight="1" x14ac:dyDescent="0.2">
      <c r="A389" s="142" t="s">
        <v>315</v>
      </c>
      <c r="B389" s="137">
        <v>0</v>
      </c>
      <c r="C389" s="137">
        <v>0</v>
      </c>
      <c r="D389" s="137">
        <v>0</v>
      </c>
      <c r="E389" s="137">
        <v>0</v>
      </c>
      <c r="F389" s="137">
        <v>0</v>
      </c>
      <c r="G389" s="137">
        <v>0</v>
      </c>
      <c r="H389" s="137">
        <v>0</v>
      </c>
      <c r="I389" s="137">
        <v>0</v>
      </c>
      <c r="J389" s="137">
        <v>0</v>
      </c>
      <c r="K389" s="137">
        <v>0</v>
      </c>
      <c r="L389" s="137">
        <v>0</v>
      </c>
      <c r="M389" s="137">
        <v>0</v>
      </c>
      <c r="N389" s="137">
        <v>0</v>
      </c>
    </row>
    <row r="390" spans="1:14" ht="33" customHeight="1" x14ac:dyDescent="0.2">
      <c r="A390" s="142" t="s">
        <v>316</v>
      </c>
      <c r="B390" s="137">
        <v>0</v>
      </c>
      <c r="C390" s="137">
        <v>0</v>
      </c>
      <c r="D390" s="137">
        <v>0</v>
      </c>
      <c r="E390" s="137">
        <v>0</v>
      </c>
      <c r="F390" s="137">
        <v>0</v>
      </c>
      <c r="G390" s="137">
        <v>0</v>
      </c>
      <c r="H390" s="137">
        <v>0</v>
      </c>
      <c r="I390" s="137">
        <v>0</v>
      </c>
      <c r="J390" s="137">
        <v>0</v>
      </c>
      <c r="K390" s="137">
        <v>0</v>
      </c>
      <c r="L390" s="137">
        <v>0</v>
      </c>
      <c r="M390" s="137">
        <v>0</v>
      </c>
      <c r="N390" s="137">
        <v>0</v>
      </c>
    </row>
    <row r="391" spans="1:14" ht="33" customHeight="1" x14ac:dyDescent="0.2">
      <c r="A391" s="142" t="s">
        <v>317</v>
      </c>
      <c r="B391" s="137">
        <v>0</v>
      </c>
      <c r="C391" s="137">
        <v>0</v>
      </c>
      <c r="D391" s="137">
        <v>0</v>
      </c>
      <c r="E391" s="137">
        <v>0</v>
      </c>
      <c r="F391" s="137">
        <v>0</v>
      </c>
      <c r="G391" s="137">
        <v>0</v>
      </c>
      <c r="H391" s="137">
        <v>0</v>
      </c>
      <c r="I391" s="137">
        <v>0</v>
      </c>
      <c r="J391" s="137">
        <v>0</v>
      </c>
      <c r="K391" s="137">
        <v>0</v>
      </c>
      <c r="L391" s="137">
        <v>0</v>
      </c>
      <c r="M391" s="137">
        <v>0</v>
      </c>
      <c r="N391" s="137">
        <v>0</v>
      </c>
    </row>
    <row r="392" spans="1:14" ht="33" customHeight="1" x14ac:dyDescent="0.2">
      <c r="A392" s="142" t="s">
        <v>318</v>
      </c>
      <c r="B392" s="137">
        <v>0</v>
      </c>
      <c r="C392" s="137">
        <v>0</v>
      </c>
      <c r="D392" s="137">
        <v>0</v>
      </c>
      <c r="E392" s="137">
        <v>0</v>
      </c>
      <c r="F392" s="137">
        <v>0</v>
      </c>
      <c r="G392" s="137">
        <v>0</v>
      </c>
      <c r="H392" s="137">
        <v>0</v>
      </c>
      <c r="I392" s="137">
        <v>0</v>
      </c>
      <c r="J392" s="137">
        <v>0</v>
      </c>
      <c r="K392" s="137">
        <v>0</v>
      </c>
      <c r="L392" s="137">
        <v>0</v>
      </c>
      <c r="M392" s="137">
        <v>0</v>
      </c>
      <c r="N392" s="137">
        <v>0</v>
      </c>
    </row>
    <row r="393" spans="1:14" ht="33" customHeight="1" thickBot="1" x14ac:dyDescent="0.25">
      <c r="A393" s="142" t="s">
        <v>319</v>
      </c>
      <c r="B393" s="137">
        <v>0</v>
      </c>
      <c r="C393" s="137">
        <v>0</v>
      </c>
      <c r="D393" s="137">
        <v>0</v>
      </c>
      <c r="E393" s="137">
        <v>0</v>
      </c>
      <c r="F393" s="137">
        <v>0</v>
      </c>
      <c r="G393" s="137">
        <v>0</v>
      </c>
      <c r="H393" s="137">
        <v>0</v>
      </c>
      <c r="I393" s="137">
        <v>0</v>
      </c>
      <c r="J393" s="137">
        <v>0</v>
      </c>
      <c r="K393" s="137">
        <v>0</v>
      </c>
      <c r="L393" s="137">
        <v>0</v>
      </c>
      <c r="M393" s="137">
        <v>0</v>
      </c>
      <c r="N393" s="137">
        <v>0</v>
      </c>
    </row>
    <row r="394" spans="1:14" ht="33" customHeight="1" thickBot="1" x14ac:dyDescent="0.25">
      <c r="A394" s="143" t="s">
        <v>320</v>
      </c>
      <c r="B394" s="141">
        <v>3161622</v>
      </c>
      <c r="C394" s="136">
        <v>2331763</v>
      </c>
      <c r="D394" s="136">
        <v>1638129</v>
      </c>
      <c r="E394" s="136">
        <v>1694899</v>
      </c>
      <c r="F394" s="136">
        <v>3532056</v>
      </c>
      <c r="G394" s="136">
        <v>3661817</v>
      </c>
      <c r="H394" s="136">
        <v>3848054</v>
      </c>
      <c r="I394" s="136">
        <v>3138525</v>
      </c>
      <c r="J394" s="136">
        <v>6554154</v>
      </c>
      <c r="K394" s="136">
        <v>4777220</v>
      </c>
      <c r="L394" s="136">
        <v>6489154</v>
      </c>
      <c r="M394" s="136">
        <v>6274549</v>
      </c>
      <c r="N394" s="136">
        <v>47101941</v>
      </c>
    </row>
    <row r="395" spans="1:14" ht="33" customHeight="1" x14ac:dyDescent="0.2">
      <c r="A395" s="142" t="s">
        <v>321</v>
      </c>
      <c r="B395" s="137">
        <v>0</v>
      </c>
      <c r="C395" s="137">
        <v>0</v>
      </c>
      <c r="D395" s="137">
        <v>0</v>
      </c>
      <c r="E395" s="137">
        <v>0</v>
      </c>
      <c r="F395" s="137">
        <v>0</v>
      </c>
      <c r="G395" s="137">
        <v>0</v>
      </c>
      <c r="H395" s="137">
        <v>0</v>
      </c>
      <c r="I395" s="137">
        <v>0</v>
      </c>
      <c r="J395" s="137">
        <v>0</v>
      </c>
      <c r="K395" s="137">
        <v>0</v>
      </c>
      <c r="L395" s="137">
        <v>0</v>
      </c>
      <c r="M395" s="137">
        <v>0</v>
      </c>
      <c r="N395" s="137">
        <v>0</v>
      </c>
    </row>
    <row r="396" spans="1:14" ht="33" customHeight="1" x14ac:dyDescent="0.2">
      <c r="A396" s="142" t="s">
        <v>322</v>
      </c>
      <c r="B396" s="137">
        <v>2610444</v>
      </c>
      <c r="C396" s="137">
        <v>2331763</v>
      </c>
      <c r="D396" s="137">
        <v>1638129</v>
      </c>
      <c r="E396" s="137">
        <v>1694899</v>
      </c>
      <c r="F396" s="137">
        <v>3532056</v>
      </c>
      <c r="G396" s="137">
        <v>2829624</v>
      </c>
      <c r="H396" s="137">
        <v>2617402</v>
      </c>
      <c r="I396" s="137">
        <v>2617402</v>
      </c>
      <c r="J396" s="137">
        <v>4668880</v>
      </c>
      <c r="K396" s="137">
        <v>3466289</v>
      </c>
      <c r="L396" s="137">
        <v>4527398</v>
      </c>
      <c r="M396" s="137">
        <v>5694618</v>
      </c>
      <c r="N396" s="137">
        <v>38228904</v>
      </c>
    </row>
    <row r="397" spans="1:14" ht="33" customHeight="1" x14ac:dyDescent="0.2">
      <c r="A397" s="142" t="s">
        <v>323</v>
      </c>
      <c r="B397" s="137">
        <v>0</v>
      </c>
      <c r="C397" s="137">
        <v>0</v>
      </c>
      <c r="D397" s="137">
        <v>0</v>
      </c>
      <c r="E397" s="137">
        <v>0</v>
      </c>
      <c r="F397" s="137">
        <v>0</v>
      </c>
      <c r="G397" s="137">
        <v>0</v>
      </c>
      <c r="H397" s="137">
        <v>0</v>
      </c>
      <c r="I397" s="137">
        <v>0</v>
      </c>
      <c r="J397" s="137">
        <v>0</v>
      </c>
      <c r="K397" s="137">
        <v>0</v>
      </c>
      <c r="L397" s="137">
        <v>0</v>
      </c>
      <c r="M397" s="137">
        <v>0</v>
      </c>
      <c r="N397" s="137">
        <v>0</v>
      </c>
    </row>
    <row r="398" spans="1:14" ht="33" customHeight="1" x14ac:dyDescent="0.2">
      <c r="A398" s="142" t="s">
        <v>324</v>
      </c>
      <c r="B398" s="137">
        <v>0</v>
      </c>
      <c r="C398" s="137">
        <v>0</v>
      </c>
      <c r="D398" s="137">
        <v>0</v>
      </c>
      <c r="E398" s="137">
        <v>0</v>
      </c>
      <c r="F398" s="137">
        <v>0</v>
      </c>
      <c r="G398" s="137">
        <v>0</v>
      </c>
      <c r="H398" s="137">
        <v>0</v>
      </c>
      <c r="I398" s="137">
        <v>0</v>
      </c>
      <c r="J398" s="137">
        <v>0</v>
      </c>
      <c r="K398" s="137">
        <v>0</v>
      </c>
      <c r="L398" s="137">
        <v>0</v>
      </c>
      <c r="M398" s="137">
        <v>0</v>
      </c>
      <c r="N398" s="137">
        <v>0</v>
      </c>
    </row>
    <row r="399" spans="1:14" ht="33" customHeight="1" x14ac:dyDescent="0.2">
      <c r="A399" s="142" t="s">
        <v>325</v>
      </c>
      <c r="B399" s="137">
        <v>551178</v>
      </c>
      <c r="C399" s="137">
        <v>0</v>
      </c>
      <c r="D399" s="137">
        <v>0</v>
      </c>
      <c r="E399" s="137">
        <v>0</v>
      </c>
      <c r="F399" s="137">
        <v>0</v>
      </c>
      <c r="G399" s="137">
        <v>832193</v>
      </c>
      <c r="H399" s="137">
        <v>1230652</v>
      </c>
      <c r="I399" s="137">
        <v>521122</v>
      </c>
      <c r="J399" s="137">
        <v>1885274</v>
      </c>
      <c r="K399" s="137">
        <v>1310930</v>
      </c>
      <c r="L399" s="137">
        <v>1961756</v>
      </c>
      <c r="M399" s="137">
        <v>579931</v>
      </c>
      <c r="N399" s="137">
        <v>8873037</v>
      </c>
    </row>
    <row r="400" spans="1:14" ht="33" customHeight="1" thickBot="1" x14ac:dyDescent="0.25">
      <c r="A400" s="142" t="s">
        <v>256</v>
      </c>
      <c r="B400" s="137">
        <v>0</v>
      </c>
      <c r="C400" s="137">
        <v>0</v>
      </c>
      <c r="D400" s="137">
        <v>0</v>
      </c>
      <c r="E400" s="137">
        <v>0</v>
      </c>
      <c r="F400" s="137">
        <v>0</v>
      </c>
      <c r="G400" s="137">
        <v>0</v>
      </c>
      <c r="H400" s="137">
        <v>0</v>
      </c>
      <c r="I400" s="137">
        <v>0</v>
      </c>
      <c r="J400" s="137">
        <v>0</v>
      </c>
      <c r="K400" s="137">
        <v>0</v>
      </c>
      <c r="L400" s="137">
        <v>0</v>
      </c>
      <c r="M400" s="137">
        <v>0</v>
      </c>
      <c r="N400" s="137">
        <v>0</v>
      </c>
    </row>
    <row r="401" spans="1:14" ht="33" customHeight="1" thickBot="1" x14ac:dyDescent="0.25">
      <c r="A401" s="143" t="s">
        <v>326</v>
      </c>
      <c r="B401" s="141">
        <v>0</v>
      </c>
      <c r="C401" s="136">
        <v>0</v>
      </c>
      <c r="D401" s="136">
        <v>0</v>
      </c>
      <c r="E401" s="136">
        <v>0</v>
      </c>
      <c r="F401" s="136">
        <v>0</v>
      </c>
      <c r="G401" s="136">
        <v>0</v>
      </c>
      <c r="H401" s="136">
        <v>0</v>
      </c>
      <c r="I401" s="136">
        <v>0</v>
      </c>
      <c r="J401" s="136">
        <v>0</v>
      </c>
      <c r="K401" s="136">
        <v>0</v>
      </c>
      <c r="L401" s="136">
        <v>0</v>
      </c>
      <c r="M401" s="136">
        <v>0</v>
      </c>
      <c r="N401" s="136">
        <v>0</v>
      </c>
    </row>
    <row r="402" spans="1:14" ht="33" customHeight="1" x14ac:dyDescent="0.2">
      <c r="A402" s="142" t="s">
        <v>327</v>
      </c>
      <c r="B402" s="137">
        <v>0</v>
      </c>
      <c r="C402" s="137">
        <v>0</v>
      </c>
      <c r="D402" s="137">
        <v>0</v>
      </c>
      <c r="E402" s="137">
        <v>0</v>
      </c>
      <c r="F402" s="137">
        <v>0</v>
      </c>
      <c r="G402" s="137">
        <v>0</v>
      </c>
      <c r="H402" s="137">
        <v>0</v>
      </c>
      <c r="I402" s="137">
        <v>0</v>
      </c>
      <c r="J402" s="137">
        <v>0</v>
      </c>
      <c r="K402" s="137">
        <v>0</v>
      </c>
      <c r="L402" s="137">
        <v>0</v>
      </c>
      <c r="M402" s="137">
        <v>0</v>
      </c>
      <c r="N402" s="137">
        <v>0</v>
      </c>
    </row>
    <row r="403" spans="1:14" ht="33" customHeight="1" x14ac:dyDescent="0.2">
      <c r="A403" s="142" t="s">
        <v>328</v>
      </c>
      <c r="B403" s="137">
        <v>0</v>
      </c>
      <c r="C403" s="137">
        <v>0</v>
      </c>
      <c r="D403" s="137">
        <v>0</v>
      </c>
      <c r="E403" s="137">
        <v>0</v>
      </c>
      <c r="F403" s="137">
        <v>0</v>
      </c>
      <c r="G403" s="137">
        <v>0</v>
      </c>
      <c r="H403" s="137">
        <v>0</v>
      </c>
      <c r="I403" s="137">
        <v>0</v>
      </c>
      <c r="J403" s="137">
        <v>0</v>
      </c>
      <c r="K403" s="137">
        <v>0</v>
      </c>
      <c r="L403" s="137">
        <v>0</v>
      </c>
      <c r="M403" s="137">
        <v>0</v>
      </c>
      <c r="N403" s="137">
        <v>0</v>
      </c>
    </row>
    <row r="404" spans="1:14" ht="33" customHeight="1" x14ac:dyDescent="0.2">
      <c r="A404" s="142" t="s">
        <v>329</v>
      </c>
      <c r="B404" s="137">
        <v>0</v>
      </c>
      <c r="C404" s="137">
        <v>0</v>
      </c>
      <c r="D404" s="137">
        <v>0</v>
      </c>
      <c r="E404" s="137">
        <v>0</v>
      </c>
      <c r="F404" s="137">
        <v>0</v>
      </c>
      <c r="G404" s="137">
        <v>0</v>
      </c>
      <c r="H404" s="137">
        <v>0</v>
      </c>
      <c r="I404" s="137">
        <v>0</v>
      </c>
      <c r="J404" s="137">
        <v>0</v>
      </c>
      <c r="K404" s="137">
        <v>0</v>
      </c>
      <c r="L404" s="137">
        <v>0</v>
      </c>
      <c r="M404" s="137">
        <v>0</v>
      </c>
      <c r="N404" s="137">
        <v>0</v>
      </c>
    </row>
    <row r="405" spans="1:14" ht="33" customHeight="1" thickBot="1" x14ac:dyDescent="0.25">
      <c r="A405" s="142" t="s">
        <v>256</v>
      </c>
      <c r="B405" s="137">
        <v>0</v>
      </c>
      <c r="C405" s="137">
        <v>0</v>
      </c>
      <c r="D405" s="137">
        <v>0</v>
      </c>
      <c r="E405" s="137">
        <v>0</v>
      </c>
      <c r="F405" s="137">
        <v>0</v>
      </c>
      <c r="G405" s="137">
        <v>0</v>
      </c>
      <c r="H405" s="137">
        <v>0</v>
      </c>
      <c r="I405" s="137">
        <v>0</v>
      </c>
      <c r="J405" s="137">
        <v>0</v>
      </c>
      <c r="K405" s="137">
        <v>0</v>
      </c>
      <c r="L405" s="137">
        <v>0</v>
      </c>
      <c r="M405" s="137">
        <v>0</v>
      </c>
      <c r="N405" s="137">
        <v>0</v>
      </c>
    </row>
    <row r="406" spans="1:14" ht="33" customHeight="1" thickBot="1" x14ac:dyDescent="0.25">
      <c r="A406" s="143" t="s">
        <v>330</v>
      </c>
      <c r="B406" s="141">
        <v>1871135</v>
      </c>
      <c r="C406" s="136">
        <v>3697404</v>
      </c>
      <c r="D406" s="136">
        <v>997202</v>
      </c>
      <c r="E406" s="136">
        <v>4718987</v>
      </c>
      <c r="F406" s="136">
        <v>6725963</v>
      </c>
      <c r="G406" s="136">
        <v>7733443</v>
      </c>
      <c r="H406" s="136">
        <v>5770062</v>
      </c>
      <c r="I406" s="136">
        <v>6431359</v>
      </c>
      <c r="J406" s="136">
        <v>6969390</v>
      </c>
      <c r="K406" s="136">
        <v>6058468</v>
      </c>
      <c r="L406" s="136">
        <v>5246920</v>
      </c>
      <c r="M406" s="136">
        <v>2657051</v>
      </c>
      <c r="N406" s="136">
        <v>58877384</v>
      </c>
    </row>
    <row r="407" spans="1:14" ht="33" customHeight="1" x14ac:dyDescent="0.2">
      <c r="A407" s="142" t="s">
        <v>331</v>
      </c>
      <c r="B407" s="137">
        <v>0</v>
      </c>
      <c r="C407" s="137">
        <v>0</v>
      </c>
      <c r="D407" s="137">
        <v>0</v>
      </c>
      <c r="E407" s="137">
        <v>0</v>
      </c>
      <c r="F407" s="137">
        <v>0</v>
      </c>
      <c r="G407" s="137">
        <v>0</v>
      </c>
      <c r="H407" s="137">
        <v>0</v>
      </c>
      <c r="I407" s="137">
        <v>0</v>
      </c>
      <c r="J407" s="137">
        <v>0</v>
      </c>
      <c r="K407" s="137">
        <v>0</v>
      </c>
      <c r="L407" s="137">
        <v>0</v>
      </c>
      <c r="M407" s="137">
        <v>0</v>
      </c>
      <c r="N407" s="137">
        <v>0</v>
      </c>
    </row>
    <row r="408" spans="1:14" ht="33" customHeight="1" x14ac:dyDescent="0.2">
      <c r="A408" s="142" t="s">
        <v>332</v>
      </c>
      <c r="B408" s="137">
        <v>0</v>
      </c>
      <c r="C408" s="137">
        <v>938054</v>
      </c>
      <c r="D408" s="137">
        <v>0</v>
      </c>
      <c r="E408" s="137">
        <v>0</v>
      </c>
      <c r="F408" s="137">
        <v>1932267</v>
      </c>
      <c r="G408" s="137">
        <v>0</v>
      </c>
      <c r="H408" s="137">
        <v>4754793</v>
      </c>
      <c r="I408" s="137">
        <v>0</v>
      </c>
      <c r="J408" s="137">
        <v>0</v>
      </c>
      <c r="K408" s="137">
        <v>0</v>
      </c>
      <c r="L408" s="137">
        <v>0</v>
      </c>
      <c r="M408" s="137">
        <v>0</v>
      </c>
      <c r="N408" s="137">
        <v>7625114</v>
      </c>
    </row>
    <row r="409" spans="1:14" ht="33" customHeight="1" x14ac:dyDescent="0.2">
      <c r="A409" s="142" t="s">
        <v>333</v>
      </c>
      <c r="B409" s="137">
        <v>0</v>
      </c>
      <c r="C409" s="137">
        <v>0</v>
      </c>
      <c r="D409" s="137">
        <v>0</v>
      </c>
      <c r="E409" s="137">
        <v>0</v>
      </c>
      <c r="F409" s="137">
        <v>0</v>
      </c>
      <c r="G409" s="137">
        <v>0</v>
      </c>
      <c r="H409" s="137">
        <v>0</v>
      </c>
      <c r="I409" s="137">
        <v>0</v>
      </c>
      <c r="J409" s="137">
        <v>0</v>
      </c>
      <c r="K409" s="137">
        <v>0</v>
      </c>
      <c r="L409" s="137">
        <v>0</v>
      </c>
      <c r="M409" s="137">
        <v>0</v>
      </c>
      <c r="N409" s="137">
        <v>0</v>
      </c>
    </row>
    <row r="410" spans="1:14" ht="33" customHeight="1" x14ac:dyDescent="0.2">
      <c r="A410" s="142" t="s">
        <v>334</v>
      </c>
      <c r="B410" s="137">
        <v>0</v>
      </c>
      <c r="C410" s="137">
        <v>0</v>
      </c>
      <c r="D410" s="137">
        <v>0</v>
      </c>
      <c r="E410" s="137">
        <v>0</v>
      </c>
      <c r="F410" s="137">
        <v>0</v>
      </c>
      <c r="G410" s="137">
        <v>0</v>
      </c>
      <c r="H410" s="137">
        <v>0</v>
      </c>
      <c r="I410" s="137">
        <v>0</v>
      </c>
      <c r="J410" s="137">
        <v>0</v>
      </c>
      <c r="K410" s="137">
        <v>0</v>
      </c>
      <c r="L410" s="137">
        <v>0</v>
      </c>
      <c r="M410" s="137">
        <v>0</v>
      </c>
      <c r="N410" s="137">
        <v>0</v>
      </c>
    </row>
    <row r="411" spans="1:14" ht="33" customHeight="1" x14ac:dyDescent="0.2">
      <c r="A411" s="142" t="s">
        <v>335</v>
      </c>
      <c r="B411" s="137">
        <v>0</v>
      </c>
      <c r="C411" s="137">
        <v>0</v>
      </c>
      <c r="D411" s="137">
        <v>0</v>
      </c>
      <c r="E411" s="137">
        <v>0</v>
      </c>
      <c r="F411" s="137">
        <v>0</v>
      </c>
      <c r="G411" s="137">
        <v>0</v>
      </c>
      <c r="H411" s="137">
        <v>0</v>
      </c>
      <c r="I411" s="137">
        <v>0</v>
      </c>
      <c r="J411" s="137">
        <v>0</v>
      </c>
      <c r="K411" s="137">
        <v>0</v>
      </c>
      <c r="L411" s="137">
        <v>0</v>
      </c>
      <c r="M411" s="137">
        <v>0</v>
      </c>
      <c r="N411" s="137">
        <v>0</v>
      </c>
    </row>
    <row r="412" spans="1:14" ht="33" customHeight="1" x14ac:dyDescent="0.2">
      <c r="A412" s="142" t="s">
        <v>336</v>
      </c>
      <c r="B412" s="137">
        <v>1871135</v>
      </c>
      <c r="C412" s="137">
        <v>2759350</v>
      </c>
      <c r="D412" s="137">
        <v>834101</v>
      </c>
      <c r="E412" s="137">
        <v>4621125</v>
      </c>
      <c r="F412" s="137">
        <v>4712146</v>
      </c>
      <c r="G412" s="137">
        <v>7651891</v>
      </c>
      <c r="H412" s="137">
        <v>917407</v>
      </c>
      <c r="I412" s="137">
        <v>6170393</v>
      </c>
      <c r="J412" s="137">
        <v>6871528</v>
      </c>
      <c r="K412" s="137">
        <v>6058468</v>
      </c>
      <c r="L412" s="137">
        <v>5246920</v>
      </c>
      <c r="M412" s="137">
        <v>2657051</v>
      </c>
      <c r="N412" s="137">
        <v>50371515</v>
      </c>
    </row>
    <row r="413" spans="1:14" ht="33" customHeight="1" x14ac:dyDescent="0.2">
      <c r="A413" s="142" t="s">
        <v>335</v>
      </c>
      <c r="B413" s="137">
        <v>0</v>
      </c>
      <c r="C413" s="137">
        <v>0</v>
      </c>
      <c r="D413" s="137">
        <v>163101</v>
      </c>
      <c r="E413" s="137">
        <v>97862</v>
      </c>
      <c r="F413" s="137">
        <v>81550</v>
      </c>
      <c r="G413" s="137">
        <v>81552</v>
      </c>
      <c r="H413" s="137">
        <v>97862</v>
      </c>
      <c r="I413" s="137">
        <v>260966</v>
      </c>
      <c r="J413" s="137">
        <v>97862</v>
      </c>
      <c r="K413" s="137">
        <v>0</v>
      </c>
      <c r="L413" s="137">
        <v>0</v>
      </c>
      <c r="M413" s="137">
        <v>0</v>
      </c>
      <c r="N413" s="137">
        <v>880756</v>
      </c>
    </row>
    <row r="414" spans="1:14" ht="33" customHeight="1" thickBot="1" x14ac:dyDescent="0.25">
      <c r="A414" s="142" t="s">
        <v>256</v>
      </c>
      <c r="B414" s="137">
        <v>0</v>
      </c>
      <c r="C414" s="137">
        <v>0</v>
      </c>
      <c r="D414" s="137">
        <v>0</v>
      </c>
      <c r="E414" s="137">
        <v>0</v>
      </c>
      <c r="F414" s="137">
        <v>0</v>
      </c>
      <c r="G414" s="137">
        <v>0</v>
      </c>
      <c r="H414" s="137">
        <v>0</v>
      </c>
      <c r="I414" s="137">
        <v>0</v>
      </c>
      <c r="J414" s="137">
        <v>0</v>
      </c>
      <c r="K414" s="137">
        <v>0</v>
      </c>
      <c r="L414" s="137">
        <v>0</v>
      </c>
      <c r="M414" s="137">
        <v>0</v>
      </c>
      <c r="N414" s="137">
        <v>0</v>
      </c>
    </row>
    <row r="415" spans="1:14" ht="33" customHeight="1" thickBot="1" x14ac:dyDescent="0.25">
      <c r="A415" s="143" t="s">
        <v>337</v>
      </c>
      <c r="B415" s="141">
        <v>0</v>
      </c>
      <c r="C415" s="136">
        <v>0</v>
      </c>
      <c r="D415" s="136">
        <v>0</v>
      </c>
      <c r="E415" s="136">
        <v>0</v>
      </c>
      <c r="F415" s="136">
        <v>0</v>
      </c>
      <c r="G415" s="136">
        <v>0</v>
      </c>
      <c r="H415" s="136">
        <v>0</v>
      </c>
      <c r="I415" s="136">
        <v>0</v>
      </c>
      <c r="J415" s="136">
        <v>0</v>
      </c>
      <c r="K415" s="136">
        <v>0</v>
      </c>
      <c r="L415" s="136">
        <v>0</v>
      </c>
      <c r="M415" s="136">
        <v>0</v>
      </c>
      <c r="N415" s="136">
        <v>0</v>
      </c>
    </row>
    <row r="416" spans="1:14" ht="33" customHeight="1" x14ac:dyDescent="0.2">
      <c r="A416" s="142" t="s">
        <v>338</v>
      </c>
      <c r="B416" s="137">
        <v>0</v>
      </c>
      <c r="C416" s="137">
        <v>0</v>
      </c>
      <c r="D416" s="137">
        <v>0</v>
      </c>
      <c r="E416" s="137">
        <v>0</v>
      </c>
      <c r="F416" s="137">
        <v>0</v>
      </c>
      <c r="G416" s="137">
        <v>0</v>
      </c>
      <c r="H416" s="137">
        <v>0</v>
      </c>
      <c r="I416" s="137">
        <v>0</v>
      </c>
      <c r="J416" s="137">
        <v>0</v>
      </c>
      <c r="K416" s="137">
        <v>0</v>
      </c>
      <c r="L416" s="137">
        <v>0</v>
      </c>
      <c r="M416" s="137">
        <v>0</v>
      </c>
      <c r="N416" s="137">
        <v>0</v>
      </c>
    </row>
    <row r="417" spans="1:14" ht="33" customHeight="1" x14ac:dyDescent="0.2">
      <c r="A417" s="142" t="s">
        <v>339</v>
      </c>
      <c r="B417" s="137">
        <v>0</v>
      </c>
      <c r="C417" s="137">
        <v>0</v>
      </c>
      <c r="D417" s="137">
        <v>0</v>
      </c>
      <c r="E417" s="137">
        <v>0</v>
      </c>
      <c r="F417" s="137">
        <v>0</v>
      </c>
      <c r="G417" s="137">
        <v>0</v>
      </c>
      <c r="H417" s="137">
        <v>0</v>
      </c>
      <c r="I417" s="137">
        <v>0</v>
      </c>
      <c r="J417" s="137">
        <v>0</v>
      </c>
      <c r="K417" s="137">
        <v>0</v>
      </c>
      <c r="L417" s="137">
        <v>0</v>
      </c>
      <c r="M417" s="137">
        <v>0</v>
      </c>
      <c r="N417" s="137">
        <v>0</v>
      </c>
    </row>
    <row r="418" spans="1:14" ht="33" customHeight="1" thickBot="1" x14ac:dyDescent="0.25">
      <c r="A418" s="142" t="s">
        <v>256</v>
      </c>
      <c r="B418" s="137">
        <v>0</v>
      </c>
      <c r="C418" s="137">
        <v>0</v>
      </c>
      <c r="D418" s="137">
        <v>0</v>
      </c>
      <c r="E418" s="137">
        <v>0</v>
      </c>
      <c r="F418" s="137">
        <v>0</v>
      </c>
      <c r="G418" s="137">
        <v>0</v>
      </c>
      <c r="H418" s="137">
        <v>0</v>
      </c>
      <c r="I418" s="137">
        <v>0</v>
      </c>
      <c r="J418" s="137">
        <v>0</v>
      </c>
      <c r="K418" s="137">
        <v>0</v>
      </c>
      <c r="L418" s="137">
        <v>0</v>
      </c>
      <c r="M418" s="137">
        <v>0</v>
      </c>
      <c r="N418" s="137">
        <v>0</v>
      </c>
    </row>
    <row r="419" spans="1:14" ht="33" customHeight="1" thickBot="1" x14ac:dyDescent="0.25">
      <c r="A419" s="143" t="s">
        <v>340</v>
      </c>
      <c r="B419" s="141">
        <v>628031</v>
      </c>
      <c r="C419" s="136">
        <v>0</v>
      </c>
      <c r="D419" s="136">
        <v>176852</v>
      </c>
      <c r="E419" s="136">
        <v>545934</v>
      </c>
      <c r="F419" s="136">
        <v>623472</v>
      </c>
      <c r="G419" s="136">
        <v>1505962</v>
      </c>
      <c r="H419" s="136">
        <v>1086014</v>
      </c>
      <c r="I419" s="136">
        <v>818568</v>
      </c>
      <c r="J419" s="136">
        <v>461663</v>
      </c>
      <c r="K419" s="136">
        <v>181167</v>
      </c>
      <c r="L419" s="136">
        <v>876496</v>
      </c>
      <c r="M419" s="136">
        <v>0</v>
      </c>
      <c r="N419" s="136">
        <v>6904159</v>
      </c>
    </row>
    <row r="420" spans="1:14" ht="33" customHeight="1" thickBot="1" x14ac:dyDescent="0.25">
      <c r="A420" s="145" t="s">
        <v>340</v>
      </c>
      <c r="B420" s="137">
        <v>628031</v>
      </c>
      <c r="C420" s="137">
        <v>0</v>
      </c>
      <c r="D420" s="137">
        <v>176852</v>
      </c>
      <c r="E420" s="137">
        <v>545934</v>
      </c>
      <c r="F420" s="137">
        <v>623472</v>
      </c>
      <c r="G420" s="137">
        <v>1505962</v>
      </c>
      <c r="H420" s="137">
        <v>1086014</v>
      </c>
      <c r="I420" s="137">
        <v>818568</v>
      </c>
      <c r="J420" s="137">
        <v>461663</v>
      </c>
      <c r="K420" s="137">
        <v>181167</v>
      </c>
      <c r="L420" s="137">
        <v>876496</v>
      </c>
      <c r="M420" s="137">
        <v>0</v>
      </c>
      <c r="N420" s="137">
        <v>6904159</v>
      </c>
    </row>
    <row r="421" spans="1:14" ht="33" customHeight="1" thickBot="1" x14ac:dyDescent="0.25">
      <c r="A421" s="150" t="s">
        <v>251</v>
      </c>
      <c r="B421" s="151">
        <v>43613611</v>
      </c>
      <c r="C421" s="151">
        <v>60829478</v>
      </c>
      <c r="D421" s="151">
        <v>80506413</v>
      </c>
      <c r="E421" s="151">
        <v>47911864</v>
      </c>
      <c r="F421" s="151">
        <v>77239923</v>
      </c>
      <c r="G421" s="151">
        <v>91455196</v>
      </c>
      <c r="H421" s="151">
        <v>88049225</v>
      </c>
      <c r="I421" s="151">
        <v>99648373</v>
      </c>
      <c r="J421" s="151">
        <v>107863445</v>
      </c>
      <c r="K421" s="151">
        <v>111457317</v>
      </c>
      <c r="L421" s="151">
        <v>127241460</v>
      </c>
      <c r="M421" s="151">
        <v>131298360</v>
      </c>
      <c r="N421" s="151">
        <v>1067114666</v>
      </c>
    </row>
    <row r="422" spans="1:14" ht="33" customHeight="1" x14ac:dyDescent="0.2"/>
    <row r="423" spans="1:14" ht="33" customHeight="1" x14ac:dyDescent="0.2">
      <c r="A423" s="89"/>
    </row>
    <row r="424" spans="1:14" ht="33" customHeight="1" x14ac:dyDescent="0.2">
      <c r="A424" s="269" t="s">
        <v>357</v>
      </c>
      <c r="B424" s="269"/>
      <c r="C424" s="269"/>
      <c r="D424" s="269"/>
      <c r="E424" s="269"/>
      <c r="F424" s="269"/>
      <c r="G424" s="269"/>
      <c r="H424" s="269"/>
      <c r="I424" s="269"/>
      <c r="J424" s="269"/>
      <c r="K424" s="269"/>
      <c r="L424" s="269"/>
      <c r="M424" s="269"/>
      <c r="N424" s="269"/>
    </row>
    <row r="425" spans="1:14" ht="33" customHeight="1" thickBot="1" x14ac:dyDescent="0.25">
      <c r="A425" s="270"/>
      <c r="B425" s="270"/>
      <c r="C425" s="270"/>
      <c r="D425" s="270"/>
      <c r="E425" s="270"/>
      <c r="F425" s="270"/>
      <c r="G425" s="270"/>
      <c r="H425" s="270"/>
      <c r="I425" s="270"/>
      <c r="J425" s="270"/>
      <c r="K425" s="270"/>
      <c r="L425" s="270"/>
      <c r="M425" s="270"/>
      <c r="N425" s="270"/>
    </row>
    <row r="426" spans="1:14" ht="33" customHeight="1" thickBot="1" x14ac:dyDescent="0.25">
      <c r="A426" s="170" t="s">
        <v>238</v>
      </c>
      <c r="B426" s="171" t="s">
        <v>239</v>
      </c>
      <c r="C426" s="171" t="s">
        <v>240</v>
      </c>
      <c r="D426" s="171" t="s">
        <v>241</v>
      </c>
      <c r="E426" s="171" t="s">
        <v>242</v>
      </c>
      <c r="F426" s="171" t="s">
        <v>243</v>
      </c>
      <c r="G426" s="171" t="s">
        <v>244</v>
      </c>
      <c r="H426" s="171" t="s">
        <v>245</v>
      </c>
      <c r="I426" s="171" t="s">
        <v>246</v>
      </c>
      <c r="J426" s="171" t="s">
        <v>247</v>
      </c>
      <c r="K426" s="171" t="s">
        <v>248</v>
      </c>
      <c r="L426" s="171" t="s">
        <v>249</v>
      </c>
      <c r="M426" s="171" t="s">
        <v>250</v>
      </c>
      <c r="N426" s="172" t="s">
        <v>251</v>
      </c>
    </row>
    <row r="427" spans="1:14" ht="33" customHeight="1" thickBot="1" x14ac:dyDescent="0.25">
      <c r="A427" s="164" t="s">
        <v>252</v>
      </c>
      <c r="B427" s="152">
        <v>0</v>
      </c>
      <c r="C427" s="152">
        <v>0</v>
      </c>
      <c r="D427" s="152">
        <v>0</v>
      </c>
      <c r="E427" s="152">
        <v>0</v>
      </c>
      <c r="F427" s="152">
        <v>0</v>
      </c>
      <c r="G427" s="152">
        <v>0</v>
      </c>
      <c r="H427" s="152">
        <v>0</v>
      </c>
      <c r="I427" s="152">
        <v>0</v>
      </c>
      <c r="J427" s="152">
        <v>0</v>
      </c>
      <c r="K427" s="152">
        <v>0</v>
      </c>
      <c r="L427" s="152">
        <v>0</v>
      </c>
      <c r="M427" s="152">
        <v>0</v>
      </c>
      <c r="N427" s="152">
        <v>0</v>
      </c>
    </row>
    <row r="428" spans="1:14" ht="33" customHeight="1" x14ac:dyDescent="0.2">
      <c r="A428" s="162" t="s">
        <v>253</v>
      </c>
      <c r="B428" s="155">
        <v>0</v>
      </c>
      <c r="C428" s="153">
        <v>0</v>
      </c>
      <c r="D428" s="153">
        <v>0</v>
      </c>
      <c r="E428" s="153">
        <v>0</v>
      </c>
      <c r="F428" s="153">
        <v>0</v>
      </c>
      <c r="G428" s="153">
        <v>0</v>
      </c>
      <c r="H428" s="153">
        <v>0</v>
      </c>
      <c r="I428" s="153">
        <v>0</v>
      </c>
      <c r="J428" s="153">
        <v>0</v>
      </c>
      <c r="K428" s="153">
        <v>0</v>
      </c>
      <c r="L428" s="153">
        <v>0</v>
      </c>
      <c r="M428" s="153">
        <v>0</v>
      </c>
      <c r="N428" s="154">
        <v>0</v>
      </c>
    </row>
    <row r="429" spans="1:14" ht="33" customHeight="1" x14ac:dyDescent="0.2">
      <c r="A429" s="162" t="s">
        <v>221</v>
      </c>
      <c r="B429" s="155">
        <v>0</v>
      </c>
      <c r="C429" s="153">
        <v>0</v>
      </c>
      <c r="D429" s="153">
        <v>0</v>
      </c>
      <c r="E429" s="153">
        <v>0</v>
      </c>
      <c r="F429" s="153">
        <v>0</v>
      </c>
      <c r="G429" s="153">
        <v>0</v>
      </c>
      <c r="H429" s="153">
        <v>0</v>
      </c>
      <c r="I429" s="153">
        <v>0</v>
      </c>
      <c r="J429" s="153">
        <v>0</v>
      </c>
      <c r="K429" s="153">
        <v>0</v>
      </c>
      <c r="L429" s="153">
        <v>0</v>
      </c>
      <c r="M429" s="153">
        <v>0</v>
      </c>
      <c r="N429" s="154">
        <v>0</v>
      </c>
    </row>
    <row r="430" spans="1:14" ht="33" customHeight="1" x14ac:dyDescent="0.2">
      <c r="A430" s="162" t="s">
        <v>254</v>
      </c>
      <c r="B430" s="155">
        <v>0</v>
      </c>
      <c r="C430" s="153">
        <v>0</v>
      </c>
      <c r="D430" s="153">
        <v>0</v>
      </c>
      <c r="E430" s="153">
        <v>0</v>
      </c>
      <c r="F430" s="153">
        <v>0</v>
      </c>
      <c r="G430" s="153">
        <v>0</v>
      </c>
      <c r="H430" s="153">
        <v>0</v>
      </c>
      <c r="I430" s="153">
        <v>0</v>
      </c>
      <c r="J430" s="153">
        <v>0</v>
      </c>
      <c r="K430" s="153">
        <v>0</v>
      </c>
      <c r="L430" s="153">
        <v>0</v>
      </c>
      <c r="M430" s="153">
        <v>0</v>
      </c>
      <c r="N430" s="154">
        <v>0</v>
      </c>
    </row>
    <row r="431" spans="1:14" ht="33" customHeight="1" x14ac:dyDescent="0.2">
      <c r="A431" s="163" t="s">
        <v>255</v>
      </c>
      <c r="B431" s="155">
        <v>0</v>
      </c>
      <c r="C431" s="153">
        <v>0</v>
      </c>
      <c r="D431" s="153">
        <v>0</v>
      </c>
      <c r="E431" s="153">
        <v>0</v>
      </c>
      <c r="F431" s="153">
        <v>0</v>
      </c>
      <c r="G431" s="153">
        <v>0</v>
      </c>
      <c r="H431" s="153">
        <v>0</v>
      </c>
      <c r="I431" s="153">
        <v>0</v>
      </c>
      <c r="J431" s="153">
        <v>0</v>
      </c>
      <c r="K431" s="153">
        <v>0</v>
      </c>
      <c r="L431" s="153">
        <v>0</v>
      </c>
      <c r="M431" s="153">
        <v>0</v>
      </c>
      <c r="N431" s="154">
        <v>0</v>
      </c>
    </row>
    <row r="432" spans="1:14" ht="33" customHeight="1" thickBot="1" x14ac:dyDescent="0.25">
      <c r="A432" s="169" t="s">
        <v>256</v>
      </c>
      <c r="B432" s="155">
        <v>0</v>
      </c>
      <c r="C432" s="153">
        <v>0</v>
      </c>
      <c r="D432" s="153">
        <v>0</v>
      </c>
      <c r="E432" s="153">
        <v>0</v>
      </c>
      <c r="F432" s="153">
        <v>0</v>
      </c>
      <c r="G432" s="153">
        <v>0</v>
      </c>
      <c r="H432" s="153">
        <v>0</v>
      </c>
      <c r="I432" s="153">
        <v>0</v>
      </c>
      <c r="J432" s="153">
        <v>0</v>
      </c>
      <c r="K432" s="153">
        <v>0</v>
      </c>
      <c r="L432" s="153">
        <v>0</v>
      </c>
      <c r="M432" s="153">
        <v>0</v>
      </c>
      <c r="N432" s="154">
        <v>0</v>
      </c>
    </row>
    <row r="433" spans="1:14" ht="33" customHeight="1" thickBot="1" x14ac:dyDescent="0.25">
      <c r="A433" s="166" t="s">
        <v>257</v>
      </c>
      <c r="B433" s="156">
        <v>0</v>
      </c>
      <c r="C433" s="156">
        <v>0</v>
      </c>
      <c r="D433" s="156">
        <v>0</v>
      </c>
      <c r="E433" s="156">
        <v>0</v>
      </c>
      <c r="F433" s="156">
        <v>0</v>
      </c>
      <c r="G433" s="156">
        <v>0</v>
      </c>
      <c r="H433" s="156">
        <v>0</v>
      </c>
      <c r="I433" s="156">
        <v>0</v>
      </c>
      <c r="J433" s="156">
        <v>0</v>
      </c>
      <c r="K433" s="156">
        <v>0</v>
      </c>
      <c r="L433" s="156">
        <v>0</v>
      </c>
      <c r="M433" s="156">
        <v>0</v>
      </c>
      <c r="N433" s="156">
        <v>0</v>
      </c>
    </row>
    <row r="434" spans="1:14" ht="33" customHeight="1" x14ac:dyDescent="0.2">
      <c r="A434" s="165" t="s">
        <v>258</v>
      </c>
      <c r="B434" s="153">
        <v>0</v>
      </c>
      <c r="C434" s="153">
        <v>0</v>
      </c>
      <c r="D434" s="153">
        <v>0</v>
      </c>
      <c r="E434" s="153">
        <v>0</v>
      </c>
      <c r="F434" s="153">
        <v>0</v>
      </c>
      <c r="G434" s="153">
        <v>0</v>
      </c>
      <c r="H434" s="153">
        <v>0</v>
      </c>
      <c r="I434" s="153">
        <v>0</v>
      </c>
      <c r="J434" s="153">
        <v>0</v>
      </c>
      <c r="K434" s="153">
        <v>0</v>
      </c>
      <c r="L434" s="153">
        <v>0</v>
      </c>
      <c r="M434" s="153">
        <v>0</v>
      </c>
      <c r="N434" s="154">
        <v>0</v>
      </c>
    </row>
    <row r="435" spans="1:14" ht="33" customHeight="1" x14ac:dyDescent="0.2">
      <c r="A435" s="165" t="s">
        <v>259</v>
      </c>
      <c r="B435" s="153">
        <v>0</v>
      </c>
      <c r="C435" s="153">
        <v>0</v>
      </c>
      <c r="D435" s="153">
        <v>0</v>
      </c>
      <c r="E435" s="153">
        <v>0</v>
      </c>
      <c r="F435" s="153">
        <v>0</v>
      </c>
      <c r="G435" s="153">
        <v>0</v>
      </c>
      <c r="H435" s="153">
        <v>0</v>
      </c>
      <c r="I435" s="153">
        <v>0</v>
      </c>
      <c r="J435" s="153">
        <v>0</v>
      </c>
      <c r="K435" s="153">
        <v>0</v>
      </c>
      <c r="L435" s="153">
        <v>0</v>
      </c>
      <c r="M435" s="153">
        <v>0</v>
      </c>
      <c r="N435" s="154">
        <v>0</v>
      </c>
    </row>
    <row r="436" spans="1:14" ht="33" customHeight="1" x14ac:dyDescent="0.2">
      <c r="A436" s="165" t="s">
        <v>260</v>
      </c>
      <c r="B436" s="153">
        <v>0</v>
      </c>
      <c r="C436" s="153">
        <v>0</v>
      </c>
      <c r="D436" s="153">
        <v>0</v>
      </c>
      <c r="E436" s="153">
        <v>0</v>
      </c>
      <c r="F436" s="153">
        <v>0</v>
      </c>
      <c r="G436" s="153">
        <v>0</v>
      </c>
      <c r="H436" s="153">
        <v>0</v>
      </c>
      <c r="I436" s="153">
        <v>0</v>
      </c>
      <c r="J436" s="153">
        <v>0</v>
      </c>
      <c r="K436" s="153">
        <v>0</v>
      </c>
      <c r="L436" s="153">
        <v>0</v>
      </c>
      <c r="M436" s="153">
        <v>0</v>
      </c>
      <c r="N436" s="154">
        <v>0</v>
      </c>
    </row>
    <row r="437" spans="1:14" ht="33" customHeight="1" x14ac:dyDescent="0.2">
      <c r="A437" s="165" t="s">
        <v>261</v>
      </c>
      <c r="B437" s="153">
        <v>0</v>
      </c>
      <c r="C437" s="153">
        <v>0</v>
      </c>
      <c r="D437" s="153">
        <v>0</v>
      </c>
      <c r="E437" s="153">
        <v>0</v>
      </c>
      <c r="F437" s="153">
        <v>0</v>
      </c>
      <c r="G437" s="153">
        <v>0</v>
      </c>
      <c r="H437" s="153">
        <v>0</v>
      </c>
      <c r="I437" s="153">
        <v>0</v>
      </c>
      <c r="J437" s="153">
        <v>0</v>
      </c>
      <c r="K437" s="153">
        <v>0</v>
      </c>
      <c r="L437" s="153">
        <v>0</v>
      </c>
      <c r="M437" s="153">
        <v>0</v>
      </c>
      <c r="N437" s="154">
        <v>0</v>
      </c>
    </row>
    <row r="438" spans="1:14" ht="33" customHeight="1" x14ac:dyDescent="0.2">
      <c r="A438" s="165" t="s">
        <v>262</v>
      </c>
      <c r="B438" s="153">
        <v>0</v>
      </c>
      <c r="C438" s="153">
        <v>0</v>
      </c>
      <c r="D438" s="153">
        <v>0</v>
      </c>
      <c r="E438" s="153">
        <v>0</v>
      </c>
      <c r="F438" s="153">
        <v>0</v>
      </c>
      <c r="G438" s="153">
        <v>0</v>
      </c>
      <c r="H438" s="153">
        <v>0</v>
      </c>
      <c r="I438" s="153">
        <v>0</v>
      </c>
      <c r="J438" s="153">
        <v>0</v>
      </c>
      <c r="K438" s="153">
        <v>0</v>
      </c>
      <c r="L438" s="153">
        <v>0</v>
      </c>
      <c r="M438" s="153">
        <v>0</v>
      </c>
      <c r="N438" s="154">
        <v>0</v>
      </c>
    </row>
    <row r="439" spans="1:14" ht="33" customHeight="1" thickBot="1" x14ac:dyDescent="0.25">
      <c r="A439" s="165" t="s">
        <v>263</v>
      </c>
      <c r="B439" s="153">
        <v>0</v>
      </c>
      <c r="C439" s="153">
        <v>0</v>
      </c>
      <c r="D439" s="153">
        <v>0</v>
      </c>
      <c r="E439" s="153">
        <v>0</v>
      </c>
      <c r="F439" s="153">
        <v>0</v>
      </c>
      <c r="G439" s="153">
        <v>0</v>
      </c>
      <c r="H439" s="153">
        <v>0</v>
      </c>
      <c r="I439" s="153">
        <v>0</v>
      </c>
      <c r="J439" s="153">
        <v>0</v>
      </c>
      <c r="K439" s="153">
        <v>0</v>
      </c>
      <c r="L439" s="153">
        <v>0</v>
      </c>
      <c r="M439" s="153">
        <v>0</v>
      </c>
      <c r="N439" s="154">
        <v>0</v>
      </c>
    </row>
    <row r="440" spans="1:14" ht="33" customHeight="1" thickBot="1" x14ac:dyDescent="0.25">
      <c r="A440" s="166" t="s">
        <v>264</v>
      </c>
      <c r="B440" s="156">
        <v>0</v>
      </c>
      <c r="C440" s="156">
        <v>0</v>
      </c>
      <c r="D440" s="156">
        <v>0</v>
      </c>
      <c r="E440" s="156">
        <v>0</v>
      </c>
      <c r="F440" s="156">
        <v>0</v>
      </c>
      <c r="G440" s="156">
        <v>0</v>
      </c>
      <c r="H440" s="156">
        <v>0</v>
      </c>
      <c r="I440" s="156">
        <v>0</v>
      </c>
      <c r="J440" s="156">
        <v>0</v>
      </c>
      <c r="K440" s="156">
        <v>0</v>
      </c>
      <c r="L440" s="156">
        <v>0</v>
      </c>
      <c r="M440" s="156">
        <v>0</v>
      </c>
      <c r="N440" s="156">
        <v>0</v>
      </c>
    </row>
    <row r="441" spans="1:14" ht="33" customHeight="1" x14ac:dyDescent="0.2">
      <c r="A441" s="165" t="s">
        <v>265</v>
      </c>
      <c r="B441" s="153">
        <v>0</v>
      </c>
      <c r="C441" s="153">
        <v>0</v>
      </c>
      <c r="D441" s="153">
        <v>0</v>
      </c>
      <c r="E441" s="153">
        <v>0</v>
      </c>
      <c r="F441" s="153">
        <v>0</v>
      </c>
      <c r="G441" s="153">
        <v>0</v>
      </c>
      <c r="H441" s="153">
        <v>0</v>
      </c>
      <c r="I441" s="153">
        <v>0</v>
      </c>
      <c r="J441" s="153">
        <v>0</v>
      </c>
      <c r="K441" s="153">
        <v>0</v>
      </c>
      <c r="L441" s="153">
        <v>0</v>
      </c>
      <c r="M441" s="153">
        <v>0</v>
      </c>
      <c r="N441" s="154">
        <v>0</v>
      </c>
    </row>
    <row r="442" spans="1:14" ht="33" customHeight="1" x14ac:dyDescent="0.2">
      <c r="A442" s="165" t="s">
        <v>266</v>
      </c>
      <c r="B442" s="153">
        <v>0</v>
      </c>
      <c r="C442" s="153">
        <v>0</v>
      </c>
      <c r="D442" s="153">
        <v>0</v>
      </c>
      <c r="E442" s="153">
        <v>0</v>
      </c>
      <c r="F442" s="153">
        <v>0</v>
      </c>
      <c r="G442" s="153">
        <v>0</v>
      </c>
      <c r="H442" s="153">
        <v>0</v>
      </c>
      <c r="I442" s="153">
        <v>0</v>
      </c>
      <c r="J442" s="153">
        <v>0</v>
      </c>
      <c r="K442" s="153">
        <v>0</v>
      </c>
      <c r="L442" s="153">
        <v>0</v>
      </c>
      <c r="M442" s="153">
        <v>0</v>
      </c>
      <c r="N442" s="154">
        <v>0</v>
      </c>
    </row>
    <row r="443" spans="1:14" ht="33" customHeight="1" x14ac:dyDescent="0.2">
      <c r="A443" s="165" t="s">
        <v>267</v>
      </c>
      <c r="B443" s="153">
        <v>0</v>
      </c>
      <c r="C443" s="153">
        <v>0</v>
      </c>
      <c r="D443" s="153">
        <v>0</v>
      </c>
      <c r="E443" s="153">
        <v>0</v>
      </c>
      <c r="F443" s="153">
        <v>0</v>
      </c>
      <c r="G443" s="153">
        <v>0</v>
      </c>
      <c r="H443" s="153">
        <v>0</v>
      </c>
      <c r="I443" s="153">
        <v>0</v>
      </c>
      <c r="J443" s="153">
        <v>0</v>
      </c>
      <c r="K443" s="153">
        <v>0</v>
      </c>
      <c r="L443" s="153">
        <v>0</v>
      </c>
      <c r="M443" s="153">
        <v>0</v>
      </c>
      <c r="N443" s="154">
        <v>0</v>
      </c>
    </row>
    <row r="444" spans="1:14" ht="33" customHeight="1" thickBot="1" x14ac:dyDescent="0.25">
      <c r="A444" s="165" t="s">
        <v>268</v>
      </c>
      <c r="B444" s="153">
        <v>0</v>
      </c>
      <c r="C444" s="153">
        <v>0</v>
      </c>
      <c r="D444" s="153">
        <v>0</v>
      </c>
      <c r="E444" s="153">
        <v>0</v>
      </c>
      <c r="F444" s="153">
        <v>0</v>
      </c>
      <c r="G444" s="153">
        <v>0</v>
      </c>
      <c r="H444" s="153">
        <v>0</v>
      </c>
      <c r="I444" s="153">
        <v>0</v>
      </c>
      <c r="J444" s="153">
        <v>0</v>
      </c>
      <c r="K444" s="153">
        <v>0</v>
      </c>
      <c r="L444" s="153">
        <v>0</v>
      </c>
      <c r="M444" s="153">
        <v>0</v>
      </c>
      <c r="N444" s="154">
        <v>0</v>
      </c>
    </row>
    <row r="445" spans="1:14" ht="33" customHeight="1" thickBot="1" x14ac:dyDescent="0.25">
      <c r="A445" s="166" t="s">
        <v>269</v>
      </c>
      <c r="B445" s="157">
        <v>0</v>
      </c>
      <c r="C445" s="157">
        <v>1187460</v>
      </c>
      <c r="D445" s="157">
        <v>1717003</v>
      </c>
      <c r="E445" s="157">
        <v>561636</v>
      </c>
      <c r="F445" s="157">
        <v>1168204</v>
      </c>
      <c r="G445" s="157">
        <v>0</v>
      </c>
      <c r="H445" s="157">
        <v>131229</v>
      </c>
      <c r="I445" s="157">
        <v>0</v>
      </c>
      <c r="J445" s="157">
        <v>425767</v>
      </c>
      <c r="K445" s="157">
        <v>892360</v>
      </c>
      <c r="L445" s="157">
        <v>937201</v>
      </c>
      <c r="M445" s="157">
        <v>452887</v>
      </c>
      <c r="N445" s="157">
        <v>7473747</v>
      </c>
    </row>
    <row r="446" spans="1:14" ht="33" customHeight="1" x14ac:dyDescent="0.2">
      <c r="A446" s="165" t="s">
        <v>270</v>
      </c>
      <c r="B446" s="153">
        <v>0</v>
      </c>
      <c r="C446" s="153">
        <v>1187460</v>
      </c>
      <c r="D446" s="153">
        <v>1717003</v>
      </c>
      <c r="E446" s="153">
        <v>561636</v>
      </c>
      <c r="F446" s="153">
        <v>1168204</v>
      </c>
      <c r="G446" s="153">
        <v>0</v>
      </c>
      <c r="H446" s="153">
        <v>131229</v>
      </c>
      <c r="I446" s="153">
        <v>0</v>
      </c>
      <c r="J446" s="153">
        <v>425767</v>
      </c>
      <c r="K446" s="153">
        <v>892360</v>
      </c>
      <c r="L446" s="153">
        <v>937201</v>
      </c>
      <c r="M446" s="153">
        <v>452887</v>
      </c>
      <c r="N446" s="158">
        <v>7473747</v>
      </c>
    </row>
    <row r="447" spans="1:14" ht="33" customHeight="1" thickBot="1" x14ac:dyDescent="0.25">
      <c r="A447" s="165" t="s">
        <v>271</v>
      </c>
      <c r="B447" s="153">
        <v>0</v>
      </c>
      <c r="C447" s="153">
        <v>0</v>
      </c>
      <c r="D447" s="153">
        <v>0</v>
      </c>
      <c r="E447" s="153">
        <v>0</v>
      </c>
      <c r="F447" s="153">
        <v>0</v>
      </c>
      <c r="G447" s="153">
        <v>0</v>
      </c>
      <c r="H447" s="153">
        <v>0</v>
      </c>
      <c r="I447" s="153">
        <v>0</v>
      </c>
      <c r="J447" s="153">
        <v>0</v>
      </c>
      <c r="K447" s="153">
        <v>0</v>
      </c>
      <c r="L447" s="153">
        <v>0</v>
      </c>
      <c r="M447" s="153">
        <v>0</v>
      </c>
      <c r="N447" s="158">
        <v>0</v>
      </c>
    </row>
    <row r="448" spans="1:14" ht="33" customHeight="1" thickBot="1" x14ac:dyDescent="0.25">
      <c r="A448" s="166" t="s">
        <v>272</v>
      </c>
      <c r="B448" s="156">
        <v>0</v>
      </c>
      <c r="C448" s="156">
        <v>0</v>
      </c>
      <c r="D448" s="156">
        <v>0</v>
      </c>
      <c r="E448" s="156">
        <v>0</v>
      </c>
      <c r="F448" s="156">
        <v>0</v>
      </c>
      <c r="G448" s="156">
        <v>0</v>
      </c>
      <c r="H448" s="156">
        <v>0</v>
      </c>
      <c r="I448" s="156">
        <v>0</v>
      </c>
      <c r="J448" s="156">
        <v>0</v>
      </c>
      <c r="K448" s="156">
        <v>0</v>
      </c>
      <c r="L448" s="156">
        <v>0</v>
      </c>
      <c r="M448" s="156">
        <v>0</v>
      </c>
      <c r="N448" s="156">
        <v>0</v>
      </c>
    </row>
    <row r="449" spans="1:14" ht="33" customHeight="1" x14ac:dyDescent="0.2">
      <c r="A449" s="165" t="s">
        <v>273</v>
      </c>
      <c r="B449" s="153">
        <v>0</v>
      </c>
      <c r="C449" s="153">
        <v>0</v>
      </c>
      <c r="D449" s="153">
        <v>0</v>
      </c>
      <c r="E449" s="153">
        <v>0</v>
      </c>
      <c r="F449" s="153">
        <v>0</v>
      </c>
      <c r="G449" s="153">
        <v>0</v>
      </c>
      <c r="H449" s="153">
        <v>0</v>
      </c>
      <c r="I449" s="153">
        <v>0</v>
      </c>
      <c r="J449" s="153">
        <v>0</v>
      </c>
      <c r="K449" s="153">
        <v>0</v>
      </c>
      <c r="L449" s="153">
        <v>0</v>
      </c>
      <c r="M449" s="153">
        <v>0</v>
      </c>
      <c r="N449" s="158">
        <v>0</v>
      </c>
    </row>
    <row r="450" spans="1:14" ht="33" customHeight="1" x14ac:dyDescent="0.2">
      <c r="A450" s="165" t="s">
        <v>274</v>
      </c>
      <c r="B450" s="153">
        <v>0</v>
      </c>
      <c r="C450" s="153">
        <v>0</v>
      </c>
      <c r="D450" s="153">
        <v>0</v>
      </c>
      <c r="E450" s="153">
        <v>0</v>
      </c>
      <c r="F450" s="153">
        <v>0</v>
      </c>
      <c r="G450" s="153">
        <v>0</v>
      </c>
      <c r="H450" s="153">
        <v>0</v>
      </c>
      <c r="I450" s="153">
        <v>0</v>
      </c>
      <c r="J450" s="153">
        <v>0</v>
      </c>
      <c r="K450" s="153">
        <v>0</v>
      </c>
      <c r="L450" s="153">
        <v>0</v>
      </c>
      <c r="M450" s="153">
        <v>0</v>
      </c>
      <c r="N450" s="158">
        <v>0</v>
      </c>
    </row>
    <row r="451" spans="1:14" ht="33" customHeight="1" x14ac:dyDescent="0.2">
      <c r="A451" s="165" t="s">
        <v>275</v>
      </c>
      <c r="B451" s="153">
        <v>0</v>
      </c>
      <c r="C451" s="153">
        <v>0</v>
      </c>
      <c r="D451" s="153">
        <v>0</v>
      </c>
      <c r="E451" s="153">
        <v>0</v>
      </c>
      <c r="F451" s="153">
        <v>0</v>
      </c>
      <c r="G451" s="153">
        <v>0</v>
      </c>
      <c r="H451" s="153">
        <v>0</v>
      </c>
      <c r="I451" s="153">
        <v>0</v>
      </c>
      <c r="J451" s="153">
        <v>0</v>
      </c>
      <c r="K451" s="153">
        <v>0</v>
      </c>
      <c r="L451" s="153">
        <v>0</v>
      </c>
      <c r="M451" s="153">
        <v>0</v>
      </c>
      <c r="N451" s="158">
        <v>0</v>
      </c>
    </row>
    <row r="452" spans="1:14" ht="33" customHeight="1" x14ac:dyDescent="0.2">
      <c r="A452" s="165" t="s">
        <v>276</v>
      </c>
      <c r="B452" s="153">
        <v>0</v>
      </c>
      <c r="C452" s="153">
        <v>0</v>
      </c>
      <c r="D452" s="153">
        <v>0</v>
      </c>
      <c r="E452" s="153">
        <v>0</v>
      </c>
      <c r="F452" s="153">
        <v>0</v>
      </c>
      <c r="G452" s="153">
        <v>0</v>
      </c>
      <c r="H452" s="153">
        <v>0</v>
      </c>
      <c r="I452" s="153">
        <v>0</v>
      </c>
      <c r="J452" s="153">
        <v>0</v>
      </c>
      <c r="K452" s="153">
        <v>0</v>
      </c>
      <c r="L452" s="153">
        <v>0</v>
      </c>
      <c r="M452" s="153">
        <v>0</v>
      </c>
      <c r="N452" s="158">
        <v>0</v>
      </c>
    </row>
    <row r="453" spans="1:14" ht="33" customHeight="1" x14ac:dyDescent="0.2">
      <c r="A453" s="165" t="s">
        <v>277</v>
      </c>
      <c r="B453" s="153">
        <v>0</v>
      </c>
      <c r="C453" s="153">
        <v>0</v>
      </c>
      <c r="D453" s="153">
        <v>0</v>
      </c>
      <c r="E453" s="153">
        <v>0</v>
      </c>
      <c r="F453" s="153">
        <v>0</v>
      </c>
      <c r="G453" s="153">
        <v>0</v>
      </c>
      <c r="H453" s="153">
        <v>0</v>
      </c>
      <c r="I453" s="153">
        <v>0</v>
      </c>
      <c r="J453" s="153">
        <v>0</v>
      </c>
      <c r="K453" s="153">
        <v>0</v>
      </c>
      <c r="L453" s="153">
        <v>0</v>
      </c>
      <c r="M453" s="153">
        <v>0</v>
      </c>
      <c r="N453" s="158">
        <v>0</v>
      </c>
    </row>
    <row r="454" spans="1:14" ht="33" customHeight="1" x14ac:dyDescent="0.2">
      <c r="A454" s="165" t="s">
        <v>278</v>
      </c>
      <c r="B454" s="153">
        <v>0</v>
      </c>
      <c r="C454" s="153">
        <v>0</v>
      </c>
      <c r="D454" s="153">
        <v>0</v>
      </c>
      <c r="E454" s="153">
        <v>0</v>
      </c>
      <c r="F454" s="153">
        <v>0</v>
      </c>
      <c r="G454" s="153">
        <v>0</v>
      </c>
      <c r="H454" s="153">
        <v>0</v>
      </c>
      <c r="I454" s="153">
        <v>0</v>
      </c>
      <c r="J454" s="153">
        <v>0</v>
      </c>
      <c r="K454" s="153">
        <v>0</v>
      </c>
      <c r="L454" s="153">
        <v>0</v>
      </c>
      <c r="M454" s="153">
        <v>0</v>
      </c>
      <c r="N454" s="158">
        <v>0</v>
      </c>
    </row>
    <row r="455" spans="1:14" ht="33" customHeight="1" x14ac:dyDescent="0.2">
      <c r="A455" s="165" t="s">
        <v>279</v>
      </c>
      <c r="B455" s="153">
        <v>0</v>
      </c>
      <c r="C455" s="153">
        <v>0</v>
      </c>
      <c r="D455" s="153">
        <v>0</v>
      </c>
      <c r="E455" s="153">
        <v>0</v>
      </c>
      <c r="F455" s="153">
        <v>0</v>
      </c>
      <c r="G455" s="153">
        <v>0</v>
      </c>
      <c r="H455" s="153">
        <v>0</v>
      </c>
      <c r="I455" s="153">
        <v>0</v>
      </c>
      <c r="J455" s="153">
        <v>0</v>
      </c>
      <c r="K455" s="153">
        <v>0</v>
      </c>
      <c r="L455" s="153">
        <v>0</v>
      </c>
      <c r="M455" s="153">
        <v>0</v>
      </c>
      <c r="N455" s="158">
        <v>0</v>
      </c>
    </row>
    <row r="456" spans="1:14" ht="33" customHeight="1" x14ac:dyDescent="0.2">
      <c r="A456" s="165" t="s">
        <v>280</v>
      </c>
      <c r="B456" s="153">
        <v>0</v>
      </c>
      <c r="C456" s="153">
        <v>0</v>
      </c>
      <c r="D456" s="153">
        <v>0</v>
      </c>
      <c r="E456" s="153">
        <v>0</v>
      </c>
      <c r="F456" s="153">
        <v>0</v>
      </c>
      <c r="G456" s="153">
        <v>0</v>
      </c>
      <c r="H456" s="153">
        <v>0</v>
      </c>
      <c r="I456" s="153">
        <v>0</v>
      </c>
      <c r="J456" s="153">
        <v>0</v>
      </c>
      <c r="K456" s="153">
        <v>0</v>
      </c>
      <c r="L456" s="153">
        <v>0</v>
      </c>
      <c r="M456" s="153">
        <v>0</v>
      </c>
      <c r="N456" s="158">
        <v>0</v>
      </c>
    </row>
    <row r="457" spans="1:14" ht="33" customHeight="1" x14ac:dyDescent="0.2">
      <c r="A457" s="165" t="s">
        <v>281</v>
      </c>
      <c r="B457" s="153">
        <v>0</v>
      </c>
      <c r="C457" s="153">
        <v>0</v>
      </c>
      <c r="D457" s="153">
        <v>0</v>
      </c>
      <c r="E457" s="153">
        <v>0</v>
      </c>
      <c r="F457" s="153">
        <v>0</v>
      </c>
      <c r="G457" s="153">
        <v>0</v>
      </c>
      <c r="H457" s="153">
        <v>0</v>
      </c>
      <c r="I457" s="153">
        <v>0</v>
      </c>
      <c r="J457" s="153">
        <v>0</v>
      </c>
      <c r="K457" s="153">
        <v>0</v>
      </c>
      <c r="L457" s="153">
        <v>0</v>
      </c>
      <c r="M457" s="153">
        <v>0</v>
      </c>
      <c r="N457" s="158">
        <v>0</v>
      </c>
    </row>
    <row r="458" spans="1:14" ht="33" customHeight="1" x14ac:dyDescent="0.2">
      <c r="A458" s="165" t="s">
        <v>282</v>
      </c>
      <c r="B458" s="153">
        <v>0</v>
      </c>
      <c r="C458" s="153">
        <v>0</v>
      </c>
      <c r="D458" s="153">
        <v>0</v>
      </c>
      <c r="E458" s="153">
        <v>0</v>
      </c>
      <c r="F458" s="153">
        <v>0</v>
      </c>
      <c r="G458" s="153">
        <v>0</v>
      </c>
      <c r="H458" s="153">
        <v>0</v>
      </c>
      <c r="I458" s="153">
        <v>0</v>
      </c>
      <c r="J458" s="153">
        <v>0</v>
      </c>
      <c r="K458" s="153">
        <v>0</v>
      </c>
      <c r="L458" s="153">
        <v>0</v>
      </c>
      <c r="M458" s="153">
        <v>0</v>
      </c>
      <c r="N458" s="158">
        <v>0</v>
      </c>
    </row>
    <row r="459" spans="1:14" ht="33" customHeight="1" thickBot="1" x14ac:dyDescent="0.25">
      <c r="A459" s="165" t="s">
        <v>283</v>
      </c>
      <c r="B459" s="153">
        <v>0</v>
      </c>
      <c r="C459" s="153">
        <v>0</v>
      </c>
      <c r="D459" s="153">
        <v>0</v>
      </c>
      <c r="E459" s="153">
        <v>0</v>
      </c>
      <c r="F459" s="153">
        <v>0</v>
      </c>
      <c r="G459" s="153">
        <v>0</v>
      </c>
      <c r="H459" s="153">
        <v>0</v>
      </c>
      <c r="I459" s="153">
        <v>0</v>
      </c>
      <c r="J459" s="153">
        <v>0</v>
      </c>
      <c r="K459" s="153">
        <v>0</v>
      </c>
      <c r="L459" s="153">
        <v>0</v>
      </c>
      <c r="M459" s="153">
        <v>0</v>
      </c>
      <c r="N459" s="158">
        <v>0</v>
      </c>
    </row>
    <row r="460" spans="1:14" ht="33" customHeight="1" thickBot="1" x14ac:dyDescent="0.25">
      <c r="A460" s="166" t="s">
        <v>284</v>
      </c>
      <c r="B460" s="156">
        <v>0</v>
      </c>
      <c r="C460" s="156">
        <v>0</v>
      </c>
      <c r="D460" s="156">
        <v>0</v>
      </c>
      <c r="E460" s="156">
        <v>0</v>
      </c>
      <c r="F460" s="156">
        <v>0</v>
      </c>
      <c r="G460" s="156">
        <v>0</v>
      </c>
      <c r="H460" s="156">
        <v>0</v>
      </c>
      <c r="I460" s="156">
        <v>0</v>
      </c>
      <c r="J460" s="156">
        <v>0</v>
      </c>
      <c r="K460" s="156">
        <v>0</v>
      </c>
      <c r="L460" s="156">
        <v>0</v>
      </c>
      <c r="M460" s="156">
        <v>0</v>
      </c>
      <c r="N460" s="156">
        <v>0</v>
      </c>
    </row>
    <row r="461" spans="1:14" ht="33" customHeight="1" thickBot="1" x14ac:dyDescent="0.25">
      <c r="A461" s="167" t="s">
        <v>284</v>
      </c>
      <c r="B461" s="159">
        <v>0</v>
      </c>
      <c r="C461" s="159">
        <v>0</v>
      </c>
      <c r="D461" s="159">
        <v>0</v>
      </c>
      <c r="E461" s="159">
        <v>0</v>
      </c>
      <c r="F461" s="159">
        <v>0</v>
      </c>
      <c r="G461" s="159">
        <v>0</v>
      </c>
      <c r="H461" s="159">
        <v>0</v>
      </c>
      <c r="I461" s="159">
        <v>0</v>
      </c>
      <c r="J461" s="159">
        <v>0</v>
      </c>
      <c r="K461" s="159">
        <v>0</v>
      </c>
      <c r="L461" s="159">
        <v>0</v>
      </c>
      <c r="M461" s="159">
        <v>0</v>
      </c>
      <c r="N461" s="158">
        <v>0</v>
      </c>
    </row>
    <row r="462" spans="1:14" ht="33" customHeight="1" thickBot="1" x14ac:dyDescent="0.25">
      <c r="A462" s="166" t="s">
        <v>285</v>
      </c>
      <c r="B462" s="156">
        <v>670728</v>
      </c>
      <c r="C462" s="156">
        <v>648349</v>
      </c>
      <c r="D462" s="156">
        <v>1953861</v>
      </c>
      <c r="E462" s="156">
        <v>1720856</v>
      </c>
      <c r="F462" s="156">
        <v>2246600</v>
      </c>
      <c r="G462" s="156">
        <v>3353710</v>
      </c>
      <c r="H462" s="156">
        <v>3791938</v>
      </c>
      <c r="I462" s="156">
        <v>3120704</v>
      </c>
      <c r="J462" s="156">
        <v>4841521</v>
      </c>
      <c r="K462" s="156">
        <v>5920295</v>
      </c>
      <c r="L462" s="156">
        <v>874980</v>
      </c>
      <c r="M462" s="156">
        <v>3236993</v>
      </c>
      <c r="N462" s="156">
        <v>32380535</v>
      </c>
    </row>
    <row r="463" spans="1:14" ht="33" customHeight="1" x14ac:dyDescent="0.2">
      <c r="A463" s="165" t="s">
        <v>286</v>
      </c>
      <c r="B463" s="153">
        <v>0</v>
      </c>
      <c r="C463" s="153">
        <v>0</v>
      </c>
      <c r="D463" s="153">
        <v>0</v>
      </c>
      <c r="E463" s="153">
        <v>0</v>
      </c>
      <c r="F463" s="153">
        <v>0</v>
      </c>
      <c r="G463" s="153">
        <v>0</v>
      </c>
      <c r="H463" s="153">
        <v>0</v>
      </c>
      <c r="I463" s="153">
        <v>0</v>
      </c>
      <c r="J463" s="153">
        <v>0</v>
      </c>
      <c r="K463" s="153">
        <v>0</v>
      </c>
      <c r="L463" s="153">
        <v>0</v>
      </c>
      <c r="M463" s="153">
        <v>0</v>
      </c>
      <c r="N463" s="158">
        <v>0</v>
      </c>
    </row>
    <row r="464" spans="1:14" ht="33" customHeight="1" x14ac:dyDescent="0.2">
      <c r="A464" s="165" t="s">
        <v>287</v>
      </c>
      <c r="B464" s="153">
        <v>0</v>
      </c>
      <c r="C464" s="153">
        <v>0</v>
      </c>
      <c r="D464" s="153">
        <v>0</v>
      </c>
      <c r="E464" s="153">
        <v>0</v>
      </c>
      <c r="F464" s="153">
        <v>0</v>
      </c>
      <c r="G464" s="153">
        <v>0</v>
      </c>
      <c r="H464" s="153">
        <v>0</v>
      </c>
      <c r="I464" s="153">
        <v>0</v>
      </c>
      <c r="J464" s="153">
        <v>0</v>
      </c>
      <c r="K464" s="153">
        <v>0</v>
      </c>
      <c r="L464" s="153">
        <v>0</v>
      </c>
      <c r="M464" s="153">
        <v>0</v>
      </c>
      <c r="N464" s="158">
        <v>0</v>
      </c>
    </row>
    <row r="465" spans="1:14" ht="33" customHeight="1" x14ac:dyDescent="0.2">
      <c r="A465" s="165" t="s">
        <v>288</v>
      </c>
      <c r="B465" s="153">
        <v>0</v>
      </c>
      <c r="C465" s="153">
        <v>0</v>
      </c>
      <c r="D465" s="153">
        <v>0</v>
      </c>
      <c r="E465" s="153">
        <v>0</v>
      </c>
      <c r="F465" s="153">
        <v>0</v>
      </c>
      <c r="G465" s="153">
        <v>0</v>
      </c>
      <c r="H465" s="153">
        <v>0</v>
      </c>
      <c r="I465" s="153">
        <v>0</v>
      </c>
      <c r="J465" s="153">
        <v>0</v>
      </c>
      <c r="K465" s="153">
        <v>0</v>
      </c>
      <c r="L465" s="153">
        <v>0</v>
      </c>
      <c r="M465" s="153">
        <v>0</v>
      </c>
      <c r="N465" s="158">
        <v>0</v>
      </c>
    </row>
    <row r="466" spans="1:14" ht="33" customHeight="1" x14ac:dyDescent="0.2">
      <c r="A466" s="165" t="s">
        <v>289</v>
      </c>
      <c r="B466" s="153">
        <v>0</v>
      </c>
      <c r="C466" s="153">
        <v>0</v>
      </c>
      <c r="D466" s="153">
        <v>0</v>
      </c>
      <c r="E466" s="153">
        <v>0</v>
      </c>
      <c r="F466" s="153">
        <v>0</v>
      </c>
      <c r="G466" s="153">
        <v>0</v>
      </c>
      <c r="H466" s="153">
        <v>0</v>
      </c>
      <c r="I466" s="153">
        <v>0</v>
      </c>
      <c r="J466" s="153">
        <v>0</v>
      </c>
      <c r="K466" s="153">
        <v>0</v>
      </c>
      <c r="L466" s="153">
        <v>0</v>
      </c>
      <c r="M466" s="153">
        <v>0</v>
      </c>
      <c r="N466" s="158">
        <v>0</v>
      </c>
    </row>
    <row r="467" spans="1:14" ht="33" customHeight="1" x14ac:dyDescent="0.2">
      <c r="A467" s="165" t="s">
        <v>290</v>
      </c>
      <c r="B467" s="153">
        <v>0</v>
      </c>
      <c r="C467" s="153">
        <v>35945</v>
      </c>
      <c r="D467" s="153">
        <v>0</v>
      </c>
      <c r="E467" s="153">
        <v>0</v>
      </c>
      <c r="F467" s="153">
        <v>0</v>
      </c>
      <c r="G467" s="153">
        <v>0</v>
      </c>
      <c r="H467" s="153">
        <v>0</v>
      </c>
      <c r="I467" s="153">
        <v>0</v>
      </c>
      <c r="J467" s="153">
        <v>0</v>
      </c>
      <c r="K467" s="153">
        <v>0</v>
      </c>
      <c r="L467" s="153">
        <v>0</v>
      </c>
      <c r="M467" s="153">
        <v>0</v>
      </c>
      <c r="N467" s="158">
        <v>35945</v>
      </c>
    </row>
    <row r="468" spans="1:14" ht="33" customHeight="1" x14ac:dyDescent="0.2">
      <c r="A468" s="165" t="s">
        <v>291</v>
      </c>
      <c r="B468" s="153">
        <v>0</v>
      </c>
      <c r="C468" s="153">
        <v>0</v>
      </c>
      <c r="D468" s="153">
        <v>0</v>
      </c>
      <c r="E468" s="153">
        <v>0</v>
      </c>
      <c r="F468" s="153">
        <v>0</v>
      </c>
      <c r="G468" s="153">
        <v>0</v>
      </c>
      <c r="H468" s="153">
        <v>0</v>
      </c>
      <c r="I468" s="153">
        <v>0</v>
      </c>
      <c r="J468" s="153">
        <v>0</v>
      </c>
      <c r="K468" s="153">
        <v>0</v>
      </c>
      <c r="L468" s="153">
        <v>0</v>
      </c>
      <c r="M468" s="153">
        <v>0</v>
      </c>
      <c r="N468" s="158">
        <v>0</v>
      </c>
    </row>
    <row r="469" spans="1:14" ht="33" customHeight="1" x14ac:dyDescent="0.2">
      <c r="A469" s="165" t="s">
        <v>292</v>
      </c>
      <c r="B469" s="153">
        <v>0</v>
      </c>
      <c r="C469" s="153">
        <v>0</v>
      </c>
      <c r="D469" s="153">
        <v>0</v>
      </c>
      <c r="E469" s="153">
        <v>0</v>
      </c>
      <c r="F469" s="153">
        <v>0</v>
      </c>
      <c r="G469" s="153">
        <v>0</v>
      </c>
      <c r="H469" s="153">
        <v>0</v>
      </c>
      <c r="I469" s="153">
        <v>0</v>
      </c>
      <c r="J469" s="153">
        <v>0</v>
      </c>
      <c r="K469" s="153">
        <v>0</v>
      </c>
      <c r="L469" s="153">
        <v>0</v>
      </c>
      <c r="M469" s="153">
        <v>0</v>
      </c>
      <c r="N469" s="158">
        <v>0</v>
      </c>
    </row>
    <row r="470" spans="1:14" ht="33" customHeight="1" x14ac:dyDescent="0.2">
      <c r="A470" s="165" t="s">
        <v>293</v>
      </c>
      <c r="B470" s="153">
        <v>0</v>
      </c>
      <c r="C470" s="153">
        <v>0</v>
      </c>
      <c r="D470" s="153">
        <v>0</v>
      </c>
      <c r="E470" s="153">
        <v>0</v>
      </c>
      <c r="F470" s="153">
        <v>0</v>
      </c>
      <c r="G470" s="153">
        <v>0</v>
      </c>
      <c r="H470" s="153">
        <v>0</v>
      </c>
      <c r="I470" s="153">
        <v>0</v>
      </c>
      <c r="J470" s="153">
        <v>0</v>
      </c>
      <c r="K470" s="153">
        <v>0</v>
      </c>
      <c r="L470" s="153">
        <v>0</v>
      </c>
      <c r="M470" s="153">
        <v>0</v>
      </c>
      <c r="N470" s="158">
        <v>0</v>
      </c>
    </row>
    <row r="471" spans="1:14" ht="33" customHeight="1" x14ac:dyDescent="0.2">
      <c r="A471" s="165" t="s">
        <v>294</v>
      </c>
      <c r="B471" s="153">
        <v>670728</v>
      </c>
      <c r="C471" s="153">
        <v>612404</v>
      </c>
      <c r="D471" s="153">
        <v>1953861</v>
      </c>
      <c r="E471" s="153">
        <v>1720856</v>
      </c>
      <c r="F471" s="153">
        <v>2246600</v>
      </c>
      <c r="G471" s="153">
        <v>3353710</v>
      </c>
      <c r="H471" s="153">
        <v>3791938</v>
      </c>
      <c r="I471" s="153">
        <v>3120704</v>
      </c>
      <c r="J471" s="153">
        <v>4841521</v>
      </c>
      <c r="K471" s="153">
        <v>5920295</v>
      </c>
      <c r="L471" s="153">
        <v>874980</v>
      </c>
      <c r="M471" s="153">
        <v>3236993</v>
      </c>
      <c r="N471" s="158">
        <v>32344590</v>
      </c>
    </row>
    <row r="472" spans="1:14" ht="33" customHeight="1" thickBot="1" x14ac:dyDescent="0.25">
      <c r="A472" s="165" t="s">
        <v>295</v>
      </c>
      <c r="B472" s="153">
        <v>0</v>
      </c>
      <c r="C472" s="153">
        <v>0</v>
      </c>
      <c r="D472" s="153">
        <v>0</v>
      </c>
      <c r="E472" s="153">
        <v>0</v>
      </c>
      <c r="F472" s="153">
        <v>0</v>
      </c>
      <c r="G472" s="153">
        <v>0</v>
      </c>
      <c r="H472" s="153">
        <v>0</v>
      </c>
      <c r="I472" s="153">
        <v>0</v>
      </c>
      <c r="J472" s="153">
        <v>0</v>
      </c>
      <c r="K472" s="153">
        <v>0</v>
      </c>
      <c r="L472" s="153">
        <v>0</v>
      </c>
      <c r="M472" s="153">
        <v>0</v>
      </c>
      <c r="N472" s="158">
        <v>0</v>
      </c>
    </row>
    <row r="473" spans="1:14" ht="33" customHeight="1" thickBot="1" x14ac:dyDescent="0.25">
      <c r="A473" s="166" t="s">
        <v>296</v>
      </c>
      <c r="B473" s="156">
        <v>1134756</v>
      </c>
      <c r="C473" s="156">
        <v>567378</v>
      </c>
      <c r="D473" s="156">
        <v>1666672</v>
      </c>
      <c r="E473" s="156">
        <v>0</v>
      </c>
      <c r="F473" s="156">
        <v>0</v>
      </c>
      <c r="G473" s="156">
        <v>2083340</v>
      </c>
      <c r="H473" s="156">
        <v>638300</v>
      </c>
      <c r="I473" s="156">
        <v>1631211</v>
      </c>
      <c r="J473" s="156">
        <v>984046</v>
      </c>
      <c r="K473" s="156">
        <v>0</v>
      </c>
      <c r="L473" s="156">
        <v>0</v>
      </c>
      <c r="M473" s="156">
        <v>0</v>
      </c>
      <c r="N473" s="156">
        <v>8705703</v>
      </c>
    </row>
    <row r="474" spans="1:14" ht="33" customHeight="1" x14ac:dyDescent="0.2">
      <c r="A474" s="165" t="s">
        <v>297</v>
      </c>
      <c r="B474" s="153">
        <v>0</v>
      </c>
      <c r="C474" s="153">
        <v>0</v>
      </c>
      <c r="D474" s="153">
        <v>0</v>
      </c>
      <c r="E474" s="153">
        <v>0</v>
      </c>
      <c r="F474" s="153">
        <v>0</v>
      </c>
      <c r="G474" s="153">
        <v>0</v>
      </c>
      <c r="H474" s="153">
        <v>0</v>
      </c>
      <c r="I474" s="153">
        <v>0</v>
      </c>
      <c r="J474" s="153">
        <v>0</v>
      </c>
      <c r="K474" s="153">
        <v>0</v>
      </c>
      <c r="L474" s="153">
        <v>0</v>
      </c>
      <c r="M474" s="153">
        <v>0</v>
      </c>
      <c r="N474" s="158">
        <v>0</v>
      </c>
    </row>
    <row r="475" spans="1:14" ht="33" customHeight="1" x14ac:dyDescent="0.2">
      <c r="A475" s="165" t="s">
        <v>298</v>
      </c>
      <c r="B475" s="153">
        <v>0</v>
      </c>
      <c r="C475" s="153">
        <v>0</v>
      </c>
      <c r="D475" s="153">
        <v>0</v>
      </c>
      <c r="E475" s="153">
        <v>0</v>
      </c>
      <c r="F475" s="153">
        <v>0</v>
      </c>
      <c r="G475" s="153">
        <v>0</v>
      </c>
      <c r="H475" s="153">
        <v>0</v>
      </c>
      <c r="I475" s="153">
        <v>0</v>
      </c>
      <c r="J475" s="153">
        <v>0</v>
      </c>
      <c r="K475" s="153">
        <v>0</v>
      </c>
      <c r="L475" s="153">
        <v>0</v>
      </c>
      <c r="M475" s="153">
        <v>0</v>
      </c>
      <c r="N475" s="158">
        <v>0</v>
      </c>
    </row>
    <row r="476" spans="1:14" ht="33" customHeight="1" x14ac:dyDescent="0.2">
      <c r="A476" s="165" t="s">
        <v>299</v>
      </c>
      <c r="B476" s="153">
        <v>0</v>
      </c>
      <c r="C476" s="153">
        <v>0</v>
      </c>
      <c r="D476" s="153">
        <v>0</v>
      </c>
      <c r="E476" s="153">
        <v>0</v>
      </c>
      <c r="F476" s="153">
        <v>0</v>
      </c>
      <c r="G476" s="153">
        <v>0</v>
      </c>
      <c r="H476" s="153">
        <v>0</v>
      </c>
      <c r="I476" s="153">
        <v>0</v>
      </c>
      <c r="J476" s="153">
        <v>0</v>
      </c>
      <c r="K476" s="153">
        <v>0</v>
      </c>
      <c r="L476" s="153">
        <v>0</v>
      </c>
      <c r="M476" s="153">
        <v>0</v>
      </c>
      <c r="N476" s="158">
        <v>0</v>
      </c>
    </row>
    <row r="477" spans="1:14" ht="33" customHeight="1" x14ac:dyDescent="0.2">
      <c r="A477" s="165" t="s">
        <v>300</v>
      </c>
      <c r="B477" s="153">
        <v>0</v>
      </c>
      <c r="C477" s="153">
        <v>0</v>
      </c>
      <c r="D477" s="153">
        <v>0</v>
      </c>
      <c r="E477" s="153">
        <v>0</v>
      </c>
      <c r="F477" s="153">
        <v>0</v>
      </c>
      <c r="G477" s="153">
        <v>0</v>
      </c>
      <c r="H477" s="153">
        <v>0</v>
      </c>
      <c r="I477" s="153">
        <v>0</v>
      </c>
      <c r="J477" s="153">
        <v>0</v>
      </c>
      <c r="K477" s="153">
        <v>0</v>
      </c>
      <c r="L477" s="153">
        <v>0</v>
      </c>
      <c r="M477" s="153">
        <v>0</v>
      </c>
      <c r="N477" s="158">
        <v>0</v>
      </c>
    </row>
    <row r="478" spans="1:14" ht="33" customHeight="1" x14ac:dyDescent="0.2">
      <c r="A478" s="165" t="s">
        <v>301</v>
      </c>
      <c r="B478" s="153">
        <v>0</v>
      </c>
      <c r="C478" s="153">
        <v>0</v>
      </c>
      <c r="D478" s="153">
        <v>0</v>
      </c>
      <c r="E478" s="153">
        <v>0</v>
      </c>
      <c r="F478" s="153">
        <v>0</v>
      </c>
      <c r="G478" s="153">
        <v>0</v>
      </c>
      <c r="H478" s="153">
        <v>0</v>
      </c>
      <c r="I478" s="153">
        <v>0</v>
      </c>
      <c r="J478" s="153">
        <v>0</v>
      </c>
      <c r="K478" s="153">
        <v>0</v>
      </c>
      <c r="L478" s="153">
        <v>0</v>
      </c>
      <c r="M478" s="153">
        <v>0</v>
      </c>
      <c r="N478" s="158">
        <v>0</v>
      </c>
    </row>
    <row r="479" spans="1:14" ht="33" customHeight="1" x14ac:dyDescent="0.2">
      <c r="A479" s="165" t="s">
        <v>302</v>
      </c>
      <c r="B479" s="153">
        <v>1134756</v>
      </c>
      <c r="C479" s="153">
        <v>567378</v>
      </c>
      <c r="D479" s="153">
        <v>1666672</v>
      </c>
      <c r="E479" s="153">
        <v>0</v>
      </c>
      <c r="F479" s="153">
        <v>0</v>
      </c>
      <c r="G479" s="153">
        <v>2083340</v>
      </c>
      <c r="H479" s="153">
        <v>638300</v>
      </c>
      <c r="I479" s="153">
        <v>1631211</v>
      </c>
      <c r="J479" s="153">
        <v>984046</v>
      </c>
      <c r="K479" s="153">
        <v>0</v>
      </c>
      <c r="L479" s="153">
        <v>0</v>
      </c>
      <c r="M479" s="153">
        <v>0</v>
      </c>
      <c r="N479" s="158">
        <v>8705703</v>
      </c>
    </row>
    <row r="480" spans="1:14" ht="33" customHeight="1" thickBot="1" x14ac:dyDescent="0.25">
      <c r="A480" s="165" t="s">
        <v>303</v>
      </c>
      <c r="B480" s="153">
        <v>0</v>
      </c>
      <c r="C480" s="153">
        <v>0</v>
      </c>
      <c r="D480" s="153">
        <v>0</v>
      </c>
      <c r="E480" s="153">
        <v>0</v>
      </c>
      <c r="F480" s="153">
        <v>0</v>
      </c>
      <c r="G480" s="153">
        <v>0</v>
      </c>
      <c r="H480" s="153">
        <v>0</v>
      </c>
      <c r="I480" s="153">
        <v>0</v>
      </c>
      <c r="J480" s="153">
        <v>0</v>
      </c>
      <c r="K480" s="153">
        <v>0</v>
      </c>
      <c r="L480" s="153">
        <v>0</v>
      </c>
      <c r="M480" s="153">
        <v>0</v>
      </c>
      <c r="N480" s="158">
        <v>0</v>
      </c>
    </row>
    <row r="481" spans="1:14" ht="33" customHeight="1" thickBot="1" x14ac:dyDescent="0.25">
      <c r="A481" s="166" t="s">
        <v>304</v>
      </c>
      <c r="B481" s="156">
        <v>3082083</v>
      </c>
      <c r="C481" s="156">
        <v>3730881</v>
      </c>
      <c r="D481" s="156">
        <v>3641881</v>
      </c>
      <c r="E481" s="156">
        <v>1429570</v>
      </c>
      <c r="F481" s="156">
        <v>2391859</v>
      </c>
      <c r="G481" s="156">
        <v>2996471</v>
      </c>
      <c r="H481" s="156">
        <v>8097667</v>
      </c>
      <c r="I481" s="156">
        <v>10567833</v>
      </c>
      <c r="J481" s="156">
        <v>9716353</v>
      </c>
      <c r="K481" s="156">
        <v>12880186</v>
      </c>
      <c r="L481" s="156">
        <v>16411130</v>
      </c>
      <c r="M481" s="156">
        <v>10652673</v>
      </c>
      <c r="N481" s="156">
        <v>85598587</v>
      </c>
    </row>
    <row r="482" spans="1:14" ht="33" customHeight="1" x14ac:dyDescent="0.2">
      <c r="A482" s="165" t="s">
        <v>305</v>
      </c>
      <c r="B482" s="153">
        <v>0</v>
      </c>
      <c r="C482" s="153">
        <v>0</v>
      </c>
      <c r="D482" s="153">
        <v>0</v>
      </c>
      <c r="E482" s="153">
        <v>0</v>
      </c>
      <c r="F482" s="153">
        <v>0</v>
      </c>
      <c r="G482" s="153">
        <v>0</v>
      </c>
      <c r="H482" s="153">
        <v>0</v>
      </c>
      <c r="I482" s="153">
        <v>0</v>
      </c>
      <c r="J482" s="153">
        <v>0</v>
      </c>
      <c r="K482" s="153">
        <v>0</v>
      </c>
      <c r="L482" s="153">
        <v>0</v>
      </c>
      <c r="M482" s="153">
        <v>0</v>
      </c>
      <c r="N482" s="158">
        <v>0</v>
      </c>
    </row>
    <row r="483" spans="1:14" ht="33" customHeight="1" x14ac:dyDescent="0.2">
      <c r="A483" s="165" t="s">
        <v>306</v>
      </c>
      <c r="B483" s="153">
        <v>0</v>
      </c>
      <c r="C483" s="153">
        <v>0</v>
      </c>
      <c r="D483" s="153">
        <v>0</v>
      </c>
      <c r="E483" s="153">
        <v>0</v>
      </c>
      <c r="F483" s="153">
        <v>0</v>
      </c>
      <c r="G483" s="153">
        <v>0</v>
      </c>
      <c r="H483" s="153">
        <v>0</v>
      </c>
      <c r="I483" s="153">
        <v>0</v>
      </c>
      <c r="J483" s="153">
        <v>0</v>
      </c>
      <c r="K483" s="153">
        <v>0</v>
      </c>
      <c r="L483" s="153">
        <v>0</v>
      </c>
      <c r="M483" s="153">
        <v>0</v>
      </c>
      <c r="N483" s="158">
        <v>0</v>
      </c>
    </row>
    <row r="484" spans="1:14" ht="33" customHeight="1" x14ac:dyDescent="0.2">
      <c r="A484" s="165" t="s">
        <v>307</v>
      </c>
      <c r="B484" s="153">
        <v>1193702</v>
      </c>
      <c r="C484" s="153">
        <v>1516429</v>
      </c>
      <c r="D484" s="153">
        <v>1337568</v>
      </c>
      <c r="E484" s="153">
        <v>349945</v>
      </c>
      <c r="F484" s="153">
        <v>699890</v>
      </c>
      <c r="G484" s="153">
        <v>110816</v>
      </c>
      <c r="H484" s="153">
        <v>0</v>
      </c>
      <c r="I484" s="153">
        <v>0</v>
      </c>
      <c r="J484" s="153">
        <v>0</v>
      </c>
      <c r="K484" s="153">
        <v>0</v>
      </c>
      <c r="L484" s="153">
        <v>1079142</v>
      </c>
      <c r="M484" s="153">
        <v>466594</v>
      </c>
      <c r="N484" s="158">
        <v>6754086</v>
      </c>
    </row>
    <row r="485" spans="1:14" ht="33" customHeight="1" x14ac:dyDescent="0.2">
      <c r="A485" s="165" t="s">
        <v>308</v>
      </c>
      <c r="B485" s="153">
        <v>0</v>
      </c>
      <c r="C485" s="153">
        <v>0</v>
      </c>
      <c r="D485" s="153">
        <v>0</v>
      </c>
      <c r="E485" s="153">
        <v>0</v>
      </c>
      <c r="F485" s="153">
        <v>0</v>
      </c>
      <c r="G485" s="153">
        <v>0</v>
      </c>
      <c r="H485" s="153">
        <v>0</v>
      </c>
      <c r="I485" s="153">
        <v>0</v>
      </c>
      <c r="J485" s="153">
        <v>0</v>
      </c>
      <c r="K485" s="153">
        <v>0</v>
      </c>
      <c r="L485" s="153">
        <v>0</v>
      </c>
      <c r="M485" s="153">
        <v>0</v>
      </c>
      <c r="N485" s="158">
        <v>0</v>
      </c>
    </row>
    <row r="486" spans="1:14" ht="33" customHeight="1" x14ac:dyDescent="0.2">
      <c r="A486" s="165" t="s">
        <v>309</v>
      </c>
      <c r="B486" s="153">
        <v>0</v>
      </c>
      <c r="C486" s="153">
        <v>0</v>
      </c>
      <c r="D486" s="153">
        <v>0</v>
      </c>
      <c r="E486" s="153">
        <v>0</v>
      </c>
      <c r="F486" s="153">
        <v>0</v>
      </c>
      <c r="G486" s="153">
        <v>0</v>
      </c>
      <c r="H486" s="153">
        <v>0</v>
      </c>
      <c r="I486" s="153">
        <v>0</v>
      </c>
      <c r="J486" s="153">
        <v>0</v>
      </c>
      <c r="K486" s="153">
        <v>0</v>
      </c>
      <c r="L486" s="153">
        <v>0</v>
      </c>
      <c r="M486" s="153">
        <v>0</v>
      </c>
      <c r="N486" s="158">
        <v>0</v>
      </c>
    </row>
    <row r="487" spans="1:14" ht="33" customHeight="1" x14ac:dyDescent="0.2">
      <c r="A487" s="165" t="s">
        <v>310</v>
      </c>
      <c r="B487" s="153">
        <v>0</v>
      </c>
      <c r="C487" s="153">
        <v>0</v>
      </c>
      <c r="D487" s="153">
        <v>0</v>
      </c>
      <c r="E487" s="153">
        <v>0</v>
      </c>
      <c r="F487" s="153">
        <v>0</v>
      </c>
      <c r="G487" s="153">
        <v>0</v>
      </c>
      <c r="H487" s="153">
        <v>0</v>
      </c>
      <c r="I487" s="153">
        <v>0</v>
      </c>
      <c r="J487" s="153">
        <v>0</v>
      </c>
      <c r="K487" s="153">
        <v>0</v>
      </c>
      <c r="L487" s="153">
        <v>0</v>
      </c>
      <c r="M487" s="153">
        <v>0</v>
      </c>
      <c r="N487" s="158">
        <v>0</v>
      </c>
    </row>
    <row r="488" spans="1:14" ht="33" customHeight="1" x14ac:dyDescent="0.2">
      <c r="A488" s="165" t="s">
        <v>311</v>
      </c>
      <c r="B488" s="153">
        <v>0</v>
      </c>
      <c r="C488" s="153">
        <v>0</v>
      </c>
      <c r="D488" s="153">
        <v>0</v>
      </c>
      <c r="E488" s="153">
        <v>0</v>
      </c>
      <c r="F488" s="153">
        <v>0</v>
      </c>
      <c r="G488" s="153">
        <v>0</v>
      </c>
      <c r="H488" s="153">
        <v>0</v>
      </c>
      <c r="I488" s="153">
        <v>0</v>
      </c>
      <c r="J488" s="153">
        <v>0</v>
      </c>
      <c r="K488" s="153">
        <v>0</v>
      </c>
      <c r="L488" s="153">
        <v>0</v>
      </c>
      <c r="M488" s="153">
        <v>0</v>
      </c>
      <c r="N488" s="158">
        <v>0</v>
      </c>
    </row>
    <row r="489" spans="1:14" ht="33" customHeight="1" x14ac:dyDescent="0.2">
      <c r="A489" s="165" t="s">
        <v>312</v>
      </c>
      <c r="B489" s="153">
        <v>0</v>
      </c>
      <c r="C489" s="153">
        <v>0</v>
      </c>
      <c r="D489" s="153">
        <v>0</v>
      </c>
      <c r="E489" s="153">
        <v>0</v>
      </c>
      <c r="F489" s="153">
        <v>0</v>
      </c>
      <c r="G489" s="153">
        <v>0</v>
      </c>
      <c r="H489" s="153">
        <v>0</v>
      </c>
      <c r="I489" s="153">
        <v>0</v>
      </c>
      <c r="J489" s="153">
        <v>0</v>
      </c>
      <c r="K489" s="153">
        <v>0</v>
      </c>
      <c r="L489" s="153">
        <v>0</v>
      </c>
      <c r="M489" s="153">
        <v>0</v>
      </c>
      <c r="N489" s="158">
        <v>0</v>
      </c>
    </row>
    <row r="490" spans="1:14" ht="33" customHeight="1" x14ac:dyDescent="0.2">
      <c r="A490" s="165" t="s">
        <v>313</v>
      </c>
      <c r="B490" s="153">
        <v>0</v>
      </c>
      <c r="C490" s="153">
        <v>0</v>
      </c>
      <c r="D490" s="153">
        <v>0</v>
      </c>
      <c r="E490" s="153">
        <v>0</v>
      </c>
      <c r="F490" s="153">
        <v>0</v>
      </c>
      <c r="G490" s="153">
        <v>2885655</v>
      </c>
      <c r="H490" s="153">
        <v>8097667</v>
      </c>
      <c r="I490" s="153">
        <v>10567833</v>
      </c>
      <c r="J490" s="153">
        <v>9716353</v>
      </c>
      <c r="K490" s="153">
        <v>12880186</v>
      </c>
      <c r="L490" s="153">
        <v>15331988</v>
      </c>
      <c r="M490" s="153">
        <v>10186079</v>
      </c>
      <c r="N490" s="158">
        <v>69665761</v>
      </c>
    </row>
    <row r="491" spans="1:14" ht="33" customHeight="1" x14ac:dyDescent="0.2">
      <c r="A491" s="165" t="s">
        <v>314</v>
      </c>
      <c r="B491" s="153">
        <v>0</v>
      </c>
      <c r="C491" s="153">
        <v>0</v>
      </c>
      <c r="D491" s="153">
        <v>0</v>
      </c>
      <c r="E491" s="153">
        <v>0</v>
      </c>
      <c r="F491" s="153">
        <v>0</v>
      </c>
      <c r="G491" s="153">
        <v>0</v>
      </c>
      <c r="H491" s="153">
        <v>0</v>
      </c>
      <c r="I491" s="153">
        <v>0</v>
      </c>
      <c r="J491" s="153">
        <v>0</v>
      </c>
      <c r="K491" s="153">
        <v>0</v>
      </c>
      <c r="L491" s="153">
        <v>0</v>
      </c>
      <c r="M491" s="153">
        <v>0</v>
      </c>
      <c r="N491" s="158">
        <v>0</v>
      </c>
    </row>
    <row r="492" spans="1:14" ht="33" customHeight="1" x14ac:dyDescent="0.2">
      <c r="A492" s="165" t="s">
        <v>315</v>
      </c>
      <c r="B492" s="153">
        <v>0</v>
      </c>
      <c r="C492" s="153">
        <v>0</v>
      </c>
      <c r="D492" s="153">
        <v>0</v>
      </c>
      <c r="E492" s="153">
        <v>0</v>
      </c>
      <c r="F492" s="153">
        <v>0</v>
      </c>
      <c r="G492" s="153">
        <v>0</v>
      </c>
      <c r="H492" s="153">
        <v>0</v>
      </c>
      <c r="I492" s="153">
        <v>0</v>
      </c>
      <c r="J492" s="153">
        <v>0</v>
      </c>
      <c r="K492" s="153">
        <v>0</v>
      </c>
      <c r="L492" s="153">
        <v>0</v>
      </c>
      <c r="M492" s="153">
        <v>0</v>
      </c>
      <c r="N492" s="158">
        <v>0</v>
      </c>
    </row>
    <row r="493" spans="1:14" ht="33" customHeight="1" x14ac:dyDescent="0.2">
      <c r="A493" s="165" t="s">
        <v>316</v>
      </c>
      <c r="B493" s="153">
        <v>0</v>
      </c>
      <c r="C493" s="153">
        <v>0</v>
      </c>
      <c r="D493" s="153">
        <v>0</v>
      </c>
      <c r="E493" s="153">
        <v>0</v>
      </c>
      <c r="F493" s="153">
        <v>0</v>
      </c>
      <c r="G493" s="153">
        <v>0</v>
      </c>
      <c r="H493" s="153">
        <v>0</v>
      </c>
      <c r="I493" s="153">
        <v>0</v>
      </c>
      <c r="J493" s="153">
        <v>0</v>
      </c>
      <c r="K493" s="153">
        <v>0</v>
      </c>
      <c r="L493" s="153">
        <v>0</v>
      </c>
      <c r="M493" s="153">
        <v>0</v>
      </c>
      <c r="N493" s="158">
        <v>0</v>
      </c>
    </row>
    <row r="494" spans="1:14" ht="33" customHeight="1" x14ac:dyDescent="0.2">
      <c r="A494" s="165" t="s">
        <v>317</v>
      </c>
      <c r="B494" s="153">
        <v>0</v>
      </c>
      <c r="C494" s="153">
        <v>0</v>
      </c>
      <c r="D494" s="153">
        <v>0</v>
      </c>
      <c r="E494" s="153">
        <v>0</v>
      </c>
      <c r="F494" s="153">
        <v>0</v>
      </c>
      <c r="G494" s="153">
        <v>0</v>
      </c>
      <c r="H494" s="153">
        <v>0</v>
      </c>
      <c r="I494" s="153">
        <v>0</v>
      </c>
      <c r="J494" s="153">
        <v>0</v>
      </c>
      <c r="K494" s="153">
        <v>0</v>
      </c>
      <c r="L494" s="153">
        <v>0</v>
      </c>
      <c r="M494" s="153">
        <v>0</v>
      </c>
      <c r="N494" s="158">
        <v>0</v>
      </c>
    </row>
    <row r="495" spans="1:14" ht="33" customHeight="1" x14ac:dyDescent="0.2">
      <c r="A495" s="165" t="s">
        <v>318</v>
      </c>
      <c r="B495" s="153">
        <v>0</v>
      </c>
      <c r="C495" s="153">
        <v>0</v>
      </c>
      <c r="D495" s="153">
        <v>0</v>
      </c>
      <c r="E495" s="153">
        <v>0</v>
      </c>
      <c r="F495" s="153">
        <v>0</v>
      </c>
      <c r="G495" s="153">
        <v>0</v>
      </c>
      <c r="H495" s="153">
        <v>0</v>
      </c>
      <c r="I495" s="153">
        <v>0</v>
      </c>
      <c r="J495" s="153">
        <v>0</v>
      </c>
      <c r="K495" s="153">
        <v>0</v>
      </c>
      <c r="L495" s="153">
        <v>0</v>
      </c>
      <c r="M495" s="153">
        <v>0</v>
      </c>
      <c r="N495" s="158">
        <v>0</v>
      </c>
    </row>
    <row r="496" spans="1:14" ht="33" customHeight="1" thickBot="1" x14ac:dyDescent="0.25">
      <c r="A496" s="165" t="s">
        <v>319</v>
      </c>
      <c r="B496" s="153">
        <v>1888381</v>
      </c>
      <c r="C496" s="153">
        <v>2214452</v>
      </c>
      <c r="D496" s="153">
        <v>2304313</v>
      </c>
      <c r="E496" s="153">
        <v>1079625</v>
      </c>
      <c r="F496" s="153">
        <v>1691969</v>
      </c>
      <c r="G496" s="153">
        <v>0</v>
      </c>
      <c r="H496" s="153">
        <v>0</v>
      </c>
      <c r="I496" s="153">
        <v>0</v>
      </c>
      <c r="J496" s="153">
        <v>0</v>
      </c>
      <c r="K496" s="153">
        <v>0</v>
      </c>
      <c r="L496" s="153">
        <v>0</v>
      </c>
      <c r="M496" s="153">
        <v>0</v>
      </c>
      <c r="N496" s="158">
        <v>9178740</v>
      </c>
    </row>
    <row r="497" spans="1:14" ht="33" customHeight="1" thickBot="1" x14ac:dyDescent="0.25">
      <c r="A497" s="166" t="s">
        <v>320</v>
      </c>
      <c r="B497" s="156">
        <v>0</v>
      </c>
      <c r="C497" s="156">
        <v>0</v>
      </c>
      <c r="D497" s="156">
        <v>0</v>
      </c>
      <c r="E497" s="156">
        <v>0</v>
      </c>
      <c r="F497" s="156">
        <v>0</v>
      </c>
      <c r="G497" s="156">
        <v>0</v>
      </c>
      <c r="H497" s="156">
        <v>0</v>
      </c>
      <c r="I497" s="156">
        <v>0</v>
      </c>
      <c r="J497" s="156">
        <v>0</v>
      </c>
      <c r="K497" s="156">
        <v>145811</v>
      </c>
      <c r="L497" s="156">
        <v>758316</v>
      </c>
      <c r="M497" s="156">
        <v>1370619</v>
      </c>
      <c r="N497" s="156">
        <v>2274746</v>
      </c>
    </row>
    <row r="498" spans="1:14" ht="33" customHeight="1" x14ac:dyDescent="0.2">
      <c r="A498" s="165" t="s">
        <v>321</v>
      </c>
      <c r="B498" s="153">
        <v>0</v>
      </c>
      <c r="C498" s="153">
        <v>0</v>
      </c>
      <c r="D498" s="153">
        <v>0</v>
      </c>
      <c r="E498" s="153">
        <v>0</v>
      </c>
      <c r="F498" s="153">
        <v>0</v>
      </c>
      <c r="G498" s="153">
        <v>0</v>
      </c>
      <c r="H498" s="153">
        <v>0</v>
      </c>
      <c r="I498" s="153">
        <v>0</v>
      </c>
      <c r="J498" s="153">
        <v>0</v>
      </c>
      <c r="K498" s="153">
        <v>0</v>
      </c>
      <c r="L498" s="153">
        <v>0</v>
      </c>
      <c r="M498" s="153">
        <v>0</v>
      </c>
      <c r="N498" s="158">
        <v>0</v>
      </c>
    </row>
    <row r="499" spans="1:14" ht="33" customHeight="1" x14ac:dyDescent="0.2">
      <c r="A499" s="165" t="s">
        <v>322</v>
      </c>
      <c r="B499" s="153">
        <v>0</v>
      </c>
      <c r="C499" s="153">
        <v>0</v>
      </c>
      <c r="D499" s="153">
        <v>0</v>
      </c>
      <c r="E499" s="153">
        <v>0</v>
      </c>
      <c r="F499" s="153">
        <v>0</v>
      </c>
      <c r="G499" s="153">
        <v>0</v>
      </c>
      <c r="H499" s="153">
        <v>0</v>
      </c>
      <c r="I499" s="153">
        <v>0</v>
      </c>
      <c r="J499" s="153">
        <v>0</v>
      </c>
      <c r="K499" s="153">
        <v>145811</v>
      </c>
      <c r="L499" s="153">
        <v>758316</v>
      </c>
      <c r="M499" s="153">
        <v>1370619</v>
      </c>
      <c r="N499" s="158">
        <v>2274746</v>
      </c>
    </row>
    <row r="500" spans="1:14" ht="33" customHeight="1" x14ac:dyDescent="0.2">
      <c r="A500" s="165" t="s">
        <v>323</v>
      </c>
      <c r="B500" s="153">
        <v>0</v>
      </c>
      <c r="C500" s="153">
        <v>0</v>
      </c>
      <c r="D500" s="153">
        <v>0</v>
      </c>
      <c r="E500" s="153">
        <v>0</v>
      </c>
      <c r="F500" s="153">
        <v>0</v>
      </c>
      <c r="G500" s="153">
        <v>0</v>
      </c>
      <c r="H500" s="153">
        <v>0</v>
      </c>
      <c r="I500" s="153">
        <v>0</v>
      </c>
      <c r="J500" s="153">
        <v>0</v>
      </c>
      <c r="K500" s="153">
        <v>0</v>
      </c>
      <c r="L500" s="153">
        <v>0</v>
      </c>
      <c r="M500" s="153">
        <v>0</v>
      </c>
      <c r="N500" s="158">
        <v>0</v>
      </c>
    </row>
    <row r="501" spans="1:14" ht="33" customHeight="1" x14ac:dyDescent="0.2">
      <c r="A501" s="165" t="s">
        <v>324</v>
      </c>
      <c r="B501" s="153">
        <v>0</v>
      </c>
      <c r="C501" s="153">
        <v>0</v>
      </c>
      <c r="D501" s="153">
        <v>0</v>
      </c>
      <c r="E501" s="153">
        <v>0</v>
      </c>
      <c r="F501" s="153">
        <v>0</v>
      </c>
      <c r="G501" s="153">
        <v>0</v>
      </c>
      <c r="H501" s="153">
        <v>0</v>
      </c>
      <c r="I501" s="153">
        <v>0</v>
      </c>
      <c r="J501" s="153">
        <v>0</v>
      </c>
      <c r="K501" s="153">
        <v>0</v>
      </c>
      <c r="L501" s="153">
        <v>0</v>
      </c>
      <c r="M501" s="153">
        <v>0</v>
      </c>
      <c r="N501" s="158">
        <v>0</v>
      </c>
    </row>
    <row r="502" spans="1:14" ht="33" customHeight="1" x14ac:dyDescent="0.2">
      <c r="A502" s="165" t="s">
        <v>325</v>
      </c>
      <c r="B502" s="153">
        <v>0</v>
      </c>
      <c r="C502" s="153">
        <v>0</v>
      </c>
      <c r="D502" s="153">
        <v>0</v>
      </c>
      <c r="E502" s="153">
        <v>0</v>
      </c>
      <c r="F502" s="153">
        <v>0</v>
      </c>
      <c r="G502" s="153">
        <v>0</v>
      </c>
      <c r="H502" s="153">
        <v>0</v>
      </c>
      <c r="I502" s="153">
        <v>0</v>
      </c>
      <c r="J502" s="153">
        <v>0</v>
      </c>
      <c r="K502" s="153">
        <v>0</v>
      </c>
      <c r="L502" s="153">
        <v>0</v>
      </c>
      <c r="M502" s="153">
        <v>0</v>
      </c>
      <c r="N502" s="158">
        <v>0</v>
      </c>
    </row>
    <row r="503" spans="1:14" ht="33" customHeight="1" thickBot="1" x14ac:dyDescent="0.25">
      <c r="A503" s="165" t="s">
        <v>256</v>
      </c>
      <c r="B503" s="153">
        <v>0</v>
      </c>
      <c r="C503" s="153">
        <v>0</v>
      </c>
      <c r="D503" s="153">
        <v>0</v>
      </c>
      <c r="E503" s="153">
        <v>0</v>
      </c>
      <c r="F503" s="153">
        <v>0</v>
      </c>
      <c r="G503" s="153">
        <v>0</v>
      </c>
      <c r="H503" s="153">
        <v>0</v>
      </c>
      <c r="I503" s="153">
        <v>0</v>
      </c>
      <c r="J503" s="153">
        <v>0</v>
      </c>
      <c r="K503" s="153">
        <v>0</v>
      </c>
      <c r="L503" s="153">
        <v>0</v>
      </c>
      <c r="M503" s="153">
        <v>0</v>
      </c>
      <c r="N503" s="158">
        <v>0</v>
      </c>
    </row>
    <row r="504" spans="1:14" ht="33" customHeight="1" thickBot="1" x14ac:dyDescent="0.25">
      <c r="A504" s="166" t="s">
        <v>326</v>
      </c>
      <c r="B504" s="156">
        <v>0</v>
      </c>
      <c r="C504" s="156">
        <v>0</v>
      </c>
      <c r="D504" s="156">
        <v>0</v>
      </c>
      <c r="E504" s="156">
        <v>0</v>
      </c>
      <c r="F504" s="156">
        <v>0</v>
      </c>
      <c r="G504" s="156">
        <v>0</v>
      </c>
      <c r="H504" s="156">
        <v>0</v>
      </c>
      <c r="I504" s="156">
        <v>0</v>
      </c>
      <c r="J504" s="156">
        <v>0</v>
      </c>
      <c r="K504" s="156">
        <v>0</v>
      </c>
      <c r="L504" s="156">
        <v>0</v>
      </c>
      <c r="M504" s="156">
        <v>0</v>
      </c>
      <c r="N504" s="156">
        <v>0</v>
      </c>
    </row>
    <row r="505" spans="1:14" ht="33" customHeight="1" x14ac:dyDescent="0.2">
      <c r="A505" s="165" t="s">
        <v>327</v>
      </c>
      <c r="B505" s="153">
        <v>0</v>
      </c>
      <c r="C505" s="153">
        <v>0</v>
      </c>
      <c r="D505" s="153">
        <v>0</v>
      </c>
      <c r="E505" s="153">
        <v>0</v>
      </c>
      <c r="F505" s="153">
        <v>0</v>
      </c>
      <c r="G505" s="153">
        <v>0</v>
      </c>
      <c r="H505" s="153">
        <v>0</v>
      </c>
      <c r="I505" s="153">
        <v>0</v>
      </c>
      <c r="J505" s="153">
        <v>0</v>
      </c>
      <c r="K505" s="153">
        <v>0</v>
      </c>
      <c r="L505" s="153">
        <v>0</v>
      </c>
      <c r="M505" s="153">
        <v>0</v>
      </c>
      <c r="N505" s="153">
        <v>0</v>
      </c>
    </row>
    <row r="506" spans="1:14" ht="33" customHeight="1" x14ac:dyDescent="0.2">
      <c r="A506" s="165" t="s">
        <v>328</v>
      </c>
      <c r="B506" s="153">
        <v>0</v>
      </c>
      <c r="C506" s="153">
        <v>0</v>
      </c>
      <c r="D506" s="153">
        <v>0</v>
      </c>
      <c r="E506" s="153">
        <v>0</v>
      </c>
      <c r="F506" s="153">
        <v>0</v>
      </c>
      <c r="G506" s="153">
        <v>0</v>
      </c>
      <c r="H506" s="153">
        <v>0</v>
      </c>
      <c r="I506" s="153">
        <v>0</v>
      </c>
      <c r="J506" s="153">
        <v>0</v>
      </c>
      <c r="K506" s="153">
        <v>0</v>
      </c>
      <c r="L506" s="153">
        <v>0</v>
      </c>
      <c r="M506" s="153">
        <v>0</v>
      </c>
      <c r="N506" s="153">
        <v>0</v>
      </c>
    </row>
    <row r="507" spans="1:14" ht="33" customHeight="1" x14ac:dyDescent="0.2">
      <c r="A507" s="165" t="s">
        <v>329</v>
      </c>
      <c r="B507" s="153">
        <v>0</v>
      </c>
      <c r="C507" s="153">
        <v>0</v>
      </c>
      <c r="D507" s="153">
        <v>0</v>
      </c>
      <c r="E507" s="153">
        <v>0</v>
      </c>
      <c r="F507" s="153">
        <v>0</v>
      </c>
      <c r="G507" s="153">
        <v>0</v>
      </c>
      <c r="H507" s="153">
        <v>0</v>
      </c>
      <c r="I507" s="153">
        <v>0</v>
      </c>
      <c r="J507" s="153">
        <v>0</v>
      </c>
      <c r="K507" s="153">
        <v>0</v>
      </c>
      <c r="L507" s="153">
        <v>0</v>
      </c>
      <c r="M507" s="153">
        <v>0</v>
      </c>
      <c r="N507" s="153">
        <v>0</v>
      </c>
    </row>
    <row r="508" spans="1:14" ht="33" customHeight="1" thickBot="1" x14ac:dyDescent="0.25">
      <c r="A508" s="165" t="s">
        <v>256</v>
      </c>
      <c r="B508" s="153">
        <v>0</v>
      </c>
      <c r="C508" s="153">
        <v>0</v>
      </c>
      <c r="D508" s="153">
        <v>0</v>
      </c>
      <c r="E508" s="153">
        <v>0</v>
      </c>
      <c r="F508" s="153">
        <v>0</v>
      </c>
      <c r="G508" s="153">
        <v>0</v>
      </c>
      <c r="H508" s="153">
        <v>0</v>
      </c>
      <c r="I508" s="153">
        <v>0</v>
      </c>
      <c r="J508" s="153">
        <v>0</v>
      </c>
      <c r="K508" s="153">
        <v>0</v>
      </c>
      <c r="L508" s="153">
        <v>0</v>
      </c>
      <c r="M508" s="153">
        <v>0</v>
      </c>
      <c r="N508" s="153">
        <v>0</v>
      </c>
    </row>
    <row r="509" spans="1:14" ht="33" customHeight="1" thickBot="1" x14ac:dyDescent="0.25">
      <c r="A509" s="166" t="s">
        <v>330</v>
      </c>
      <c r="B509" s="156">
        <v>0</v>
      </c>
      <c r="C509" s="156">
        <v>0</v>
      </c>
      <c r="D509" s="156">
        <v>0</v>
      </c>
      <c r="E509" s="156">
        <v>0</v>
      </c>
      <c r="F509" s="156">
        <v>0</v>
      </c>
      <c r="G509" s="156">
        <v>0</v>
      </c>
      <c r="H509" s="156">
        <v>0</v>
      </c>
      <c r="I509" s="156">
        <v>0</v>
      </c>
      <c r="J509" s="156">
        <v>0</v>
      </c>
      <c r="K509" s="156">
        <v>0</v>
      </c>
      <c r="L509" s="156">
        <v>0</v>
      </c>
      <c r="M509" s="156">
        <v>0</v>
      </c>
      <c r="N509" s="156">
        <v>0</v>
      </c>
    </row>
    <row r="510" spans="1:14" ht="33" customHeight="1" x14ac:dyDescent="0.2">
      <c r="A510" s="165" t="s">
        <v>331</v>
      </c>
      <c r="B510" s="153">
        <v>0</v>
      </c>
      <c r="C510" s="153">
        <v>0</v>
      </c>
      <c r="D510" s="153">
        <v>0</v>
      </c>
      <c r="E510" s="153">
        <v>0</v>
      </c>
      <c r="F510" s="153">
        <v>0</v>
      </c>
      <c r="G510" s="153">
        <v>0</v>
      </c>
      <c r="H510" s="153">
        <v>0</v>
      </c>
      <c r="I510" s="153">
        <v>0</v>
      </c>
      <c r="J510" s="153">
        <v>0</v>
      </c>
      <c r="K510" s="153">
        <v>0</v>
      </c>
      <c r="L510" s="153">
        <v>0</v>
      </c>
      <c r="M510" s="153">
        <v>0</v>
      </c>
      <c r="N510" s="158">
        <v>0</v>
      </c>
    </row>
    <row r="511" spans="1:14" ht="33" customHeight="1" x14ac:dyDescent="0.2">
      <c r="A511" s="165" t="s">
        <v>332</v>
      </c>
      <c r="B511" s="153">
        <v>0</v>
      </c>
      <c r="C511" s="153">
        <v>0</v>
      </c>
      <c r="D511" s="153">
        <v>0</v>
      </c>
      <c r="E511" s="153">
        <v>0</v>
      </c>
      <c r="F511" s="153">
        <v>0</v>
      </c>
      <c r="G511" s="153">
        <v>0</v>
      </c>
      <c r="H511" s="153">
        <v>0</v>
      </c>
      <c r="I511" s="153">
        <v>0</v>
      </c>
      <c r="J511" s="153">
        <v>0</v>
      </c>
      <c r="K511" s="153">
        <v>0</v>
      </c>
      <c r="L511" s="153">
        <v>0</v>
      </c>
      <c r="M511" s="153">
        <v>0</v>
      </c>
      <c r="N511" s="158">
        <v>0</v>
      </c>
    </row>
    <row r="512" spans="1:14" ht="33" customHeight="1" x14ac:dyDescent="0.2">
      <c r="A512" s="165" t="s">
        <v>333</v>
      </c>
      <c r="B512" s="153">
        <v>0</v>
      </c>
      <c r="C512" s="153">
        <v>0</v>
      </c>
      <c r="D512" s="153">
        <v>0</v>
      </c>
      <c r="E512" s="153">
        <v>0</v>
      </c>
      <c r="F512" s="153">
        <v>0</v>
      </c>
      <c r="G512" s="153">
        <v>0</v>
      </c>
      <c r="H512" s="153">
        <v>0</v>
      </c>
      <c r="I512" s="153">
        <v>0</v>
      </c>
      <c r="J512" s="153">
        <v>0</v>
      </c>
      <c r="K512" s="153">
        <v>0</v>
      </c>
      <c r="L512" s="153">
        <v>0</v>
      </c>
      <c r="M512" s="153">
        <v>0</v>
      </c>
      <c r="N512" s="158">
        <v>0</v>
      </c>
    </row>
    <row r="513" spans="1:14" ht="33" customHeight="1" x14ac:dyDescent="0.2">
      <c r="A513" s="165" t="s">
        <v>334</v>
      </c>
      <c r="B513" s="153">
        <v>0</v>
      </c>
      <c r="C513" s="153">
        <v>0</v>
      </c>
      <c r="D513" s="153">
        <v>0</v>
      </c>
      <c r="E513" s="153">
        <v>0</v>
      </c>
      <c r="F513" s="153">
        <v>0</v>
      </c>
      <c r="G513" s="153">
        <v>0</v>
      </c>
      <c r="H513" s="153">
        <v>0</v>
      </c>
      <c r="I513" s="153">
        <v>0</v>
      </c>
      <c r="J513" s="153">
        <v>0</v>
      </c>
      <c r="K513" s="153">
        <v>0</v>
      </c>
      <c r="L513" s="153">
        <v>0</v>
      </c>
      <c r="M513" s="153">
        <v>0</v>
      </c>
      <c r="N513" s="158">
        <v>0</v>
      </c>
    </row>
    <row r="514" spans="1:14" ht="33" customHeight="1" x14ac:dyDescent="0.2">
      <c r="A514" s="165" t="s">
        <v>335</v>
      </c>
      <c r="B514" s="153">
        <v>0</v>
      </c>
      <c r="C514" s="153">
        <v>0</v>
      </c>
      <c r="D514" s="153">
        <v>0</v>
      </c>
      <c r="E514" s="153">
        <v>0</v>
      </c>
      <c r="F514" s="153">
        <v>0</v>
      </c>
      <c r="G514" s="153">
        <v>0</v>
      </c>
      <c r="H514" s="153">
        <v>0</v>
      </c>
      <c r="I514" s="153">
        <v>0</v>
      </c>
      <c r="J514" s="153">
        <v>0</v>
      </c>
      <c r="K514" s="153">
        <v>0</v>
      </c>
      <c r="L514" s="153">
        <v>0</v>
      </c>
      <c r="M514" s="153">
        <v>0</v>
      </c>
      <c r="N514" s="158">
        <v>0</v>
      </c>
    </row>
    <row r="515" spans="1:14" ht="33" customHeight="1" x14ac:dyDescent="0.2">
      <c r="A515" s="165" t="s">
        <v>336</v>
      </c>
      <c r="B515" s="153">
        <v>0</v>
      </c>
      <c r="C515" s="153">
        <v>0</v>
      </c>
      <c r="D515" s="153">
        <v>0</v>
      </c>
      <c r="E515" s="153">
        <v>0</v>
      </c>
      <c r="F515" s="153">
        <v>0</v>
      </c>
      <c r="G515" s="153">
        <v>0</v>
      </c>
      <c r="H515" s="153">
        <v>0</v>
      </c>
      <c r="I515" s="153">
        <v>0</v>
      </c>
      <c r="J515" s="153">
        <v>0</v>
      </c>
      <c r="K515" s="153">
        <v>0</v>
      </c>
      <c r="L515" s="153">
        <v>0</v>
      </c>
      <c r="M515" s="153">
        <v>0</v>
      </c>
      <c r="N515" s="158">
        <v>0</v>
      </c>
    </row>
    <row r="516" spans="1:14" ht="33" customHeight="1" x14ac:dyDescent="0.2">
      <c r="A516" s="165" t="s">
        <v>335</v>
      </c>
      <c r="B516" s="153">
        <v>0</v>
      </c>
      <c r="C516" s="153">
        <v>0</v>
      </c>
      <c r="D516" s="153">
        <v>0</v>
      </c>
      <c r="E516" s="153">
        <v>0</v>
      </c>
      <c r="F516" s="153">
        <v>0</v>
      </c>
      <c r="G516" s="153">
        <v>0</v>
      </c>
      <c r="H516" s="153">
        <v>0</v>
      </c>
      <c r="I516" s="153">
        <v>0</v>
      </c>
      <c r="J516" s="153">
        <v>0</v>
      </c>
      <c r="K516" s="153">
        <v>0</v>
      </c>
      <c r="L516" s="153">
        <v>0</v>
      </c>
      <c r="M516" s="153">
        <v>0</v>
      </c>
      <c r="N516" s="158">
        <v>0</v>
      </c>
    </row>
    <row r="517" spans="1:14" ht="33" customHeight="1" thickBot="1" x14ac:dyDescent="0.25">
      <c r="A517" s="165" t="s">
        <v>256</v>
      </c>
      <c r="B517" s="153">
        <v>0</v>
      </c>
      <c r="C517" s="153">
        <v>0</v>
      </c>
      <c r="D517" s="153">
        <v>0</v>
      </c>
      <c r="E517" s="153">
        <v>0</v>
      </c>
      <c r="F517" s="153">
        <v>0</v>
      </c>
      <c r="G517" s="153">
        <v>0</v>
      </c>
      <c r="H517" s="153">
        <v>0</v>
      </c>
      <c r="I517" s="153">
        <v>0</v>
      </c>
      <c r="J517" s="153">
        <v>0</v>
      </c>
      <c r="K517" s="153">
        <v>0</v>
      </c>
      <c r="L517" s="153">
        <v>0</v>
      </c>
      <c r="M517" s="153">
        <v>0</v>
      </c>
      <c r="N517" s="158">
        <v>0</v>
      </c>
    </row>
    <row r="518" spans="1:14" ht="33" customHeight="1" thickBot="1" x14ac:dyDescent="0.25">
      <c r="A518" s="166" t="s">
        <v>337</v>
      </c>
      <c r="B518" s="156">
        <v>0</v>
      </c>
      <c r="C518" s="156">
        <v>0</v>
      </c>
      <c r="D518" s="156">
        <v>0</v>
      </c>
      <c r="E518" s="156">
        <v>0</v>
      </c>
      <c r="F518" s="156">
        <v>0</v>
      </c>
      <c r="G518" s="156">
        <v>0</v>
      </c>
      <c r="H518" s="156">
        <v>0</v>
      </c>
      <c r="I518" s="156">
        <v>0</v>
      </c>
      <c r="J518" s="156">
        <v>0</v>
      </c>
      <c r="K518" s="156">
        <v>0</v>
      </c>
      <c r="L518" s="156">
        <v>0</v>
      </c>
      <c r="M518" s="156">
        <v>0</v>
      </c>
      <c r="N518" s="156">
        <v>0</v>
      </c>
    </row>
    <row r="519" spans="1:14" ht="33" customHeight="1" x14ac:dyDescent="0.2">
      <c r="A519" s="165" t="s">
        <v>338</v>
      </c>
      <c r="B519" s="153">
        <v>0</v>
      </c>
      <c r="C519" s="153">
        <v>0</v>
      </c>
      <c r="D519" s="153">
        <v>0</v>
      </c>
      <c r="E519" s="153">
        <v>0</v>
      </c>
      <c r="F519" s="153">
        <v>0</v>
      </c>
      <c r="G519" s="153">
        <v>0</v>
      </c>
      <c r="H519" s="153">
        <v>0</v>
      </c>
      <c r="I519" s="153">
        <v>0</v>
      </c>
      <c r="J519" s="153">
        <v>0</v>
      </c>
      <c r="K519" s="153">
        <v>0</v>
      </c>
      <c r="L519" s="153">
        <v>0</v>
      </c>
      <c r="M519" s="153">
        <v>0</v>
      </c>
      <c r="N519" s="158">
        <v>0</v>
      </c>
    </row>
    <row r="520" spans="1:14" ht="33" customHeight="1" x14ac:dyDescent="0.2">
      <c r="A520" s="165" t="s">
        <v>339</v>
      </c>
      <c r="B520" s="153">
        <v>0</v>
      </c>
      <c r="C520" s="153">
        <v>0</v>
      </c>
      <c r="D520" s="153">
        <v>0</v>
      </c>
      <c r="E520" s="153">
        <v>0</v>
      </c>
      <c r="F520" s="153">
        <v>0</v>
      </c>
      <c r="G520" s="153">
        <v>0</v>
      </c>
      <c r="H520" s="153">
        <v>0</v>
      </c>
      <c r="I520" s="153">
        <v>0</v>
      </c>
      <c r="J520" s="153">
        <v>0</v>
      </c>
      <c r="K520" s="153">
        <v>0</v>
      </c>
      <c r="L520" s="153">
        <v>0</v>
      </c>
      <c r="M520" s="153">
        <v>0</v>
      </c>
      <c r="N520" s="158">
        <v>0</v>
      </c>
    </row>
    <row r="521" spans="1:14" ht="33" customHeight="1" thickBot="1" x14ac:dyDescent="0.25">
      <c r="A521" s="165" t="s">
        <v>256</v>
      </c>
      <c r="B521" s="153">
        <v>0</v>
      </c>
      <c r="C521" s="153">
        <v>0</v>
      </c>
      <c r="D521" s="153">
        <v>0</v>
      </c>
      <c r="E521" s="153">
        <v>0</v>
      </c>
      <c r="F521" s="153">
        <v>0</v>
      </c>
      <c r="G521" s="153">
        <v>0</v>
      </c>
      <c r="H521" s="153">
        <v>0</v>
      </c>
      <c r="I521" s="153">
        <v>0</v>
      </c>
      <c r="J521" s="153">
        <v>0</v>
      </c>
      <c r="K521" s="153">
        <v>0</v>
      </c>
      <c r="L521" s="153">
        <v>0</v>
      </c>
      <c r="M521" s="153">
        <v>0</v>
      </c>
      <c r="N521" s="158">
        <v>0</v>
      </c>
    </row>
    <row r="522" spans="1:14" ht="33" customHeight="1" thickBot="1" x14ac:dyDescent="0.25">
      <c r="A522" s="166" t="s">
        <v>340</v>
      </c>
      <c r="B522" s="156">
        <v>0</v>
      </c>
      <c r="C522" s="156">
        <v>0</v>
      </c>
      <c r="D522" s="156">
        <v>0</v>
      </c>
      <c r="E522" s="156">
        <v>53917</v>
      </c>
      <c r="F522" s="156">
        <v>0</v>
      </c>
      <c r="G522" s="156">
        <v>0</v>
      </c>
      <c r="H522" s="156">
        <v>0</v>
      </c>
      <c r="I522" s="156">
        <v>0</v>
      </c>
      <c r="J522" s="156">
        <v>0</v>
      </c>
      <c r="K522" s="156">
        <v>0</v>
      </c>
      <c r="L522" s="156">
        <v>0</v>
      </c>
      <c r="M522" s="156">
        <v>0</v>
      </c>
      <c r="N522" s="156">
        <v>53917</v>
      </c>
    </row>
    <row r="523" spans="1:14" ht="33" customHeight="1" thickBot="1" x14ac:dyDescent="0.25">
      <c r="A523" s="168" t="s">
        <v>340</v>
      </c>
      <c r="B523" s="160">
        <v>0</v>
      </c>
      <c r="C523" s="160">
        <v>0</v>
      </c>
      <c r="D523" s="160">
        <v>0</v>
      </c>
      <c r="E523" s="160">
        <v>53917</v>
      </c>
      <c r="F523" s="160">
        <v>0</v>
      </c>
      <c r="G523" s="160">
        <v>0</v>
      </c>
      <c r="H523" s="160">
        <v>0</v>
      </c>
      <c r="I523" s="160">
        <v>0</v>
      </c>
      <c r="J523" s="160">
        <v>0</v>
      </c>
      <c r="K523" s="160">
        <v>0</v>
      </c>
      <c r="L523" s="160">
        <v>0</v>
      </c>
      <c r="M523" s="160">
        <v>0</v>
      </c>
      <c r="N523" s="161">
        <v>53917</v>
      </c>
    </row>
    <row r="524" spans="1:14" ht="33" customHeight="1" thickBot="1" x14ac:dyDescent="0.25">
      <c r="A524" s="173" t="s">
        <v>251</v>
      </c>
      <c r="B524" s="174">
        <v>4887567</v>
      </c>
      <c r="C524" s="174">
        <v>6134068</v>
      </c>
      <c r="D524" s="174">
        <v>8979417</v>
      </c>
      <c r="E524" s="174">
        <v>3765979</v>
      </c>
      <c r="F524" s="174">
        <v>5806663</v>
      </c>
      <c r="G524" s="174">
        <v>8433521</v>
      </c>
      <c r="H524" s="174">
        <v>12659134</v>
      </c>
      <c r="I524" s="174">
        <v>15319749</v>
      </c>
      <c r="J524" s="174">
        <v>15967686</v>
      </c>
      <c r="K524" s="174">
        <v>19838652</v>
      </c>
      <c r="L524" s="174">
        <v>18981627</v>
      </c>
      <c r="M524" s="174">
        <v>15713172</v>
      </c>
      <c r="N524" s="174">
        <v>136487235</v>
      </c>
    </row>
    <row r="525" spans="1:14" ht="33" customHeight="1" x14ac:dyDescent="0.2"/>
    <row r="526" spans="1:14" ht="33" customHeight="1" x14ac:dyDescent="0.2">
      <c r="A526" s="89"/>
    </row>
    <row r="527" spans="1:14" ht="33" customHeight="1" x14ac:dyDescent="0.2">
      <c r="A527" s="271" t="s">
        <v>358</v>
      </c>
      <c r="B527" s="271"/>
      <c r="C527" s="271"/>
      <c r="D527" s="271"/>
      <c r="E527" s="271"/>
      <c r="F527" s="271"/>
      <c r="G527" s="271"/>
      <c r="H527" s="271"/>
      <c r="I527" s="271"/>
      <c r="J527" s="271"/>
      <c r="K527" s="271"/>
      <c r="L527" s="271"/>
      <c r="M527" s="271"/>
      <c r="N527" s="271"/>
    </row>
    <row r="528" spans="1:14" ht="33" customHeight="1" thickBot="1" x14ac:dyDescent="0.25">
      <c r="A528" s="272"/>
      <c r="B528" s="272"/>
      <c r="C528" s="272"/>
      <c r="D528" s="272"/>
      <c r="E528" s="272"/>
      <c r="F528" s="272"/>
      <c r="G528" s="272"/>
      <c r="H528" s="272"/>
      <c r="I528" s="272"/>
      <c r="J528" s="272"/>
      <c r="K528" s="272"/>
      <c r="L528" s="272"/>
      <c r="M528" s="272"/>
      <c r="N528" s="272"/>
    </row>
    <row r="529" spans="1:14" ht="33" customHeight="1" thickBot="1" x14ac:dyDescent="0.25">
      <c r="A529" s="193" t="s">
        <v>238</v>
      </c>
      <c r="B529" s="194" t="s">
        <v>239</v>
      </c>
      <c r="C529" s="194" t="s">
        <v>240</v>
      </c>
      <c r="D529" s="194" t="s">
        <v>241</v>
      </c>
      <c r="E529" s="194" t="s">
        <v>242</v>
      </c>
      <c r="F529" s="194" t="s">
        <v>243</v>
      </c>
      <c r="G529" s="194" t="s">
        <v>244</v>
      </c>
      <c r="H529" s="194" t="s">
        <v>245</v>
      </c>
      <c r="I529" s="194" t="s">
        <v>246</v>
      </c>
      <c r="J529" s="194" t="s">
        <v>247</v>
      </c>
      <c r="K529" s="194" t="s">
        <v>248</v>
      </c>
      <c r="L529" s="194" t="s">
        <v>249</v>
      </c>
      <c r="M529" s="194" t="s">
        <v>250</v>
      </c>
      <c r="N529" s="195" t="s">
        <v>251</v>
      </c>
    </row>
    <row r="530" spans="1:14" ht="33" customHeight="1" thickBot="1" x14ac:dyDescent="0.25">
      <c r="A530" s="187" t="s">
        <v>252</v>
      </c>
      <c r="B530" s="175">
        <v>0</v>
      </c>
      <c r="C530" s="175">
        <v>0</v>
      </c>
      <c r="D530" s="175">
        <v>0</v>
      </c>
      <c r="E530" s="175">
        <v>0</v>
      </c>
      <c r="F530" s="175">
        <v>0</v>
      </c>
      <c r="G530" s="175">
        <v>0</v>
      </c>
      <c r="H530" s="175">
        <v>0</v>
      </c>
      <c r="I530" s="175">
        <v>0</v>
      </c>
      <c r="J530" s="175">
        <v>0</v>
      </c>
      <c r="K530" s="175">
        <v>0</v>
      </c>
      <c r="L530" s="175">
        <v>0</v>
      </c>
      <c r="M530" s="175">
        <v>0</v>
      </c>
      <c r="N530" s="175">
        <v>0</v>
      </c>
    </row>
    <row r="531" spans="1:14" ht="33" customHeight="1" x14ac:dyDescent="0.2">
      <c r="A531" s="185" t="s">
        <v>253</v>
      </c>
      <c r="B531" s="178">
        <v>0</v>
      </c>
      <c r="C531" s="176">
        <v>0</v>
      </c>
      <c r="D531" s="176">
        <v>0</v>
      </c>
      <c r="E531" s="176">
        <v>0</v>
      </c>
      <c r="F531" s="176">
        <v>0</v>
      </c>
      <c r="G531" s="176">
        <v>0</v>
      </c>
      <c r="H531" s="176">
        <v>0</v>
      </c>
      <c r="I531" s="176">
        <v>0</v>
      </c>
      <c r="J531" s="176">
        <v>0</v>
      </c>
      <c r="K531" s="176">
        <v>0</v>
      </c>
      <c r="L531" s="176">
        <v>0</v>
      </c>
      <c r="M531" s="176">
        <v>0</v>
      </c>
      <c r="N531" s="177">
        <v>0</v>
      </c>
    </row>
    <row r="532" spans="1:14" ht="33" customHeight="1" x14ac:dyDescent="0.2">
      <c r="A532" s="185" t="s">
        <v>221</v>
      </c>
      <c r="B532" s="178">
        <v>0</v>
      </c>
      <c r="C532" s="176">
        <v>0</v>
      </c>
      <c r="D532" s="176">
        <v>0</v>
      </c>
      <c r="E532" s="176">
        <v>0</v>
      </c>
      <c r="F532" s="176">
        <v>0</v>
      </c>
      <c r="G532" s="176">
        <v>0</v>
      </c>
      <c r="H532" s="176">
        <v>0</v>
      </c>
      <c r="I532" s="176">
        <v>0</v>
      </c>
      <c r="J532" s="176">
        <v>0</v>
      </c>
      <c r="K532" s="176">
        <v>0</v>
      </c>
      <c r="L532" s="176">
        <v>0</v>
      </c>
      <c r="M532" s="176">
        <v>0</v>
      </c>
      <c r="N532" s="177">
        <v>0</v>
      </c>
    </row>
    <row r="533" spans="1:14" ht="33" customHeight="1" x14ac:dyDescent="0.2">
      <c r="A533" s="185" t="s">
        <v>254</v>
      </c>
      <c r="B533" s="178">
        <v>0</v>
      </c>
      <c r="C533" s="176">
        <v>0</v>
      </c>
      <c r="D533" s="176">
        <v>0</v>
      </c>
      <c r="E533" s="176">
        <v>0</v>
      </c>
      <c r="F533" s="176">
        <v>0</v>
      </c>
      <c r="G533" s="176">
        <v>0</v>
      </c>
      <c r="H533" s="176">
        <v>0</v>
      </c>
      <c r="I533" s="176">
        <v>0</v>
      </c>
      <c r="J533" s="176">
        <v>0</v>
      </c>
      <c r="K533" s="176">
        <v>0</v>
      </c>
      <c r="L533" s="176">
        <v>0</v>
      </c>
      <c r="M533" s="176">
        <v>0</v>
      </c>
      <c r="N533" s="177">
        <v>0</v>
      </c>
    </row>
    <row r="534" spans="1:14" ht="33" customHeight="1" x14ac:dyDescent="0.2">
      <c r="A534" s="186" t="s">
        <v>255</v>
      </c>
      <c r="B534" s="178">
        <v>0</v>
      </c>
      <c r="C534" s="176">
        <v>0</v>
      </c>
      <c r="D534" s="176">
        <v>0</v>
      </c>
      <c r="E534" s="176">
        <v>0</v>
      </c>
      <c r="F534" s="176">
        <v>0</v>
      </c>
      <c r="G534" s="176">
        <v>0</v>
      </c>
      <c r="H534" s="176">
        <v>0</v>
      </c>
      <c r="I534" s="176">
        <v>0</v>
      </c>
      <c r="J534" s="176">
        <v>0</v>
      </c>
      <c r="K534" s="176">
        <v>0</v>
      </c>
      <c r="L534" s="176">
        <v>0</v>
      </c>
      <c r="M534" s="176">
        <v>0</v>
      </c>
      <c r="N534" s="177">
        <v>0</v>
      </c>
    </row>
    <row r="535" spans="1:14" ht="33" customHeight="1" thickBot="1" x14ac:dyDescent="0.25">
      <c r="A535" s="192" t="s">
        <v>256</v>
      </c>
      <c r="B535" s="178">
        <v>0</v>
      </c>
      <c r="C535" s="176">
        <v>0</v>
      </c>
      <c r="D535" s="176">
        <v>0</v>
      </c>
      <c r="E535" s="176">
        <v>0</v>
      </c>
      <c r="F535" s="176">
        <v>0</v>
      </c>
      <c r="G535" s="176">
        <v>0</v>
      </c>
      <c r="H535" s="176">
        <v>0</v>
      </c>
      <c r="I535" s="176">
        <v>0</v>
      </c>
      <c r="J535" s="176">
        <v>0</v>
      </c>
      <c r="K535" s="176">
        <v>0</v>
      </c>
      <c r="L535" s="176">
        <v>0</v>
      </c>
      <c r="M535" s="176">
        <v>0</v>
      </c>
      <c r="N535" s="177">
        <v>0</v>
      </c>
    </row>
    <row r="536" spans="1:14" ht="33" customHeight="1" thickBot="1" x14ac:dyDescent="0.25">
      <c r="A536" s="189" t="s">
        <v>257</v>
      </c>
      <c r="B536" s="179">
        <v>0</v>
      </c>
      <c r="C536" s="179">
        <v>0</v>
      </c>
      <c r="D536" s="179">
        <v>0</v>
      </c>
      <c r="E536" s="179">
        <v>0</v>
      </c>
      <c r="F536" s="179">
        <v>0</v>
      </c>
      <c r="G536" s="179">
        <v>0</v>
      </c>
      <c r="H536" s="179">
        <v>0</v>
      </c>
      <c r="I536" s="179">
        <v>0</v>
      </c>
      <c r="J536" s="179">
        <v>0</v>
      </c>
      <c r="K536" s="179">
        <v>0</v>
      </c>
      <c r="L536" s="179">
        <v>0</v>
      </c>
      <c r="M536" s="179">
        <v>0</v>
      </c>
      <c r="N536" s="179">
        <v>0</v>
      </c>
    </row>
    <row r="537" spans="1:14" ht="33" customHeight="1" x14ac:dyDescent="0.2">
      <c r="A537" s="188" t="s">
        <v>258</v>
      </c>
      <c r="B537" s="176">
        <v>0</v>
      </c>
      <c r="C537" s="176">
        <v>0</v>
      </c>
      <c r="D537" s="176">
        <v>0</v>
      </c>
      <c r="E537" s="176">
        <v>0</v>
      </c>
      <c r="F537" s="176">
        <v>0</v>
      </c>
      <c r="G537" s="176">
        <v>0</v>
      </c>
      <c r="H537" s="176">
        <v>0</v>
      </c>
      <c r="I537" s="176">
        <v>0</v>
      </c>
      <c r="J537" s="176">
        <v>0</v>
      </c>
      <c r="K537" s="176">
        <v>0</v>
      </c>
      <c r="L537" s="176">
        <v>0</v>
      </c>
      <c r="M537" s="176">
        <v>0</v>
      </c>
      <c r="N537" s="177">
        <v>0</v>
      </c>
    </row>
    <row r="538" spans="1:14" ht="33" customHeight="1" x14ac:dyDescent="0.2">
      <c r="A538" s="188" t="s">
        <v>259</v>
      </c>
      <c r="B538" s="176">
        <v>0</v>
      </c>
      <c r="C538" s="176">
        <v>0</v>
      </c>
      <c r="D538" s="176">
        <v>0</v>
      </c>
      <c r="E538" s="176">
        <v>0</v>
      </c>
      <c r="F538" s="176">
        <v>0</v>
      </c>
      <c r="G538" s="176">
        <v>0</v>
      </c>
      <c r="H538" s="176">
        <v>0</v>
      </c>
      <c r="I538" s="176">
        <v>0</v>
      </c>
      <c r="J538" s="176">
        <v>0</v>
      </c>
      <c r="K538" s="176">
        <v>0</v>
      </c>
      <c r="L538" s="176">
        <v>0</v>
      </c>
      <c r="M538" s="176">
        <v>0</v>
      </c>
      <c r="N538" s="177">
        <v>0</v>
      </c>
    </row>
    <row r="539" spans="1:14" ht="33" customHeight="1" x14ac:dyDescent="0.2">
      <c r="A539" s="188" t="s">
        <v>260</v>
      </c>
      <c r="B539" s="176">
        <v>0</v>
      </c>
      <c r="C539" s="176">
        <v>0</v>
      </c>
      <c r="D539" s="176">
        <v>0</v>
      </c>
      <c r="E539" s="176">
        <v>0</v>
      </c>
      <c r="F539" s="176">
        <v>0</v>
      </c>
      <c r="G539" s="176">
        <v>0</v>
      </c>
      <c r="H539" s="176">
        <v>0</v>
      </c>
      <c r="I539" s="176">
        <v>0</v>
      </c>
      <c r="J539" s="176">
        <v>0</v>
      </c>
      <c r="K539" s="176">
        <v>0</v>
      </c>
      <c r="L539" s="176">
        <v>0</v>
      </c>
      <c r="M539" s="176">
        <v>0</v>
      </c>
      <c r="N539" s="177">
        <v>0</v>
      </c>
    </row>
    <row r="540" spans="1:14" ht="33" customHeight="1" x14ac:dyDescent="0.2">
      <c r="A540" s="188" t="s">
        <v>261</v>
      </c>
      <c r="B540" s="176">
        <v>0</v>
      </c>
      <c r="C540" s="176">
        <v>0</v>
      </c>
      <c r="D540" s="176">
        <v>0</v>
      </c>
      <c r="E540" s="176">
        <v>0</v>
      </c>
      <c r="F540" s="176">
        <v>0</v>
      </c>
      <c r="G540" s="176">
        <v>0</v>
      </c>
      <c r="H540" s="176">
        <v>0</v>
      </c>
      <c r="I540" s="176">
        <v>0</v>
      </c>
      <c r="J540" s="176">
        <v>0</v>
      </c>
      <c r="K540" s="176">
        <v>0</v>
      </c>
      <c r="L540" s="176">
        <v>0</v>
      </c>
      <c r="M540" s="176">
        <v>0</v>
      </c>
      <c r="N540" s="177">
        <v>0</v>
      </c>
    </row>
    <row r="541" spans="1:14" ht="33" customHeight="1" x14ac:dyDescent="0.2">
      <c r="A541" s="188" t="s">
        <v>262</v>
      </c>
      <c r="B541" s="176">
        <v>0</v>
      </c>
      <c r="C541" s="176">
        <v>0</v>
      </c>
      <c r="D541" s="176">
        <v>0</v>
      </c>
      <c r="E541" s="176">
        <v>0</v>
      </c>
      <c r="F541" s="176">
        <v>0</v>
      </c>
      <c r="G541" s="176">
        <v>0</v>
      </c>
      <c r="H541" s="176">
        <v>0</v>
      </c>
      <c r="I541" s="176">
        <v>0</v>
      </c>
      <c r="J541" s="176">
        <v>0</v>
      </c>
      <c r="K541" s="176">
        <v>0</v>
      </c>
      <c r="L541" s="176">
        <v>0</v>
      </c>
      <c r="M541" s="176">
        <v>0</v>
      </c>
      <c r="N541" s="177">
        <v>0</v>
      </c>
    </row>
    <row r="542" spans="1:14" ht="33" customHeight="1" thickBot="1" x14ac:dyDescent="0.25">
      <c r="A542" s="188" t="s">
        <v>263</v>
      </c>
      <c r="B542" s="176">
        <v>0</v>
      </c>
      <c r="C542" s="176">
        <v>0</v>
      </c>
      <c r="D542" s="176">
        <v>0</v>
      </c>
      <c r="E542" s="176">
        <v>0</v>
      </c>
      <c r="F542" s="176">
        <v>0</v>
      </c>
      <c r="G542" s="176">
        <v>0</v>
      </c>
      <c r="H542" s="176">
        <v>0</v>
      </c>
      <c r="I542" s="176">
        <v>0</v>
      </c>
      <c r="J542" s="176">
        <v>0</v>
      </c>
      <c r="K542" s="176">
        <v>0</v>
      </c>
      <c r="L542" s="176">
        <v>0</v>
      </c>
      <c r="M542" s="176">
        <v>0</v>
      </c>
      <c r="N542" s="177">
        <v>0</v>
      </c>
    </row>
    <row r="543" spans="1:14" ht="33" customHeight="1" thickBot="1" x14ac:dyDescent="0.25">
      <c r="A543" s="189" t="s">
        <v>264</v>
      </c>
      <c r="B543" s="179">
        <v>0</v>
      </c>
      <c r="C543" s="179">
        <v>0</v>
      </c>
      <c r="D543" s="179">
        <v>0</v>
      </c>
      <c r="E543" s="179">
        <v>0</v>
      </c>
      <c r="F543" s="179">
        <v>0</v>
      </c>
      <c r="G543" s="179">
        <v>0</v>
      </c>
      <c r="H543" s="179">
        <v>0</v>
      </c>
      <c r="I543" s="179">
        <v>0</v>
      </c>
      <c r="J543" s="179">
        <v>0</v>
      </c>
      <c r="K543" s="179">
        <v>3228280</v>
      </c>
      <c r="L543" s="179">
        <v>0</v>
      </c>
      <c r="M543" s="179">
        <v>0</v>
      </c>
      <c r="N543" s="179">
        <v>3228280</v>
      </c>
    </row>
    <row r="544" spans="1:14" ht="33" customHeight="1" x14ac:dyDescent="0.2">
      <c r="A544" s="188" t="s">
        <v>265</v>
      </c>
      <c r="B544" s="176">
        <v>0</v>
      </c>
      <c r="C544" s="176">
        <v>0</v>
      </c>
      <c r="D544" s="176">
        <v>0</v>
      </c>
      <c r="E544" s="176">
        <v>0</v>
      </c>
      <c r="F544" s="176">
        <v>0</v>
      </c>
      <c r="G544" s="176">
        <v>0</v>
      </c>
      <c r="H544" s="176">
        <v>0</v>
      </c>
      <c r="I544" s="176">
        <v>0</v>
      </c>
      <c r="J544" s="176">
        <v>0</v>
      </c>
      <c r="K544" s="176">
        <v>3228280</v>
      </c>
      <c r="L544" s="176">
        <v>0</v>
      </c>
      <c r="M544" s="176">
        <v>0</v>
      </c>
      <c r="N544" s="177">
        <v>3228280</v>
      </c>
    </row>
    <row r="545" spans="1:14" ht="33" customHeight="1" x14ac:dyDescent="0.2">
      <c r="A545" s="188" t="s">
        <v>266</v>
      </c>
      <c r="B545" s="176">
        <v>0</v>
      </c>
      <c r="C545" s="176">
        <v>0</v>
      </c>
      <c r="D545" s="176">
        <v>0</v>
      </c>
      <c r="E545" s="176">
        <v>0</v>
      </c>
      <c r="F545" s="176">
        <v>0</v>
      </c>
      <c r="G545" s="176">
        <v>0</v>
      </c>
      <c r="H545" s="176">
        <v>0</v>
      </c>
      <c r="I545" s="176">
        <v>0</v>
      </c>
      <c r="J545" s="176">
        <v>0</v>
      </c>
      <c r="K545" s="176">
        <v>0</v>
      </c>
      <c r="L545" s="176">
        <v>0</v>
      </c>
      <c r="M545" s="176">
        <v>0</v>
      </c>
      <c r="N545" s="177">
        <v>0</v>
      </c>
    </row>
    <row r="546" spans="1:14" ht="33" customHeight="1" x14ac:dyDescent="0.2">
      <c r="A546" s="188" t="s">
        <v>267</v>
      </c>
      <c r="B546" s="176">
        <v>0</v>
      </c>
      <c r="C546" s="176">
        <v>0</v>
      </c>
      <c r="D546" s="176">
        <v>0</v>
      </c>
      <c r="E546" s="176">
        <v>0</v>
      </c>
      <c r="F546" s="176">
        <v>0</v>
      </c>
      <c r="G546" s="176">
        <v>0</v>
      </c>
      <c r="H546" s="176">
        <v>0</v>
      </c>
      <c r="I546" s="176">
        <v>0</v>
      </c>
      <c r="J546" s="176">
        <v>0</v>
      </c>
      <c r="K546" s="176">
        <v>0</v>
      </c>
      <c r="L546" s="176">
        <v>0</v>
      </c>
      <c r="M546" s="176">
        <v>0</v>
      </c>
      <c r="N546" s="177">
        <v>0</v>
      </c>
    </row>
    <row r="547" spans="1:14" ht="33" customHeight="1" thickBot="1" x14ac:dyDescent="0.25">
      <c r="A547" s="188" t="s">
        <v>268</v>
      </c>
      <c r="B547" s="176">
        <v>0</v>
      </c>
      <c r="C547" s="176">
        <v>0</v>
      </c>
      <c r="D547" s="176">
        <v>0</v>
      </c>
      <c r="E547" s="176">
        <v>0</v>
      </c>
      <c r="F547" s="176">
        <v>0</v>
      </c>
      <c r="G547" s="176">
        <v>0</v>
      </c>
      <c r="H547" s="176">
        <v>0</v>
      </c>
      <c r="I547" s="176">
        <v>0</v>
      </c>
      <c r="J547" s="176">
        <v>0</v>
      </c>
      <c r="K547" s="176">
        <v>0</v>
      </c>
      <c r="L547" s="176">
        <v>0</v>
      </c>
      <c r="M547" s="176">
        <v>0</v>
      </c>
      <c r="N547" s="177">
        <v>0</v>
      </c>
    </row>
    <row r="548" spans="1:14" ht="33" customHeight="1" thickBot="1" x14ac:dyDescent="0.25">
      <c r="A548" s="189" t="s">
        <v>269</v>
      </c>
      <c r="B548" s="180">
        <v>36120</v>
      </c>
      <c r="C548" s="180">
        <v>78591</v>
      </c>
      <c r="D548" s="180">
        <v>2301400</v>
      </c>
      <c r="E548" s="180">
        <v>0</v>
      </c>
      <c r="F548" s="180">
        <v>0</v>
      </c>
      <c r="G548" s="180">
        <v>0</v>
      </c>
      <c r="H548" s="180">
        <v>36120</v>
      </c>
      <c r="I548" s="180">
        <v>1664239</v>
      </c>
      <c r="J548" s="180">
        <v>3893280</v>
      </c>
      <c r="K548" s="180">
        <v>0</v>
      </c>
      <c r="L548" s="180">
        <v>0</v>
      </c>
      <c r="M548" s="180">
        <v>1371600</v>
      </c>
      <c r="N548" s="180">
        <v>9381350</v>
      </c>
    </row>
    <row r="549" spans="1:14" ht="33" customHeight="1" x14ac:dyDescent="0.2">
      <c r="A549" s="188" t="s">
        <v>270</v>
      </c>
      <c r="B549" s="176">
        <v>0</v>
      </c>
      <c r="C549" s="176">
        <v>0</v>
      </c>
      <c r="D549" s="176">
        <v>0</v>
      </c>
      <c r="E549" s="176">
        <v>0</v>
      </c>
      <c r="F549" s="176">
        <v>0</v>
      </c>
      <c r="G549" s="176">
        <v>0</v>
      </c>
      <c r="H549" s="176">
        <v>0</v>
      </c>
      <c r="I549" s="176">
        <v>0</v>
      </c>
      <c r="J549" s="176">
        <v>0</v>
      </c>
      <c r="K549" s="176">
        <v>0</v>
      </c>
      <c r="L549" s="176">
        <v>0</v>
      </c>
      <c r="M549" s="176">
        <v>0</v>
      </c>
      <c r="N549" s="181">
        <v>0</v>
      </c>
    </row>
    <row r="550" spans="1:14" ht="33" customHeight="1" thickBot="1" x14ac:dyDescent="0.25">
      <c r="A550" s="188" t="s">
        <v>271</v>
      </c>
      <c r="B550" s="176">
        <v>36120</v>
      </c>
      <c r="C550" s="176">
        <v>78591</v>
      </c>
      <c r="D550" s="176">
        <v>2301400</v>
      </c>
      <c r="E550" s="176">
        <v>0</v>
      </c>
      <c r="F550" s="176">
        <v>0</v>
      </c>
      <c r="G550" s="176">
        <v>0</v>
      </c>
      <c r="H550" s="176">
        <v>36120</v>
      </c>
      <c r="I550" s="176">
        <v>1664239</v>
      </c>
      <c r="J550" s="176">
        <v>3893280</v>
      </c>
      <c r="K550" s="176">
        <v>0</v>
      </c>
      <c r="L550" s="176">
        <v>0</v>
      </c>
      <c r="M550" s="176">
        <v>1371600</v>
      </c>
      <c r="N550" s="181">
        <v>9381350</v>
      </c>
    </row>
    <row r="551" spans="1:14" ht="33" customHeight="1" thickBot="1" x14ac:dyDescent="0.25">
      <c r="A551" s="189" t="s">
        <v>272</v>
      </c>
      <c r="B551" s="179">
        <v>19445097</v>
      </c>
      <c r="C551" s="179">
        <v>26805335</v>
      </c>
      <c r="D551" s="179">
        <v>26615576</v>
      </c>
      <c r="E551" s="179">
        <v>25161782</v>
      </c>
      <c r="F551" s="179">
        <v>35673559</v>
      </c>
      <c r="G551" s="179">
        <v>40166798</v>
      </c>
      <c r="H551" s="179">
        <v>41933221</v>
      </c>
      <c r="I551" s="179">
        <v>39172167</v>
      </c>
      <c r="J551" s="179">
        <v>39538985</v>
      </c>
      <c r="K551" s="179">
        <v>48552597</v>
      </c>
      <c r="L551" s="179">
        <v>52871115</v>
      </c>
      <c r="M551" s="179">
        <v>34942697</v>
      </c>
      <c r="N551" s="179">
        <v>430878929</v>
      </c>
    </row>
    <row r="552" spans="1:14" ht="33" customHeight="1" x14ac:dyDescent="0.2">
      <c r="A552" s="188" t="s">
        <v>273</v>
      </c>
      <c r="B552" s="176">
        <v>0</v>
      </c>
      <c r="C552" s="176">
        <v>0</v>
      </c>
      <c r="D552" s="176">
        <v>0</v>
      </c>
      <c r="E552" s="176">
        <v>0</v>
      </c>
      <c r="F552" s="176">
        <v>0</v>
      </c>
      <c r="G552" s="176">
        <v>0</v>
      </c>
      <c r="H552" s="176">
        <v>0</v>
      </c>
      <c r="I552" s="176">
        <v>0</v>
      </c>
      <c r="J552" s="176">
        <v>0</v>
      </c>
      <c r="K552" s="176">
        <v>0</v>
      </c>
      <c r="L552" s="176">
        <v>0</v>
      </c>
      <c r="M552" s="176">
        <v>0</v>
      </c>
      <c r="N552" s="181">
        <v>0</v>
      </c>
    </row>
    <row r="553" spans="1:14" ht="33" customHeight="1" x14ac:dyDescent="0.2">
      <c r="A553" s="188" t="s">
        <v>274</v>
      </c>
      <c r="B553" s="176">
        <v>0</v>
      </c>
      <c r="C553" s="176">
        <v>0</v>
      </c>
      <c r="D553" s="176">
        <v>0</v>
      </c>
      <c r="E553" s="176">
        <v>0</v>
      </c>
      <c r="F553" s="176">
        <v>0</v>
      </c>
      <c r="G553" s="176">
        <v>0</v>
      </c>
      <c r="H553" s="176">
        <v>0</v>
      </c>
      <c r="I553" s="176">
        <v>0</v>
      </c>
      <c r="J553" s="176">
        <v>0</v>
      </c>
      <c r="K553" s="176">
        <v>0</v>
      </c>
      <c r="L553" s="176">
        <v>0</v>
      </c>
      <c r="M553" s="176">
        <v>0</v>
      </c>
      <c r="N553" s="181">
        <v>0</v>
      </c>
    </row>
    <row r="554" spans="1:14" ht="33" customHeight="1" x14ac:dyDescent="0.2">
      <c r="A554" s="188" t="s">
        <v>275</v>
      </c>
      <c r="B554" s="176">
        <v>0</v>
      </c>
      <c r="C554" s="176">
        <v>0</v>
      </c>
      <c r="D554" s="176">
        <v>0</v>
      </c>
      <c r="E554" s="176">
        <v>0</v>
      </c>
      <c r="F554" s="176">
        <v>0</v>
      </c>
      <c r="G554" s="176">
        <v>0</v>
      </c>
      <c r="H554" s="176">
        <v>0</v>
      </c>
      <c r="I554" s="176">
        <v>0</v>
      </c>
      <c r="J554" s="176">
        <v>0</v>
      </c>
      <c r="K554" s="176">
        <v>0</v>
      </c>
      <c r="L554" s="176">
        <v>0</v>
      </c>
      <c r="M554" s="176">
        <v>0</v>
      </c>
      <c r="N554" s="181">
        <v>0</v>
      </c>
    </row>
    <row r="555" spans="1:14" ht="33" customHeight="1" x14ac:dyDescent="0.2">
      <c r="A555" s="188" t="s">
        <v>276</v>
      </c>
      <c r="B555" s="176">
        <v>1354536</v>
      </c>
      <c r="C555" s="176">
        <v>0</v>
      </c>
      <c r="D555" s="176">
        <v>1456123</v>
      </c>
      <c r="E555" s="176">
        <v>682189</v>
      </c>
      <c r="F555" s="176">
        <v>23688</v>
      </c>
      <c r="G555" s="176">
        <v>2297353</v>
      </c>
      <c r="H555" s="176">
        <v>17084827</v>
      </c>
      <c r="I555" s="176">
        <v>13391475</v>
      </c>
      <c r="J555" s="176">
        <v>9153885</v>
      </c>
      <c r="K555" s="176">
        <v>15819161</v>
      </c>
      <c r="L555" s="176">
        <v>0</v>
      </c>
      <c r="M555" s="176">
        <v>6437382</v>
      </c>
      <c r="N555" s="181">
        <v>67700619</v>
      </c>
    </row>
    <row r="556" spans="1:14" ht="33" customHeight="1" x14ac:dyDescent="0.2">
      <c r="A556" s="188" t="s">
        <v>277</v>
      </c>
      <c r="B556" s="176">
        <v>0</v>
      </c>
      <c r="C556" s="176">
        <v>0</v>
      </c>
      <c r="D556" s="176">
        <v>0</v>
      </c>
      <c r="E556" s="176">
        <v>0</v>
      </c>
      <c r="F556" s="176">
        <v>0</v>
      </c>
      <c r="G556" s="176">
        <v>0</v>
      </c>
      <c r="H556" s="176">
        <v>0</v>
      </c>
      <c r="I556" s="176">
        <v>0</v>
      </c>
      <c r="J556" s="176">
        <v>0</v>
      </c>
      <c r="K556" s="176">
        <v>0</v>
      </c>
      <c r="L556" s="176">
        <v>0</v>
      </c>
      <c r="M556" s="176">
        <v>0</v>
      </c>
      <c r="N556" s="181">
        <v>0</v>
      </c>
    </row>
    <row r="557" spans="1:14" ht="33" customHeight="1" x14ac:dyDescent="0.2">
      <c r="A557" s="188" t="s">
        <v>278</v>
      </c>
      <c r="B557" s="176">
        <v>1228687</v>
      </c>
      <c r="C557" s="176">
        <v>968868</v>
      </c>
      <c r="D557" s="176">
        <v>0</v>
      </c>
      <c r="E557" s="176">
        <v>0</v>
      </c>
      <c r="F557" s="176">
        <v>0</v>
      </c>
      <c r="G557" s="176">
        <v>0</v>
      </c>
      <c r="H557" s="176">
        <v>0</v>
      </c>
      <c r="I557" s="176">
        <v>0</v>
      </c>
      <c r="J557" s="176">
        <v>0</v>
      </c>
      <c r="K557" s="176">
        <v>0</v>
      </c>
      <c r="L557" s="176">
        <v>76843</v>
      </c>
      <c r="M557" s="176">
        <v>0</v>
      </c>
      <c r="N557" s="181">
        <v>2274398</v>
      </c>
    </row>
    <row r="558" spans="1:14" ht="33" customHeight="1" x14ac:dyDescent="0.2">
      <c r="A558" s="188" t="s">
        <v>279</v>
      </c>
      <c r="B558" s="176">
        <v>0</v>
      </c>
      <c r="C558" s="176">
        <v>0</v>
      </c>
      <c r="D558" s="176">
        <v>0</v>
      </c>
      <c r="E558" s="176">
        <v>0</v>
      </c>
      <c r="F558" s="176">
        <v>0</v>
      </c>
      <c r="G558" s="176">
        <v>0</v>
      </c>
      <c r="H558" s="176">
        <v>0</v>
      </c>
      <c r="I558" s="176">
        <v>0</v>
      </c>
      <c r="J558" s="176">
        <v>0</v>
      </c>
      <c r="K558" s="176">
        <v>0</v>
      </c>
      <c r="L558" s="176">
        <v>0</v>
      </c>
      <c r="M558" s="176">
        <v>0</v>
      </c>
      <c r="N558" s="181">
        <v>0</v>
      </c>
    </row>
    <row r="559" spans="1:14" ht="33" customHeight="1" x14ac:dyDescent="0.2">
      <c r="A559" s="188" t="s">
        <v>280</v>
      </c>
      <c r="B559" s="176">
        <v>721350</v>
      </c>
      <c r="C559" s="176">
        <v>4333350</v>
      </c>
      <c r="D559" s="176">
        <v>4023600</v>
      </c>
      <c r="E559" s="176">
        <v>0</v>
      </c>
      <c r="F559" s="176">
        <v>0</v>
      </c>
      <c r="G559" s="176">
        <v>0</v>
      </c>
      <c r="H559" s="176">
        <v>0</v>
      </c>
      <c r="I559" s="176">
        <v>0</v>
      </c>
      <c r="J559" s="176">
        <v>0</v>
      </c>
      <c r="K559" s="176">
        <v>0</v>
      </c>
      <c r="L559" s="176">
        <v>0</v>
      </c>
      <c r="M559" s="176">
        <v>4301732</v>
      </c>
      <c r="N559" s="181">
        <v>13380032</v>
      </c>
    </row>
    <row r="560" spans="1:14" ht="33" customHeight="1" x14ac:dyDescent="0.2">
      <c r="A560" s="188" t="s">
        <v>281</v>
      </c>
      <c r="B560" s="176">
        <v>13878849</v>
      </c>
      <c r="C560" s="176">
        <v>21503117</v>
      </c>
      <c r="D560" s="176">
        <v>18960346</v>
      </c>
      <c r="E560" s="176">
        <v>24479593</v>
      </c>
      <c r="F560" s="176">
        <v>35649871</v>
      </c>
      <c r="G560" s="176">
        <v>37506050</v>
      </c>
      <c r="H560" s="176">
        <v>22673470</v>
      </c>
      <c r="I560" s="176">
        <v>24554964</v>
      </c>
      <c r="J560" s="176">
        <v>25980700</v>
      </c>
      <c r="K560" s="176">
        <v>27776224</v>
      </c>
      <c r="L560" s="176">
        <v>48009615</v>
      </c>
      <c r="M560" s="176">
        <v>23143963</v>
      </c>
      <c r="N560" s="181">
        <v>324116762</v>
      </c>
    </row>
    <row r="561" spans="1:14" ht="33" customHeight="1" x14ac:dyDescent="0.2">
      <c r="A561" s="188" t="s">
        <v>282</v>
      </c>
      <c r="B561" s="176">
        <v>0</v>
      </c>
      <c r="C561" s="176">
        <v>0</v>
      </c>
      <c r="D561" s="176">
        <v>0</v>
      </c>
      <c r="E561" s="176">
        <v>0</v>
      </c>
      <c r="F561" s="176">
        <v>0</v>
      </c>
      <c r="G561" s="176">
        <v>0</v>
      </c>
      <c r="H561" s="176">
        <v>0</v>
      </c>
      <c r="I561" s="176">
        <v>0</v>
      </c>
      <c r="J561" s="176">
        <v>0</v>
      </c>
      <c r="K561" s="176">
        <v>0</v>
      </c>
      <c r="L561" s="176">
        <v>0</v>
      </c>
      <c r="M561" s="176">
        <v>0</v>
      </c>
      <c r="N561" s="181">
        <v>0</v>
      </c>
    </row>
    <row r="562" spans="1:14" ht="33" customHeight="1" thickBot="1" x14ac:dyDescent="0.25">
      <c r="A562" s="188" t="s">
        <v>283</v>
      </c>
      <c r="B562" s="176">
        <v>2261675</v>
      </c>
      <c r="C562" s="176">
        <v>0</v>
      </c>
      <c r="D562" s="176">
        <v>2175506</v>
      </c>
      <c r="E562" s="176">
        <v>0</v>
      </c>
      <c r="F562" s="176">
        <v>0</v>
      </c>
      <c r="G562" s="176">
        <v>363394</v>
      </c>
      <c r="H562" s="176">
        <v>2174924</v>
      </c>
      <c r="I562" s="176">
        <v>1225728</v>
      </c>
      <c r="J562" s="176">
        <v>4404400</v>
      </c>
      <c r="K562" s="176">
        <v>4957212</v>
      </c>
      <c r="L562" s="176">
        <v>4784657</v>
      </c>
      <c r="M562" s="176">
        <v>1059620</v>
      </c>
      <c r="N562" s="181">
        <v>23407117</v>
      </c>
    </row>
    <row r="563" spans="1:14" ht="33" customHeight="1" thickBot="1" x14ac:dyDescent="0.25">
      <c r="A563" s="189" t="s">
        <v>284</v>
      </c>
      <c r="B563" s="179">
        <v>0</v>
      </c>
      <c r="C563" s="179">
        <v>2583050</v>
      </c>
      <c r="D563" s="179">
        <v>0</v>
      </c>
      <c r="E563" s="179">
        <v>841500</v>
      </c>
      <c r="F563" s="179">
        <v>1206150</v>
      </c>
      <c r="G563" s="179">
        <v>2272050</v>
      </c>
      <c r="H563" s="179">
        <v>0</v>
      </c>
      <c r="I563" s="179">
        <v>292793</v>
      </c>
      <c r="J563" s="179">
        <v>1683000</v>
      </c>
      <c r="K563" s="179">
        <v>1527174</v>
      </c>
      <c r="L563" s="179">
        <v>1102959</v>
      </c>
      <c r="M563" s="179">
        <v>2771538</v>
      </c>
      <c r="N563" s="179">
        <v>14280214</v>
      </c>
    </row>
    <row r="564" spans="1:14" ht="33" customHeight="1" thickBot="1" x14ac:dyDescent="0.25">
      <c r="A564" s="190" t="s">
        <v>284</v>
      </c>
      <c r="B564" s="182">
        <v>0</v>
      </c>
      <c r="C564" s="182">
        <v>2583050</v>
      </c>
      <c r="D564" s="182">
        <v>0</v>
      </c>
      <c r="E564" s="182">
        <v>841500</v>
      </c>
      <c r="F564" s="182">
        <v>1206150</v>
      </c>
      <c r="G564" s="182">
        <v>2272050</v>
      </c>
      <c r="H564" s="182">
        <v>0</v>
      </c>
      <c r="I564" s="182">
        <v>292793</v>
      </c>
      <c r="J564" s="182">
        <v>1683000</v>
      </c>
      <c r="K564" s="182">
        <v>1527174</v>
      </c>
      <c r="L564" s="182">
        <v>1102959</v>
      </c>
      <c r="M564" s="182">
        <v>2771538</v>
      </c>
      <c r="N564" s="181">
        <v>14280214</v>
      </c>
    </row>
    <row r="565" spans="1:14" ht="33" customHeight="1" thickBot="1" x14ac:dyDescent="0.25">
      <c r="A565" s="189" t="s">
        <v>285</v>
      </c>
      <c r="B565" s="179">
        <v>0</v>
      </c>
      <c r="C565" s="179">
        <v>0</v>
      </c>
      <c r="D565" s="179">
        <v>0</v>
      </c>
      <c r="E565" s="179">
        <v>0</v>
      </c>
      <c r="F565" s="179">
        <v>0</v>
      </c>
      <c r="G565" s="179">
        <v>0</v>
      </c>
      <c r="H565" s="179">
        <v>0</v>
      </c>
      <c r="I565" s="179">
        <v>0</v>
      </c>
      <c r="J565" s="179">
        <v>0</v>
      </c>
      <c r="K565" s="179">
        <v>0</v>
      </c>
      <c r="L565" s="179">
        <v>0</v>
      </c>
      <c r="M565" s="179">
        <v>0</v>
      </c>
      <c r="N565" s="179">
        <v>0</v>
      </c>
    </row>
    <row r="566" spans="1:14" ht="33" customHeight="1" x14ac:dyDescent="0.2">
      <c r="A566" s="188" t="s">
        <v>286</v>
      </c>
      <c r="B566" s="176">
        <v>0</v>
      </c>
      <c r="C566" s="176">
        <v>0</v>
      </c>
      <c r="D566" s="176">
        <v>0</v>
      </c>
      <c r="E566" s="176">
        <v>0</v>
      </c>
      <c r="F566" s="176">
        <v>0</v>
      </c>
      <c r="G566" s="176">
        <v>0</v>
      </c>
      <c r="H566" s="176">
        <v>0</v>
      </c>
      <c r="I566" s="176">
        <v>0</v>
      </c>
      <c r="J566" s="176">
        <v>0</v>
      </c>
      <c r="K566" s="176">
        <v>0</v>
      </c>
      <c r="L566" s="176">
        <v>0</v>
      </c>
      <c r="M566" s="176">
        <v>0</v>
      </c>
      <c r="N566" s="181">
        <v>0</v>
      </c>
    </row>
    <row r="567" spans="1:14" ht="33" customHeight="1" x14ac:dyDescent="0.2">
      <c r="A567" s="188" t="s">
        <v>287</v>
      </c>
      <c r="B567" s="176">
        <v>0</v>
      </c>
      <c r="C567" s="176">
        <v>0</v>
      </c>
      <c r="D567" s="176">
        <v>0</v>
      </c>
      <c r="E567" s="176">
        <v>0</v>
      </c>
      <c r="F567" s="176">
        <v>0</v>
      </c>
      <c r="G567" s="176">
        <v>0</v>
      </c>
      <c r="H567" s="176">
        <v>0</v>
      </c>
      <c r="I567" s="176">
        <v>0</v>
      </c>
      <c r="J567" s="176">
        <v>0</v>
      </c>
      <c r="K567" s="176">
        <v>0</v>
      </c>
      <c r="L567" s="176">
        <v>0</v>
      </c>
      <c r="M567" s="176">
        <v>0</v>
      </c>
      <c r="N567" s="181">
        <v>0</v>
      </c>
    </row>
    <row r="568" spans="1:14" ht="33" customHeight="1" x14ac:dyDescent="0.2">
      <c r="A568" s="188" t="s">
        <v>288</v>
      </c>
      <c r="B568" s="176">
        <v>0</v>
      </c>
      <c r="C568" s="176">
        <v>0</v>
      </c>
      <c r="D568" s="176">
        <v>0</v>
      </c>
      <c r="E568" s="176">
        <v>0</v>
      </c>
      <c r="F568" s="176">
        <v>0</v>
      </c>
      <c r="G568" s="176">
        <v>0</v>
      </c>
      <c r="H568" s="176">
        <v>0</v>
      </c>
      <c r="I568" s="176">
        <v>0</v>
      </c>
      <c r="J568" s="176">
        <v>0</v>
      </c>
      <c r="K568" s="176">
        <v>0</v>
      </c>
      <c r="L568" s="176">
        <v>0</v>
      </c>
      <c r="M568" s="176">
        <v>0</v>
      </c>
      <c r="N568" s="181">
        <v>0</v>
      </c>
    </row>
    <row r="569" spans="1:14" ht="33" customHeight="1" x14ac:dyDescent="0.2">
      <c r="A569" s="188" t="s">
        <v>289</v>
      </c>
      <c r="B569" s="176">
        <v>0</v>
      </c>
      <c r="C569" s="176">
        <v>0</v>
      </c>
      <c r="D569" s="176">
        <v>0</v>
      </c>
      <c r="E569" s="176">
        <v>0</v>
      </c>
      <c r="F569" s="176">
        <v>0</v>
      </c>
      <c r="G569" s="176">
        <v>0</v>
      </c>
      <c r="H569" s="176">
        <v>0</v>
      </c>
      <c r="I569" s="176">
        <v>0</v>
      </c>
      <c r="J569" s="176">
        <v>0</v>
      </c>
      <c r="K569" s="176">
        <v>0</v>
      </c>
      <c r="L569" s="176">
        <v>0</v>
      </c>
      <c r="M569" s="176">
        <v>0</v>
      </c>
      <c r="N569" s="181">
        <v>0</v>
      </c>
    </row>
    <row r="570" spans="1:14" ht="33" customHeight="1" x14ac:dyDescent="0.2">
      <c r="A570" s="188" t="s">
        <v>290</v>
      </c>
      <c r="B570" s="176">
        <v>0</v>
      </c>
      <c r="C570" s="176">
        <v>0</v>
      </c>
      <c r="D570" s="176">
        <v>0</v>
      </c>
      <c r="E570" s="176">
        <v>0</v>
      </c>
      <c r="F570" s="176">
        <v>0</v>
      </c>
      <c r="G570" s="176">
        <v>0</v>
      </c>
      <c r="H570" s="176">
        <v>0</v>
      </c>
      <c r="I570" s="176">
        <v>0</v>
      </c>
      <c r="J570" s="176">
        <v>0</v>
      </c>
      <c r="K570" s="176">
        <v>0</v>
      </c>
      <c r="L570" s="176">
        <v>0</v>
      </c>
      <c r="M570" s="176">
        <v>0</v>
      </c>
      <c r="N570" s="181">
        <v>0</v>
      </c>
    </row>
    <row r="571" spans="1:14" ht="33" customHeight="1" x14ac:dyDescent="0.2">
      <c r="A571" s="188" t="s">
        <v>291</v>
      </c>
      <c r="B571" s="176">
        <v>0</v>
      </c>
      <c r="C571" s="176">
        <v>0</v>
      </c>
      <c r="D571" s="176">
        <v>0</v>
      </c>
      <c r="E571" s="176">
        <v>0</v>
      </c>
      <c r="F571" s="176">
        <v>0</v>
      </c>
      <c r="G571" s="176">
        <v>0</v>
      </c>
      <c r="H571" s="176">
        <v>0</v>
      </c>
      <c r="I571" s="176">
        <v>0</v>
      </c>
      <c r="J571" s="176">
        <v>0</v>
      </c>
      <c r="K571" s="176">
        <v>0</v>
      </c>
      <c r="L571" s="176">
        <v>0</v>
      </c>
      <c r="M571" s="176">
        <v>0</v>
      </c>
      <c r="N571" s="181">
        <v>0</v>
      </c>
    </row>
    <row r="572" spans="1:14" ht="33" customHeight="1" x14ac:dyDescent="0.2">
      <c r="A572" s="188" t="s">
        <v>292</v>
      </c>
      <c r="B572" s="176">
        <v>0</v>
      </c>
      <c r="C572" s="176">
        <v>0</v>
      </c>
      <c r="D572" s="176">
        <v>0</v>
      </c>
      <c r="E572" s="176">
        <v>0</v>
      </c>
      <c r="F572" s="176">
        <v>0</v>
      </c>
      <c r="G572" s="176">
        <v>0</v>
      </c>
      <c r="H572" s="176">
        <v>0</v>
      </c>
      <c r="I572" s="176">
        <v>0</v>
      </c>
      <c r="J572" s="176">
        <v>0</v>
      </c>
      <c r="K572" s="176">
        <v>0</v>
      </c>
      <c r="L572" s="176">
        <v>0</v>
      </c>
      <c r="M572" s="176">
        <v>0</v>
      </c>
      <c r="N572" s="181">
        <v>0</v>
      </c>
    </row>
    <row r="573" spans="1:14" ht="33" customHeight="1" x14ac:dyDescent="0.2">
      <c r="A573" s="188" t="s">
        <v>293</v>
      </c>
      <c r="B573" s="176">
        <v>0</v>
      </c>
      <c r="C573" s="176">
        <v>0</v>
      </c>
      <c r="D573" s="176">
        <v>0</v>
      </c>
      <c r="E573" s="176">
        <v>0</v>
      </c>
      <c r="F573" s="176">
        <v>0</v>
      </c>
      <c r="G573" s="176">
        <v>0</v>
      </c>
      <c r="H573" s="176">
        <v>0</v>
      </c>
      <c r="I573" s="176">
        <v>0</v>
      </c>
      <c r="J573" s="176">
        <v>0</v>
      </c>
      <c r="K573" s="176">
        <v>0</v>
      </c>
      <c r="L573" s="176">
        <v>0</v>
      </c>
      <c r="M573" s="176">
        <v>0</v>
      </c>
      <c r="N573" s="181">
        <v>0</v>
      </c>
    </row>
    <row r="574" spans="1:14" ht="33" customHeight="1" x14ac:dyDescent="0.2">
      <c r="A574" s="188" t="s">
        <v>294</v>
      </c>
      <c r="B574" s="176">
        <v>0</v>
      </c>
      <c r="C574" s="176">
        <v>0</v>
      </c>
      <c r="D574" s="176">
        <v>0</v>
      </c>
      <c r="E574" s="176">
        <v>0</v>
      </c>
      <c r="F574" s="176">
        <v>0</v>
      </c>
      <c r="G574" s="176">
        <v>0</v>
      </c>
      <c r="H574" s="176">
        <v>0</v>
      </c>
      <c r="I574" s="176">
        <v>0</v>
      </c>
      <c r="J574" s="176">
        <v>0</v>
      </c>
      <c r="K574" s="176">
        <v>0</v>
      </c>
      <c r="L574" s="176">
        <v>0</v>
      </c>
      <c r="M574" s="176">
        <v>0</v>
      </c>
      <c r="N574" s="181">
        <v>0</v>
      </c>
    </row>
    <row r="575" spans="1:14" ht="33" customHeight="1" thickBot="1" x14ac:dyDescent="0.25">
      <c r="A575" s="188" t="s">
        <v>295</v>
      </c>
      <c r="B575" s="176">
        <v>0</v>
      </c>
      <c r="C575" s="176">
        <v>0</v>
      </c>
      <c r="D575" s="176">
        <v>0</v>
      </c>
      <c r="E575" s="176">
        <v>0</v>
      </c>
      <c r="F575" s="176">
        <v>0</v>
      </c>
      <c r="G575" s="176">
        <v>0</v>
      </c>
      <c r="H575" s="176">
        <v>0</v>
      </c>
      <c r="I575" s="176">
        <v>0</v>
      </c>
      <c r="J575" s="176">
        <v>0</v>
      </c>
      <c r="K575" s="176">
        <v>0</v>
      </c>
      <c r="L575" s="176">
        <v>0</v>
      </c>
      <c r="M575" s="176">
        <v>0</v>
      </c>
      <c r="N575" s="181">
        <v>0</v>
      </c>
    </row>
    <row r="576" spans="1:14" ht="33" customHeight="1" thickBot="1" x14ac:dyDescent="0.25">
      <c r="A576" s="189" t="s">
        <v>296</v>
      </c>
      <c r="B576" s="179">
        <v>405720</v>
      </c>
      <c r="C576" s="179">
        <v>617400</v>
      </c>
      <c r="D576" s="179">
        <v>472360</v>
      </c>
      <c r="E576" s="179">
        <v>856487</v>
      </c>
      <c r="F576" s="179">
        <v>1576272</v>
      </c>
      <c r="G576" s="179">
        <v>2322517</v>
      </c>
      <c r="H576" s="179">
        <v>10625640</v>
      </c>
      <c r="I576" s="179">
        <v>8507733</v>
      </c>
      <c r="J576" s="179">
        <v>9610880</v>
      </c>
      <c r="K576" s="179">
        <v>8992466</v>
      </c>
      <c r="L576" s="179">
        <v>7871615</v>
      </c>
      <c r="M576" s="179">
        <v>7767478</v>
      </c>
      <c r="N576" s="179">
        <v>59626569</v>
      </c>
    </row>
    <row r="577" spans="1:14" ht="33" customHeight="1" x14ac:dyDescent="0.2">
      <c r="A577" s="188" t="s">
        <v>297</v>
      </c>
      <c r="B577" s="176">
        <v>0</v>
      </c>
      <c r="C577" s="176">
        <v>0</v>
      </c>
      <c r="D577" s="176">
        <v>0</v>
      </c>
      <c r="E577" s="176">
        <v>0</v>
      </c>
      <c r="F577" s="176">
        <v>0</v>
      </c>
      <c r="G577" s="176">
        <v>1005550</v>
      </c>
      <c r="H577" s="176">
        <v>3181760</v>
      </c>
      <c r="I577" s="176">
        <v>3689856</v>
      </c>
      <c r="J577" s="176">
        <v>4120640</v>
      </c>
      <c r="K577" s="176">
        <v>3589761</v>
      </c>
      <c r="L577" s="176">
        <v>5794109</v>
      </c>
      <c r="M577" s="176">
        <v>6828724</v>
      </c>
      <c r="N577" s="181">
        <v>28210400</v>
      </c>
    </row>
    <row r="578" spans="1:14" ht="33" customHeight="1" x14ac:dyDescent="0.2">
      <c r="A578" s="188" t="s">
        <v>298</v>
      </c>
      <c r="B578" s="176">
        <v>0</v>
      </c>
      <c r="C578" s="176">
        <v>0</v>
      </c>
      <c r="D578" s="176">
        <v>0</v>
      </c>
      <c r="E578" s="176">
        <v>0</v>
      </c>
      <c r="F578" s="176">
        <v>0</v>
      </c>
      <c r="G578" s="176">
        <v>0</v>
      </c>
      <c r="H578" s="176">
        <v>0</v>
      </c>
      <c r="I578" s="176">
        <v>0</v>
      </c>
      <c r="J578" s="176">
        <v>0</v>
      </c>
      <c r="K578" s="176">
        <v>0</v>
      </c>
      <c r="L578" s="176">
        <v>0</v>
      </c>
      <c r="M578" s="176">
        <v>0</v>
      </c>
      <c r="N578" s="181">
        <v>0</v>
      </c>
    </row>
    <row r="579" spans="1:14" ht="33" customHeight="1" x14ac:dyDescent="0.2">
      <c r="A579" s="188" t="s">
        <v>299</v>
      </c>
      <c r="B579" s="176">
        <v>405720</v>
      </c>
      <c r="C579" s="176">
        <v>617400</v>
      </c>
      <c r="D579" s="176">
        <v>472360</v>
      </c>
      <c r="E579" s="176">
        <v>158123</v>
      </c>
      <c r="F579" s="176">
        <v>574486</v>
      </c>
      <c r="G579" s="176">
        <v>618603</v>
      </c>
      <c r="H579" s="176">
        <v>887880</v>
      </c>
      <c r="I579" s="176">
        <v>0</v>
      </c>
      <c r="J579" s="176">
        <v>0</v>
      </c>
      <c r="K579" s="176">
        <v>0</v>
      </c>
      <c r="L579" s="176">
        <v>777111</v>
      </c>
      <c r="M579" s="176">
        <v>117954</v>
      </c>
      <c r="N579" s="181">
        <v>4629637</v>
      </c>
    </row>
    <row r="580" spans="1:14" ht="33" customHeight="1" x14ac:dyDescent="0.2">
      <c r="A580" s="188" t="s">
        <v>300</v>
      </c>
      <c r="B580" s="176">
        <v>0</v>
      </c>
      <c r="C580" s="176">
        <v>0</v>
      </c>
      <c r="D580" s="176">
        <v>0</v>
      </c>
      <c r="E580" s="176">
        <v>0</v>
      </c>
      <c r="F580" s="176">
        <v>0</v>
      </c>
      <c r="G580" s="176">
        <v>0</v>
      </c>
      <c r="H580" s="176">
        <v>0</v>
      </c>
      <c r="I580" s="176">
        <v>0</v>
      </c>
      <c r="J580" s="176">
        <v>0</v>
      </c>
      <c r="K580" s="176">
        <v>0</v>
      </c>
      <c r="L580" s="176">
        <v>0</v>
      </c>
      <c r="M580" s="176">
        <v>0</v>
      </c>
      <c r="N580" s="181">
        <v>0</v>
      </c>
    </row>
    <row r="581" spans="1:14" ht="33" customHeight="1" x14ac:dyDescent="0.2">
      <c r="A581" s="188" t="s">
        <v>301</v>
      </c>
      <c r="B581" s="176">
        <v>0</v>
      </c>
      <c r="C581" s="176">
        <v>0</v>
      </c>
      <c r="D581" s="176">
        <v>0</v>
      </c>
      <c r="E581" s="176">
        <v>0</v>
      </c>
      <c r="F581" s="176">
        <v>0</v>
      </c>
      <c r="G581" s="176">
        <v>0</v>
      </c>
      <c r="H581" s="176">
        <v>0</v>
      </c>
      <c r="I581" s="176">
        <v>0</v>
      </c>
      <c r="J581" s="176">
        <v>0</v>
      </c>
      <c r="K581" s="176">
        <v>0</v>
      </c>
      <c r="L581" s="176">
        <v>0</v>
      </c>
      <c r="M581" s="176">
        <v>0</v>
      </c>
      <c r="N581" s="181">
        <v>0</v>
      </c>
    </row>
    <row r="582" spans="1:14" ht="33" customHeight="1" x14ac:dyDescent="0.2">
      <c r="A582" s="188" t="s">
        <v>302</v>
      </c>
      <c r="B582" s="176">
        <v>0</v>
      </c>
      <c r="C582" s="176">
        <v>0</v>
      </c>
      <c r="D582" s="176">
        <v>0</v>
      </c>
      <c r="E582" s="176">
        <v>698364</v>
      </c>
      <c r="F582" s="176">
        <v>1001786</v>
      </c>
      <c r="G582" s="176">
        <v>698364</v>
      </c>
      <c r="H582" s="176">
        <v>6556000</v>
      </c>
      <c r="I582" s="176">
        <v>4817877</v>
      </c>
      <c r="J582" s="176">
        <v>5490240</v>
      </c>
      <c r="K582" s="176">
        <v>5402705</v>
      </c>
      <c r="L582" s="176">
        <v>1300395</v>
      </c>
      <c r="M582" s="176">
        <v>820800</v>
      </c>
      <c r="N582" s="181">
        <v>26786531</v>
      </c>
    </row>
    <row r="583" spans="1:14" ht="33" customHeight="1" thickBot="1" x14ac:dyDescent="0.25">
      <c r="A583" s="188" t="s">
        <v>303</v>
      </c>
      <c r="B583" s="176">
        <v>0</v>
      </c>
      <c r="C583" s="176">
        <v>0</v>
      </c>
      <c r="D583" s="176">
        <v>0</v>
      </c>
      <c r="E583" s="176">
        <v>0</v>
      </c>
      <c r="F583" s="176">
        <v>0</v>
      </c>
      <c r="G583" s="176">
        <v>0</v>
      </c>
      <c r="H583" s="176">
        <v>0</v>
      </c>
      <c r="I583" s="176">
        <v>0</v>
      </c>
      <c r="J583" s="176">
        <v>0</v>
      </c>
      <c r="K583" s="176">
        <v>0</v>
      </c>
      <c r="L583" s="176">
        <v>0</v>
      </c>
      <c r="M583" s="176">
        <v>0</v>
      </c>
      <c r="N583" s="181">
        <v>0</v>
      </c>
    </row>
    <row r="584" spans="1:14" ht="33" customHeight="1" thickBot="1" x14ac:dyDescent="0.25">
      <c r="A584" s="189" t="s">
        <v>304</v>
      </c>
      <c r="B584" s="179">
        <v>2012161</v>
      </c>
      <c r="C584" s="179">
        <v>2470112</v>
      </c>
      <c r="D584" s="179">
        <v>3179240</v>
      </c>
      <c r="E584" s="179">
        <v>1275485</v>
      </c>
      <c r="F584" s="179">
        <v>4208069</v>
      </c>
      <c r="G584" s="179">
        <v>2350000</v>
      </c>
      <c r="H584" s="179">
        <v>1551920</v>
      </c>
      <c r="I584" s="179">
        <v>116981</v>
      </c>
      <c r="J584" s="179">
        <v>669053</v>
      </c>
      <c r="K584" s="179">
        <v>2259125</v>
      </c>
      <c r="L584" s="179">
        <v>2183566</v>
      </c>
      <c r="M584" s="179">
        <v>2802739</v>
      </c>
      <c r="N584" s="179">
        <v>25078452</v>
      </c>
    </row>
    <row r="585" spans="1:14" ht="33" customHeight="1" x14ac:dyDescent="0.2">
      <c r="A585" s="188" t="s">
        <v>305</v>
      </c>
      <c r="B585" s="176">
        <v>0</v>
      </c>
      <c r="C585" s="176">
        <v>0</v>
      </c>
      <c r="D585" s="176">
        <v>0</v>
      </c>
      <c r="E585" s="176">
        <v>0</v>
      </c>
      <c r="F585" s="176">
        <v>0</v>
      </c>
      <c r="G585" s="176">
        <v>0</v>
      </c>
      <c r="H585" s="176">
        <v>0</v>
      </c>
      <c r="I585" s="176">
        <v>0</v>
      </c>
      <c r="J585" s="176">
        <v>0</v>
      </c>
      <c r="K585" s="176">
        <v>0</v>
      </c>
      <c r="L585" s="176">
        <v>0</v>
      </c>
      <c r="M585" s="176">
        <v>0</v>
      </c>
      <c r="N585" s="181">
        <v>0</v>
      </c>
    </row>
    <row r="586" spans="1:14" ht="33" customHeight="1" x14ac:dyDescent="0.2">
      <c r="A586" s="188" t="s">
        <v>306</v>
      </c>
      <c r="B586" s="176">
        <v>0</v>
      </c>
      <c r="C586" s="176">
        <v>0</v>
      </c>
      <c r="D586" s="176">
        <v>0</v>
      </c>
      <c r="E586" s="176">
        <v>0</v>
      </c>
      <c r="F586" s="176">
        <v>0</v>
      </c>
      <c r="G586" s="176">
        <v>0</v>
      </c>
      <c r="H586" s="176">
        <v>0</v>
      </c>
      <c r="I586" s="176">
        <v>0</v>
      </c>
      <c r="J586" s="176">
        <v>0</v>
      </c>
      <c r="K586" s="176">
        <v>0</v>
      </c>
      <c r="L586" s="176">
        <v>0</v>
      </c>
      <c r="M586" s="176">
        <v>0</v>
      </c>
      <c r="N586" s="181">
        <v>0</v>
      </c>
    </row>
    <row r="587" spans="1:14" ht="33" customHeight="1" x14ac:dyDescent="0.2">
      <c r="A587" s="188" t="s">
        <v>307</v>
      </c>
      <c r="B587" s="176">
        <v>2012161</v>
      </c>
      <c r="C587" s="176">
        <v>2470112</v>
      </c>
      <c r="D587" s="176">
        <v>3179240</v>
      </c>
      <c r="E587" s="176">
        <v>1275485</v>
      </c>
      <c r="F587" s="176">
        <v>4208069</v>
      </c>
      <c r="G587" s="176">
        <v>2350000</v>
      </c>
      <c r="H587" s="176">
        <v>1551920</v>
      </c>
      <c r="I587" s="176">
        <v>116981</v>
      </c>
      <c r="J587" s="176">
        <v>669053</v>
      </c>
      <c r="K587" s="176">
        <v>2259125</v>
      </c>
      <c r="L587" s="176">
        <v>2183566</v>
      </c>
      <c r="M587" s="176">
        <v>1573565</v>
      </c>
      <c r="N587" s="181">
        <v>23849278</v>
      </c>
    </row>
    <row r="588" spans="1:14" ht="33" customHeight="1" x14ac:dyDescent="0.2">
      <c r="A588" s="188" t="s">
        <v>308</v>
      </c>
      <c r="B588" s="176">
        <v>0</v>
      </c>
      <c r="C588" s="176">
        <v>0</v>
      </c>
      <c r="D588" s="176">
        <v>0</v>
      </c>
      <c r="E588" s="176">
        <v>0</v>
      </c>
      <c r="F588" s="176">
        <v>0</v>
      </c>
      <c r="G588" s="176">
        <v>0</v>
      </c>
      <c r="H588" s="176">
        <v>0</v>
      </c>
      <c r="I588" s="176">
        <v>0</v>
      </c>
      <c r="J588" s="176">
        <v>0</v>
      </c>
      <c r="K588" s="176">
        <v>0</v>
      </c>
      <c r="L588" s="176">
        <v>0</v>
      </c>
      <c r="M588" s="176">
        <v>0</v>
      </c>
      <c r="N588" s="181">
        <v>0</v>
      </c>
    </row>
    <row r="589" spans="1:14" ht="33" customHeight="1" x14ac:dyDescent="0.2">
      <c r="A589" s="188" t="s">
        <v>309</v>
      </c>
      <c r="B589" s="176">
        <v>0</v>
      </c>
      <c r="C589" s="176">
        <v>0</v>
      </c>
      <c r="D589" s="176">
        <v>0</v>
      </c>
      <c r="E589" s="176">
        <v>0</v>
      </c>
      <c r="F589" s="176">
        <v>0</v>
      </c>
      <c r="G589" s="176">
        <v>0</v>
      </c>
      <c r="H589" s="176">
        <v>0</v>
      </c>
      <c r="I589" s="176">
        <v>0</v>
      </c>
      <c r="J589" s="176">
        <v>0</v>
      </c>
      <c r="K589" s="176">
        <v>0</v>
      </c>
      <c r="L589" s="176">
        <v>0</v>
      </c>
      <c r="M589" s="176">
        <v>0</v>
      </c>
      <c r="N589" s="181">
        <v>0</v>
      </c>
    </row>
    <row r="590" spans="1:14" ht="33" customHeight="1" x14ac:dyDescent="0.2">
      <c r="A590" s="188" t="s">
        <v>310</v>
      </c>
      <c r="B590" s="176">
        <v>0</v>
      </c>
      <c r="C590" s="176">
        <v>0</v>
      </c>
      <c r="D590" s="176">
        <v>0</v>
      </c>
      <c r="E590" s="176">
        <v>0</v>
      </c>
      <c r="F590" s="176">
        <v>0</v>
      </c>
      <c r="G590" s="176">
        <v>0</v>
      </c>
      <c r="H590" s="176">
        <v>0</v>
      </c>
      <c r="I590" s="176">
        <v>0</v>
      </c>
      <c r="J590" s="176">
        <v>0</v>
      </c>
      <c r="K590" s="176">
        <v>0</v>
      </c>
      <c r="L590" s="176">
        <v>0</v>
      </c>
      <c r="M590" s="176">
        <v>0</v>
      </c>
      <c r="N590" s="181">
        <v>0</v>
      </c>
    </row>
    <row r="591" spans="1:14" ht="33" customHeight="1" x14ac:dyDescent="0.2">
      <c r="A591" s="188" t="s">
        <v>311</v>
      </c>
      <c r="B591" s="176">
        <v>0</v>
      </c>
      <c r="C591" s="176">
        <v>0</v>
      </c>
      <c r="D591" s="176">
        <v>0</v>
      </c>
      <c r="E591" s="176">
        <v>0</v>
      </c>
      <c r="F591" s="176">
        <v>0</v>
      </c>
      <c r="G591" s="176">
        <v>0</v>
      </c>
      <c r="H591" s="176">
        <v>0</v>
      </c>
      <c r="I591" s="176">
        <v>0</v>
      </c>
      <c r="J591" s="176">
        <v>0</v>
      </c>
      <c r="K591" s="176">
        <v>0</v>
      </c>
      <c r="L591" s="176">
        <v>0</v>
      </c>
      <c r="M591" s="176">
        <v>0</v>
      </c>
      <c r="N591" s="181">
        <v>0</v>
      </c>
    </row>
    <row r="592" spans="1:14" ht="33" customHeight="1" x14ac:dyDescent="0.2">
      <c r="A592" s="188" t="s">
        <v>312</v>
      </c>
      <c r="B592" s="176">
        <v>0</v>
      </c>
      <c r="C592" s="176">
        <v>0</v>
      </c>
      <c r="D592" s="176">
        <v>0</v>
      </c>
      <c r="E592" s="176">
        <v>0</v>
      </c>
      <c r="F592" s="176">
        <v>0</v>
      </c>
      <c r="G592" s="176">
        <v>0</v>
      </c>
      <c r="H592" s="176">
        <v>0</v>
      </c>
      <c r="I592" s="176">
        <v>0</v>
      </c>
      <c r="J592" s="176">
        <v>0</v>
      </c>
      <c r="K592" s="176">
        <v>0</v>
      </c>
      <c r="L592" s="176">
        <v>0</v>
      </c>
      <c r="M592" s="176">
        <v>0</v>
      </c>
      <c r="N592" s="181">
        <v>0</v>
      </c>
    </row>
    <row r="593" spans="1:14" ht="33" customHeight="1" x14ac:dyDescent="0.2">
      <c r="A593" s="188" t="s">
        <v>313</v>
      </c>
      <c r="B593" s="176">
        <v>0</v>
      </c>
      <c r="C593" s="176">
        <v>0</v>
      </c>
      <c r="D593" s="176">
        <v>0</v>
      </c>
      <c r="E593" s="176">
        <v>0</v>
      </c>
      <c r="F593" s="176">
        <v>0</v>
      </c>
      <c r="G593" s="176">
        <v>0</v>
      </c>
      <c r="H593" s="176">
        <v>0</v>
      </c>
      <c r="I593" s="176">
        <v>0</v>
      </c>
      <c r="J593" s="176">
        <v>0</v>
      </c>
      <c r="K593" s="176">
        <v>0</v>
      </c>
      <c r="L593" s="176">
        <v>0</v>
      </c>
      <c r="M593" s="176">
        <v>0</v>
      </c>
      <c r="N593" s="181">
        <v>0</v>
      </c>
    </row>
    <row r="594" spans="1:14" ht="33" customHeight="1" x14ac:dyDescent="0.2">
      <c r="A594" s="188" t="s">
        <v>314</v>
      </c>
      <c r="B594" s="176">
        <v>0</v>
      </c>
      <c r="C594" s="176">
        <v>0</v>
      </c>
      <c r="D594" s="176">
        <v>0</v>
      </c>
      <c r="E594" s="176">
        <v>0</v>
      </c>
      <c r="F594" s="176">
        <v>0</v>
      </c>
      <c r="G594" s="176">
        <v>0</v>
      </c>
      <c r="H594" s="176">
        <v>0</v>
      </c>
      <c r="I594" s="176">
        <v>0</v>
      </c>
      <c r="J594" s="176">
        <v>0</v>
      </c>
      <c r="K594" s="176">
        <v>0</v>
      </c>
      <c r="L594" s="176">
        <v>0</v>
      </c>
      <c r="M594" s="176">
        <v>0</v>
      </c>
      <c r="N594" s="181">
        <v>0</v>
      </c>
    </row>
    <row r="595" spans="1:14" ht="33" customHeight="1" x14ac:dyDescent="0.2">
      <c r="A595" s="188" t="s">
        <v>315</v>
      </c>
      <c r="B595" s="176">
        <v>0</v>
      </c>
      <c r="C595" s="176">
        <v>0</v>
      </c>
      <c r="D595" s="176">
        <v>0</v>
      </c>
      <c r="E595" s="176">
        <v>0</v>
      </c>
      <c r="F595" s="176">
        <v>0</v>
      </c>
      <c r="G595" s="176">
        <v>0</v>
      </c>
      <c r="H595" s="176">
        <v>0</v>
      </c>
      <c r="I595" s="176">
        <v>0</v>
      </c>
      <c r="J595" s="176">
        <v>0</v>
      </c>
      <c r="K595" s="176">
        <v>0</v>
      </c>
      <c r="L595" s="176">
        <v>0</v>
      </c>
      <c r="M595" s="176">
        <v>0</v>
      </c>
      <c r="N595" s="181">
        <v>0</v>
      </c>
    </row>
    <row r="596" spans="1:14" ht="33" customHeight="1" x14ac:dyDescent="0.2">
      <c r="A596" s="188" t="s">
        <v>316</v>
      </c>
      <c r="B596" s="176">
        <v>0</v>
      </c>
      <c r="C596" s="176">
        <v>0</v>
      </c>
      <c r="D596" s="176">
        <v>0</v>
      </c>
      <c r="E596" s="176">
        <v>0</v>
      </c>
      <c r="F596" s="176">
        <v>0</v>
      </c>
      <c r="G596" s="176">
        <v>0</v>
      </c>
      <c r="H596" s="176">
        <v>0</v>
      </c>
      <c r="I596" s="176">
        <v>0</v>
      </c>
      <c r="J596" s="176">
        <v>0</v>
      </c>
      <c r="K596" s="176">
        <v>0</v>
      </c>
      <c r="L596" s="176">
        <v>0</v>
      </c>
      <c r="M596" s="176">
        <v>0</v>
      </c>
      <c r="N596" s="181">
        <v>0</v>
      </c>
    </row>
    <row r="597" spans="1:14" ht="33" customHeight="1" x14ac:dyDescent="0.2">
      <c r="A597" s="188" t="s">
        <v>317</v>
      </c>
      <c r="B597" s="176">
        <v>0</v>
      </c>
      <c r="C597" s="176">
        <v>0</v>
      </c>
      <c r="D597" s="176">
        <v>0</v>
      </c>
      <c r="E597" s="176">
        <v>0</v>
      </c>
      <c r="F597" s="176">
        <v>0</v>
      </c>
      <c r="G597" s="176">
        <v>0</v>
      </c>
      <c r="H597" s="176">
        <v>0</v>
      </c>
      <c r="I597" s="176">
        <v>0</v>
      </c>
      <c r="J597" s="176">
        <v>0</v>
      </c>
      <c r="K597" s="176">
        <v>0</v>
      </c>
      <c r="L597" s="176">
        <v>0</v>
      </c>
      <c r="M597" s="176">
        <v>0</v>
      </c>
      <c r="N597" s="181">
        <v>0</v>
      </c>
    </row>
    <row r="598" spans="1:14" ht="33" customHeight="1" x14ac:dyDescent="0.2">
      <c r="A598" s="188" t="s">
        <v>318</v>
      </c>
      <c r="B598" s="176">
        <v>0</v>
      </c>
      <c r="C598" s="176">
        <v>0</v>
      </c>
      <c r="D598" s="176">
        <v>0</v>
      </c>
      <c r="E598" s="176">
        <v>0</v>
      </c>
      <c r="F598" s="176">
        <v>0</v>
      </c>
      <c r="G598" s="176">
        <v>0</v>
      </c>
      <c r="H598" s="176">
        <v>0</v>
      </c>
      <c r="I598" s="176">
        <v>0</v>
      </c>
      <c r="J598" s="176">
        <v>0</v>
      </c>
      <c r="K598" s="176">
        <v>0</v>
      </c>
      <c r="L598" s="176">
        <v>0</v>
      </c>
      <c r="M598" s="176">
        <v>0</v>
      </c>
      <c r="N598" s="181">
        <v>0</v>
      </c>
    </row>
    <row r="599" spans="1:14" ht="33" customHeight="1" thickBot="1" x14ac:dyDescent="0.25">
      <c r="A599" s="188" t="s">
        <v>319</v>
      </c>
      <c r="B599" s="176">
        <v>0</v>
      </c>
      <c r="C599" s="176">
        <v>0</v>
      </c>
      <c r="D599" s="176">
        <v>0</v>
      </c>
      <c r="E599" s="176">
        <v>0</v>
      </c>
      <c r="F599" s="176">
        <v>0</v>
      </c>
      <c r="G599" s="176">
        <v>0</v>
      </c>
      <c r="H599" s="176">
        <v>0</v>
      </c>
      <c r="I599" s="176">
        <v>0</v>
      </c>
      <c r="J599" s="176">
        <v>0</v>
      </c>
      <c r="K599" s="176">
        <v>0</v>
      </c>
      <c r="L599" s="176">
        <v>0</v>
      </c>
      <c r="M599" s="176">
        <v>1229174</v>
      </c>
      <c r="N599" s="181">
        <v>1229174</v>
      </c>
    </row>
    <row r="600" spans="1:14" ht="33" customHeight="1" thickBot="1" x14ac:dyDescent="0.25">
      <c r="A600" s="189" t="s">
        <v>320</v>
      </c>
      <c r="B600" s="179">
        <v>6231518</v>
      </c>
      <c r="C600" s="179">
        <v>6969422</v>
      </c>
      <c r="D600" s="179">
        <v>5984503</v>
      </c>
      <c r="E600" s="179">
        <v>3811024</v>
      </c>
      <c r="F600" s="179">
        <v>7427341</v>
      </c>
      <c r="G600" s="179">
        <v>8326170</v>
      </c>
      <c r="H600" s="179">
        <v>10602151</v>
      </c>
      <c r="I600" s="179">
        <v>6232961</v>
      </c>
      <c r="J600" s="179">
        <v>3802862</v>
      </c>
      <c r="K600" s="179">
        <v>10459859</v>
      </c>
      <c r="L600" s="179">
        <v>12554529</v>
      </c>
      <c r="M600" s="179">
        <v>10159275</v>
      </c>
      <c r="N600" s="179">
        <v>92561614</v>
      </c>
    </row>
    <row r="601" spans="1:14" ht="33" customHeight="1" x14ac:dyDescent="0.2">
      <c r="A601" s="188" t="s">
        <v>321</v>
      </c>
      <c r="B601" s="176">
        <v>6231518</v>
      </c>
      <c r="C601" s="176">
        <v>6969422</v>
      </c>
      <c r="D601" s="176">
        <v>4958503</v>
      </c>
      <c r="E601" s="176">
        <v>2848802</v>
      </c>
      <c r="F601" s="176">
        <v>7427341</v>
      </c>
      <c r="G601" s="176">
        <v>7831830</v>
      </c>
      <c r="H601" s="176">
        <v>10351831</v>
      </c>
      <c r="I601" s="176">
        <v>6128450</v>
      </c>
      <c r="J601" s="176">
        <v>3406862</v>
      </c>
      <c r="K601" s="176">
        <v>9708812</v>
      </c>
      <c r="L601" s="176">
        <v>12003761</v>
      </c>
      <c r="M601" s="176">
        <v>9873162</v>
      </c>
      <c r="N601" s="181">
        <v>87740294</v>
      </c>
    </row>
    <row r="602" spans="1:14" ht="33" customHeight="1" x14ac:dyDescent="0.2">
      <c r="A602" s="188" t="s">
        <v>322</v>
      </c>
      <c r="B602" s="176">
        <v>0</v>
      </c>
      <c r="C602" s="176">
        <v>0</v>
      </c>
      <c r="D602" s="176">
        <v>1026000</v>
      </c>
      <c r="E602" s="176">
        <v>962222</v>
      </c>
      <c r="F602" s="176">
        <v>0</v>
      </c>
      <c r="G602" s="176">
        <v>494340</v>
      </c>
      <c r="H602" s="176">
        <v>250320</v>
      </c>
      <c r="I602" s="176">
        <v>104510</v>
      </c>
      <c r="J602" s="176">
        <v>396000</v>
      </c>
      <c r="K602" s="176">
        <v>751047</v>
      </c>
      <c r="L602" s="176">
        <v>550768</v>
      </c>
      <c r="M602" s="176">
        <v>286113</v>
      </c>
      <c r="N602" s="181">
        <v>4821320</v>
      </c>
    </row>
    <row r="603" spans="1:14" ht="33" customHeight="1" x14ac:dyDescent="0.2">
      <c r="A603" s="188" t="s">
        <v>323</v>
      </c>
      <c r="B603" s="176">
        <v>0</v>
      </c>
      <c r="C603" s="176">
        <v>0</v>
      </c>
      <c r="D603" s="176">
        <v>0</v>
      </c>
      <c r="E603" s="176">
        <v>0</v>
      </c>
      <c r="F603" s="176">
        <v>0</v>
      </c>
      <c r="G603" s="176">
        <v>0</v>
      </c>
      <c r="H603" s="176">
        <v>0</v>
      </c>
      <c r="I603" s="176">
        <v>0</v>
      </c>
      <c r="J603" s="176">
        <v>0</v>
      </c>
      <c r="K603" s="176">
        <v>0</v>
      </c>
      <c r="L603" s="176">
        <v>0</v>
      </c>
      <c r="M603" s="176">
        <v>0</v>
      </c>
      <c r="N603" s="181">
        <v>0</v>
      </c>
    </row>
    <row r="604" spans="1:14" ht="33" customHeight="1" x14ac:dyDescent="0.2">
      <c r="A604" s="188" t="s">
        <v>324</v>
      </c>
      <c r="B604" s="176">
        <v>0</v>
      </c>
      <c r="C604" s="176">
        <v>0</v>
      </c>
      <c r="D604" s="176">
        <v>0</v>
      </c>
      <c r="E604" s="176">
        <v>0</v>
      </c>
      <c r="F604" s="176">
        <v>0</v>
      </c>
      <c r="G604" s="176">
        <v>0</v>
      </c>
      <c r="H604" s="176">
        <v>0</v>
      </c>
      <c r="I604" s="176">
        <v>0</v>
      </c>
      <c r="J604" s="176">
        <v>0</v>
      </c>
      <c r="K604" s="176">
        <v>0</v>
      </c>
      <c r="L604" s="176">
        <v>0</v>
      </c>
      <c r="M604" s="176">
        <v>0</v>
      </c>
      <c r="N604" s="181">
        <v>0</v>
      </c>
    </row>
    <row r="605" spans="1:14" ht="33" customHeight="1" x14ac:dyDescent="0.2">
      <c r="A605" s="188" t="s">
        <v>325</v>
      </c>
      <c r="B605" s="176">
        <v>0</v>
      </c>
      <c r="C605" s="176">
        <v>0</v>
      </c>
      <c r="D605" s="176">
        <v>0</v>
      </c>
      <c r="E605" s="176">
        <v>0</v>
      </c>
      <c r="F605" s="176">
        <v>0</v>
      </c>
      <c r="G605" s="176">
        <v>0</v>
      </c>
      <c r="H605" s="176">
        <v>0</v>
      </c>
      <c r="I605" s="176">
        <v>0</v>
      </c>
      <c r="J605" s="176">
        <v>0</v>
      </c>
      <c r="K605" s="176">
        <v>0</v>
      </c>
      <c r="L605" s="176">
        <v>0</v>
      </c>
      <c r="M605" s="176">
        <v>0</v>
      </c>
      <c r="N605" s="181">
        <v>0</v>
      </c>
    </row>
    <row r="606" spans="1:14" ht="33" customHeight="1" thickBot="1" x14ac:dyDescent="0.25">
      <c r="A606" s="188" t="s">
        <v>256</v>
      </c>
      <c r="B606" s="176">
        <v>0</v>
      </c>
      <c r="C606" s="176">
        <v>0</v>
      </c>
      <c r="D606" s="176">
        <v>0</v>
      </c>
      <c r="E606" s="176">
        <v>0</v>
      </c>
      <c r="F606" s="176">
        <v>0</v>
      </c>
      <c r="G606" s="176">
        <v>0</v>
      </c>
      <c r="H606" s="176">
        <v>0</v>
      </c>
      <c r="I606" s="176">
        <v>0</v>
      </c>
      <c r="J606" s="176">
        <v>0</v>
      </c>
      <c r="K606" s="176">
        <v>0</v>
      </c>
      <c r="L606" s="176">
        <v>0</v>
      </c>
      <c r="M606" s="176">
        <v>0</v>
      </c>
      <c r="N606" s="181">
        <v>0</v>
      </c>
    </row>
    <row r="607" spans="1:14" ht="33" customHeight="1" thickBot="1" x14ac:dyDescent="0.25">
      <c r="A607" s="189" t="s">
        <v>326</v>
      </c>
      <c r="B607" s="179">
        <v>0</v>
      </c>
      <c r="C607" s="179">
        <v>0</v>
      </c>
      <c r="D607" s="179">
        <v>0</v>
      </c>
      <c r="E607" s="179">
        <v>0</v>
      </c>
      <c r="F607" s="179">
        <v>0</v>
      </c>
      <c r="G607" s="179">
        <v>0</v>
      </c>
      <c r="H607" s="179">
        <v>0</v>
      </c>
      <c r="I607" s="179">
        <v>0</v>
      </c>
      <c r="J607" s="179">
        <v>0</v>
      </c>
      <c r="K607" s="179">
        <v>0</v>
      </c>
      <c r="L607" s="179">
        <v>0</v>
      </c>
      <c r="M607" s="179">
        <v>0</v>
      </c>
      <c r="N607" s="179">
        <v>0</v>
      </c>
    </row>
    <row r="608" spans="1:14" ht="33" customHeight="1" x14ac:dyDescent="0.2">
      <c r="A608" s="188" t="s">
        <v>327</v>
      </c>
      <c r="B608" s="176">
        <v>0</v>
      </c>
      <c r="C608" s="176">
        <v>0</v>
      </c>
      <c r="D608" s="176">
        <v>0</v>
      </c>
      <c r="E608" s="176">
        <v>0</v>
      </c>
      <c r="F608" s="176">
        <v>0</v>
      </c>
      <c r="G608" s="176">
        <v>0</v>
      </c>
      <c r="H608" s="176">
        <v>0</v>
      </c>
      <c r="I608" s="176">
        <v>0</v>
      </c>
      <c r="J608" s="176">
        <v>0</v>
      </c>
      <c r="K608" s="176">
        <v>0</v>
      </c>
      <c r="L608" s="176">
        <v>0</v>
      </c>
      <c r="M608" s="176">
        <v>0</v>
      </c>
      <c r="N608" s="176">
        <v>0</v>
      </c>
    </row>
    <row r="609" spans="1:14" ht="33" customHeight="1" x14ac:dyDescent="0.2">
      <c r="A609" s="188" t="s">
        <v>328</v>
      </c>
      <c r="B609" s="176">
        <v>0</v>
      </c>
      <c r="C609" s="176">
        <v>0</v>
      </c>
      <c r="D609" s="176">
        <v>0</v>
      </c>
      <c r="E609" s="176">
        <v>0</v>
      </c>
      <c r="F609" s="176">
        <v>0</v>
      </c>
      <c r="G609" s="176">
        <v>0</v>
      </c>
      <c r="H609" s="176">
        <v>0</v>
      </c>
      <c r="I609" s="176">
        <v>0</v>
      </c>
      <c r="J609" s="176">
        <v>0</v>
      </c>
      <c r="K609" s="176">
        <v>0</v>
      </c>
      <c r="L609" s="176">
        <v>0</v>
      </c>
      <c r="M609" s="176">
        <v>0</v>
      </c>
      <c r="N609" s="176">
        <v>0</v>
      </c>
    </row>
    <row r="610" spans="1:14" ht="33" customHeight="1" x14ac:dyDescent="0.2">
      <c r="A610" s="188" t="s">
        <v>329</v>
      </c>
      <c r="B610" s="176">
        <v>0</v>
      </c>
      <c r="C610" s="176">
        <v>0</v>
      </c>
      <c r="D610" s="176">
        <v>0</v>
      </c>
      <c r="E610" s="176">
        <v>0</v>
      </c>
      <c r="F610" s="176">
        <v>0</v>
      </c>
      <c r="G610" s="176">
        <v>0</v>
      </c>
      <c r="H610" s="176">
        <v>0</v>
      </c>
      <c r="I610" s="176">
        <v>0</v>
      </c>
      <c r="J610" s="176">
        <v>0</v>
      </c>
      <c r="K610" s="176">
        <v>0</v>
      </c>
      <c r="L610" s="176">
        <v>0</v>
      </c>
      <c r="M610" s="176">
        <v>0</v>
      </c>
      <c r="N610" s="176">
        <v>0</v>
      </c>
    </row>
    <row r="611" spans="1:14" ht="33" customHeight="1" thickBot="1" x14ac:dyDescent="0.25">
      <c r="A611" s="188" t="s">
        <v>256</v>
      </c>
      <c r="B611" s="176">
        <v>0</v>
      </c>
      <c r="C611" s="176">
        <v>0</v>
      </c>
      <c r="D611" s="176">
        <v>0</v>
      </c>
      <c r="E611" s="176">
        <v>0</v>
      </c>
      <c r="F611" s="176">
        <v>0</v>
      </c>
      <c r="G611" s="176">
        <v>0</v>
      </c>
      <c r="H611" s="176">
        <v>0</v>
      </c>
      <c r="I611" s="176">
        <v>0</v>
      </c>
      <c r="J611" s="176">
        <v>0</v>
      </c>
      <c r="K611" s="176">
        <v>0</v>
      </c>
      <c r="L611" s="176">
        <v>0</v>
      </c>
      <c r="M611" s="176">
        <v>0</v>
      </c>
      <c r="N611" s="176">
        <v>0</v>
      </c>
    </row>
    <row r="612" spans="1:14" ht="33" customHeight="1" thickBot="1" x14ac:dyDescent="0.25">
      <c r="A612" s="189" t="s">
        <v>330</v>
      </c>
      <c r="B612" s="179">
        <v>871850</v>
      </c>
      <c r="C612" s="179">
        <v>861536</v>
      </c>
      <c r="D612" s="179">
        <v>3588378</v>
      </c>
      <c r="E612" s="179">
        <v>0</v>
      </c>
      <c r="F612" s="179">
        <v>6206437</v>
      </c>
      <c r="G612" s="179">
        <v>6004424</v>
      </c>
      <c r="H612" s="179">
        <v>3698735</v>
      </c>
      <c r="I612" s="179">
        <v>5666363</v>
      </c>
      <c r="J612" s="179">
        <v>7517657</v>
      </c>
      <c r="K612" s="179">
        <v>4682946</v>
      </c>
      <c r="L612" s="179">
        <v>7022400</v>
      </c>
      <c r="M612" s="179">
        <v>5076054</v>
      </c>
      <c r="N612" s="179">
        <v>51196779</v>
      </c>
    </row>
    <row r="613" spans="1:14" ht="33" customHeight="1" x14ac:dyDescent="0.2">
      <c r="A613" s="188" t="s">
        <v>331</v>
      </c>
      <c r="B613" s="176">
        <v>0</v>
      </c>
      <c r="C613" s="176">
        <v>0</v>
      </c>
      <c r="D613" s="176">
        <v>0</v>
      </c>
      <c r="E613" s="176">
        <v>0</v>
      </c>
      <c r="F613" s="176">
        <v>0</v>
      </c>
      <c r="G613" s="176">
        <v>0</v>
      </c>
      <c r="H613" s="176">
        <v>0</v>
      </c>
      <c r="I613" s="176">
        <v>0</v>
      </c>
      <c r="J613" s="176">
        <v>0</v>
      </c>
      <c r="K613" s="176">
        <v>0</v>
      </c>
      <c r="L613" s="176">
        <v>0</v>
      </c>
      <c r="M613" s="176">
        <v>0</v>
      </c>
      <c r="N613" s="181">
        <v>0</v>
      </c>
    </row>
    <row r="614" spans="1:14" ht="33" customHeight="1" x14ac:dyDescent="0.2">
      <c r="A614" s="188" t="s">
        <v>332</v>
      </c>
      <c r="B614" s="176">
        <v>0</v>
      </c>
      <c r="C614" s="176">
        <v>0</v>
      </c>
      <c r="D614" s="176">
        <v>0</v>
      </c>
      <c r="E614" s="176">
        <v>0</v>
      </c>
      <c r="F614" s="176">
        <v>0</v>
      </c>
      <c r="G614" s="176">
        <v>0</v>
      </c>
      <c r="H614" s="176">
        <v>0</v>
      </c>
      <c r="I614" s="176">
        <v>0</v>
      </c>
      <c r="J614" s="176">
        <v>0</v>
      </c>
      <c r="K614" s="176">
        <v>0</v>
      </c>
      <c r="L614" s="176">
        <v>0</v>
      </c>
      <c r="M614" s="176">
        <v>0</v>
      </c>
      <c r="N614" s="181">
        <v>0</v>
      </c>
    </row>
    <row r="615" spans="1:14" ht="33" customHeight="1" x14ac:dyDescent="0.2">
      <c r="A615" s="188" t="s">
        <v>333</v>
      </c>
      <c r="B615" s="176">
        <v>0</v>
      </c>
      <c r="C615" s="176">
        <v>0</v>
      </c>
      <c r="D615" s="176">
        <v>0</v>
      </c>
      <c r="E615" s="176">
        <v>0</v>
      </c>
      <c r="F615" s="176">
        <v>0</v>
      </c>
      <c r="G615" s="176">
        <v>0</v>
      </c>
      <c r="H615" s="176">
        <v>0</v>
      </c>
      <c r="I615" s="176">
        <v>0</v>
      </c>
      <c r="J615" s="176">
        <v>0</v>
      </c>
      <c r="K615" s="176">
        <v>0</v>
      </c>
      <c r="L615" s="176">
        <v>0</v>
      </c>
      <c r="M615" s="176">
        <v>0</v>
      </c>
      <c r="N615" s="181">
        <v>0</v>
      </c>
    </row>
    <row r="616" spans="1:14" ht="33" customHeight="1" x14ac:dyDescent="0.2">
      <c r="A616" s="188" t="s">
        <v>334</v>
      </c>
      <c r="B616" s="176">
        <v>0</v>
      </c>
      <c r="C616" s="176">
        <v>0</v>
      </c>
      <c r="D616" s="176">
        <v>0</v>
      </c>
      <c r="E616" s="176">
        <v>0</v>
      </c>
      <c r="F616" s="176">
        <v>0</v>
      </c>
      <c r="G616" s="176">
        <v>0</v>
      </c>
      <c r="H616" s="176">
        <v>0</v>
      </c>
      <c r="I616" s="176">
        <v>0</v>
      </c>
      <c r="J616" s="176">
        <v>0</v>
      </c>
      <c r="K616" s="176">
        <v>0</v>
      </c>
      <c r="L616" s="176">
        <v>0</v>
      </c>
      <c r="M616" s="176">
        <v>0</v>
      </c>
      <c r="N616" s="181">
        <v>0</v>
      </c>
    </row>
    <row r="617" spans="1:14" ht="33" customHeight="1" x14ac:dyDescent="0.2">
      <c r="A617" s="188" t="s">
        <v>335</v>
      </c>
      <c r="B617" s="176">
        <v>0</v>
      </c>
      <c r="C617" s="176">
        <v>0</v>
      </c>
      <c r="D617" s="176">
        <v>0</v>
      </c>
      <c r="E617" s="176">
        <v>0</v>
      </c>
      <c r="F617" s="176">
        <v>0</v>
      </c>
      <c r="G617" s="176">
        <v>0</v>
      </c>
      <c r="H617" s="176">
        <v>0</v>
      </c>
      <c r="I617" s="176">
        <v>0</v>
      </c>
      <c r="J617" s="176">
        <v>0</v>
      </c>
      <c r="K617" s="176">
        <v>0</v>
      </c>
      <c r="L617" s="176">
        <v>0</v>
      </c>
      <c r="M617" s="176">
        <v>0</v>
      </c>
      <c r="N617" s="181">
        <v>0</v>
      </c>
    </row>
    <row r="618" spans="1:14" ht="33" customHeight="1" x14ac:dyDescent="0.2">
      <c r="A618" s="188" t="s">
        <v>336</v>
      </c>
      <c r="B618" s="176">
        <v>871850</v>
      </c>
      <c r="C618" s="176">
        <v>861536</v>
      </c>
      <c r="D618" s="176">
        <v>3588378</v>
      </c>
      <c r="E618" s="176">
        <v>0</v>
      </c>
      <c r="F618" s="176">
        <v>6206437</v>
      </c>
      <c r="G618" s="176">
        <v>6004424</v>
      </c>
      <c r="H618" s="176">
        <v>3698735</v>
      </c>
      <c r="I618" s="176">
        <v>5666363</v>
      </c>
      <c r="J618" s="176">
        <v>7517657</v>
      </c>
      <c r="K618" s="176">
        <v>4682946</v>
      </c>
      <c r="L618" s="176">
        <v>7022400</v>
      </c>
      <c r="M618" s="176">
        <v>5076054</v>
      </c>
      <c r="N618" s="181">
        <v>51196779</v>
      </c>
    </row>
    <row r="619" spans="1:14" ht="33" customHeight="1" x14ac:dyDescent="0.2">
      <c r="A619" s="188" t="s">
        <v>335</v>
      </c>
      <c r="B619" s="176">
        <v>0</v>
      </c>
      <c r="C619" s="176">
        <v>0</v>
      </c>
      <c r="D619" s="176">
        <v>0</v>
      </c>
      <c r="E619" s="176">
        <v>0</v>
      </c>
      <c r="F619" s="176">
        <v>0</v>
      </c>
      <c r="G619" s="176">
        <v>0</v>
      </c>
      <c r="H619" s="176">
        <v>0</v>
      </c>
      <c r="I619" s="176">
        <v>0</v>
      </c>
      <c r="J619" s="176">
        <v>0</v>
      </c>
      <c r="K619" s="176">
        <v>0</v>
      </c>
      <c r="L619" s="176">
        <v>0</v>
      </c>
      <c r="M619" s="176">
        <v>0</v>
      </c>
      <c r="N619" s="181">
        <v>0</v>
      </c>
    </row>
    <row r="620" spans="1:14" ht="33" customHeight="1" thickBot="1" x14ac:dyDescent="0.25">
      <c r="A620" s="188" t="s">
        <v>256</v>
      </c>
      <c r="B620" s="176">
        <v>0</v>
      </c>
      <c r="C620" s="176">
        <v>0</v>
      </c>
      <c r="D620" s="176">
        <v>0</v>
      </c>
      <c r="E620" s="176">
        <v>0</v>
      </c>
      <c r="F620" s="176">
        <v>0</v>
      </c>
      <c r="G620" s="176">
        <v>0</v>
      </c>
      <c r="H620" s="176">
        <v>0</v>
      </c>
      <c r="I620" s="176">
        <v>0</v>
      </c>
      <c r="J620" s="176">
        <v>0</v>
      </c>
      <c r="K620" s="176">
        <v>0</v>
      </c>
      <c r="L620" s="176">
        <v>0</v>
      </c>
      <c r="M620" s="176">
        <v>0</v>
      </c>
      <c r="N620" s="181">
        <v>0</v>
      </c>
    </row>
    <row r="621" spans="1:14" ht="33" customHeight="1" thickBot="1" x14ac:dyDescent="0.25">
      <c r="A621" s="189" t="s">
        <v>337</v>
      </c>
      <c r="B621" s="179">
        <v>0</v>
      </c>
      <c r="C621" s="179">
        <v>0</v>
      </c>
      <c r="D621" s="179">
        <v>0</v>
      </c>
      <c r="E621" s="179">
        <v>0</v>
      </c>
      <c r="F621" s="179">
        <v>0</v>
      </c>
      <c r="G621" s="179">
        <v>0</v>
      </c>
      <c r="H621" s="179">
        <v>0</v>
      </c>
      <c r="I621" s="179">
        <v>0</v>
      </c>
      <c r="J621" s="179">
        <v>0</v>
      </c>
      <c r="K621" s="179">
        <v>0</v>
      </c>
      <c r="L621" s="179">
        <v>0</v>
      </c>
      <c r="M621" s="179">
        <v>0</v>
      </c>
      <c r="N621" s="179">
        <v>0</v>
      </c>
    </row>
    <row r="622" spans="1:14" ht="33" customHeight="1" x14ac:dyDescent="0.2">
      <c r="A622" s="188" t="s">
        <v>338</v>
      </c>
      <c r="B622" s="176">
        <v>0</v>
      </c>
      <c r="C622" s="176">
        <v>0</v>
      </c>
      <c r="D622" s="176">
        <v>0</v>
      </c>
      <c r="E622" s="176">
        <v>0</v>
      </c>
      <c r="F622" s="176">
        <v>0</v>
      </c>
      <c r="G622" s="176">
        <v>0</v>
      </c>
      <c r="H622" s="176">
        <v>0</v>
      </c>
      <c r="I622" s="176">
        <v>0</v>
      </c>
      <c r="J622" s="176">
        <v>0</v>
      </c>
      <c r="K622" s="176">
        <v>0</v>
      </c>
      <c r="L622" s="176">
        <v>0</v>
      </c>
      <c r="M622" s="176">
        <v>0</v>
      </c>
      <c r="N622" s="181">
        <v>0</v>
      </c>
    </row>
    <row r="623" spans="1:14" ht="33" customHeight="1" x14ac:dyDescent="0.2">
      <c r="A623" s="188" t="s">
        <v>339</v>
      </c>
      <c r="B623" s="176">
        <v>0</v>
      </c>
      <c r="C623" s="176">
        <v>0</v>
      </c>
      <c r="D623" s="176">
        <v>0</v>
      </c>
      <c r="E623" s="176">
        <v>0</v>
      </c>
      <c r="F623" s="176">
        <v>0</v>
      </c>
      <c r="G623" s="176">
        <v>0</v>
      </c>
      <c r="H623" s="176">
        <v>0</v>
      </c>
      <c r="I623" s="176">
        <v>0</v>
      </c>
      <c r="J623" s="176">
        <v>0</v>
      </c>
      <c r="K623" s="176">
        <v>0</v>
      </c>
      <c r="L623" s="176">
        <v>0</v>
      </c>
      <c r="M623" s="176">
        <v>0</v>
      </c>
      <c r="N623" s="181">
        <v>0</v>
      </c>
    </row>
    <row r="624" spans="1:14" ht="33" customHeight="1" thickBot="1" x14ac:dyDescent="0.25">
      <c r="A624" s="188" t="s">
        <v>256</v>
      </c>
      <c r="B624" s="176">
        <v>0</v>
      </c>
      <c r="C624" s="176">
        <v>0</v>
      </c>
      <c r="D624" s="176">
        <v>0</v>
      </c>
      <c r="E624" s="176">
        <v>0</v>
      </c>
      <c r="F624" s="176">
        <v>0</v>
      </c>
      <c r="G624" s="176">
        <v>0</v>
      </c>
      <c r="H624" s="176">
        <v>0</v>
      </c>
      <c r="I624" s="176">
        <v>0</v>
      </c>
      <c r="J624" s="176">
        <v>0</v>
      </c>
      <c r="K624" s="176">
        <v>0</v>
      </c>
      <c r="L624" s="176">
        <v>0</v>
      </c>
      <c r="M624" s="176">
        <v>0</v>
      </c>
      <c r="N624" s="181">
        <v>0</v>
      </c>
    </row>
    <row r="625" spans="1:14" ht="33" customHeight="1" thickBot="1" x14ac:dyDescent="0.25">
      <c r="A625" s="189" t="s">
        <v>340</v>
      </c>
      <c r="B625" s="179">
        <v>3366300</v>
      </c>
      <c r="C625" s="179">
        <v>2082115</v>
      </c>
      <c r="D625" s="179">
        <v>4608353</v>
      </c>
      <c r="E625" s="179">
        <v>715150</v>
      </c>
      <c r="F625" s="179">
        <v>655880</v>
      </c>
      <c r="G625" s="179">
        <v>999247</v>
      </c>
      <c r="H625" s="179">
        <v>816463</v>
      </c>
      <c r="I625" s="179">
        <v>2157468</v>
      </c>
      <c r="J625" s="179">
        <v>931910</v>
      </c>
      <c r="K625" s="179">
        <v>992537</v>
      </c>
      <c r="L625" s="179">
        <v>4421039</v>
      </c>
      <c r="M625" s="179">
        <v>1289352</v>
      </c>
      <c r="N625" s="179">
        <v>23035814</v>
      </c>
    </row>
    <row r="626" spans="1:14" ht="33" customHeight="1" thickBot="1" x14ac:dyDescent="0.25">
      <c r="A626" s="191" t="s">
        <v>340</v>
      </c>
      <c r="B626" s="183">
        <v>3366300</v>
      </c>
      <c r="C626" s="183">
        <v>2082115</v>
      </c>
      <c r="D626" s="183">
        <v>4608353</v>
      </c>
      <c r="E626" s="183">
        <v>715150</v>
      </c>
      <c r="F626" s="183">
        <v>655880</v>
      </c>
      <c r="G626" s="183">
        <v>999247</v>
      </c>
      <c r="H626" s="183">
        <v>816463</v>
      </c>
      <c r="I626" s="183">
        <v>2157468</v>
      </c>
      <c r="J626" s="183">
        <v>931910</v>
      </c>
      <c r="K626" s="183">
        <v>992537</v>
      </c>
      <c r="L626" s="183">
        <v>4421039</v>
      </c>
      <c r="M626" s="183">
        <v>1289352</v>
      </c>
      <c r="N626" s="184">
        <v>23035814</v>
      </c>
    </row>
    <row r="627" spans="1:14" ht="33" customHeight="1" thickBot="1" x14ac:dyDescent="0.25">
      <c r="A627" s="196" t="s">
        <v>251</v>
      </c>
      <c r="B627" s="197">
        <v>32368767</v>
      </c>
      <c r="C627" s="197">
        <v>42467561</v>
      </c>
      <c r="D627" s="197">
        <v>46749810</v>
      </c>
      <c r="E627" s="197">
        <v>32661427</v>
      </c>
      <c r="F627" s="197">
        <v>56953708</v>
      </c>
      <c r="G627" s="197">
        <v>62441206</v>
      </c>
      <c r="H627" s="197">
        <v>69264250</v>
      </c>
      <c r="I627" s="197">
        <v>63810705</v>
      </c>
      <c r="J627" s="197">
        <v>67647626</v>
      </c>
      <c r="K627" s="197">
        <v>80694984</v>
      </c>
      <c r="L627" s="197">
        <v>88027223</v>
      </c>
      <c r="M627" s="197">
        <v>66180733</v>
      </c>
      <c r="N627" s="197">
        <v>709268000</v>
      </c>
    </row>
    <row r="628" spans="1:14" ht="33" customHeight="1" x14ac:dyDescent="0.2"/>
    <row r="629" spans="1:14" ht="33" customHeight="1" x14ac:dyDescent="0.2">
      <c r="A629" s="89"/>
    </row>
    <row r="630" spans="1:14" ht="24" customHeight="1" x14ac:dyDescent="0.2"/>
  </sheetData>
  <mergeCells count="13">
    <mergeCell ref="A527:N528"/>
    <mergeCell ref="A9:C9"/>
    <mergeCell ref="A12:N13"/>
    <mergeCell ref="A115:N116"/>
    <mergeCell ref="A218:N219"/>
    <mergeCell ref="A321:N322"/>
    <mergeCell ref="A424:N425"/>
    <mergeCell ref="A2:N2"/>
    <mergeCell ref="A4:C4"/>
    <mergeCell ref="A5:C5"/>
    <mergeCell ref="A6:C6"/>
    <mergeCell ref="A7:C7"/>
    <mergeCell ref="A8:C8"/>
  </mergeCells>
  <hyperlinks>
    <hyperlink ref="A4:C4" location="'2016'!A13" display="1 - FERROEXPRESO PAMPEANO S.A."/>
    <hyperlink ref="A5:C5" location="'2016'!A116" display="2 - NUEVO CENTRAL ARGENTINO S.A."/>
    <hyperlink ref="A6:C6" location="'2017'!A219" display="3 - FERROSUR ROCA S.A."/>
    <hyperlink ref="A7:C7" location="'2017'!A321" display="4 - BELGRANO CARGAS Y LOGÍSTICA S.A. - Línea San Martín "/>
    <hyperlink ref="A8:C8" location="'2017'!A424" display="5 - BELGRANO CARGAS Y LOGÍSTICA S.A. - Línea Urquiza"/>
    <hyperlink ref="A9:C9" location="'2017'!A528" display="6 - BELGRANO CARGAS Y LOGÍSTICA S.A. - Línea Belgrano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6"/>
  <sheetViews>
    <sheetView topLeftCell="G1" workbookViewId="0">
      <selection activeCell="N16" sqref="N16:N17"/>
    </sheetView>
  </sheetViews>
  <sheetFormatPr baseColWidth="10" defaultRowHeight="12.75" x14ac:dyDescent="0.2"/>
  <cols>
    <col min="1" max="1" width="18.7109375" customWidth="1"/>
    <col min="2" max="13" width="15.7109375" customWidth="1"/>
    <col min="14" max="14" width="15.7109375" style="25" customWidth="1"/>
  </cols>
  <sheetData>
    <row r="2" spans="1:14" s="33" customFormat="1" ht="24.95" customHeight="1" x14ac:dyDescent="0.2">
      <c r="A2" s="227" t="s">
        <v>187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</row>
    <row r="3" spans="1:14" ht="13.5" thickBot="1" x14ac:dyDescent="0.25"/>
    <row r="4" spans="1:14" s="33" customFormat="1" ht="24.95" customHeight="1" thickTop="1" thickBot="1" x14ac:dyDescent="0.25">
      <c r="A4" s="228" t="s">
        <v>0</v>
      </c>
      <c r="B4" s="229"/>
      <c r="C4" s="230"/>
      <c r="D4" s="41"/>
      <c r="E4" s="38"/>
      <c r="N4" s="35"/>
    </row>
    <row r="5" spans="1:14" s="33" customFormat="1" ht="24.95" customHeight="1" thickTop="1" thickBot="1" x14ac:dyDescent="0.25">
      <c r="A5" s="228" t="s">
        <v>18</v>
      </c>
      <c r="B5" s="229"/>
      <c r="C5" s="230"/>
      <c r="D5" s="41"/>
      <c r="E5" s="38"/>
      <c r="N5" s="35"/>
    </row>
    <row r="6" spans="1:14" s="33" customFormat="1" ht="24.95" customHeight="1" thickTop="1" thickBot="1" x14ac:dyDescent="0.25">
      <c r="A6" s="228" t="s">
        <v>29</v>
      </c>
      <c r="B6" s="229"/>
      <c r="C6" s="230"/>
      <c r="D6" s="41"/>
      <c r="E6" s="38"/>
      <c r="N6" s="35"/>
    </row>
    <row r="7" spans="1:14" s="33" customFormat="1" ht="24.95" customHeight="1" thickTop="1" thickBot="1" x14ac:dyDescent="0.25">
      <c r="A7" s="228" t="s">
        <v>200</v>
      </c>
      <c r="B7" s="229"/>
      <c r="C7" s="230"/>
      <c r="D7" s="41"/>
      <c r="E7" s="38"/>
      <c r="N7" s="35"/>
    </row>
    <row r="8" spans="1:14" s="33" customFormat="1" ht="24.95" customHeight="1" thickTop="1" thickBot="1" x14ac:dyDescent="0.25">
      <c r="A8" s="228" t="s">
        <v>201</v>
      </c>
      <c r="B8" s="229"/>
      <c r="C8" s="230"/>
      <c r="D8" s="41"/>
      <c r="E8" s="38"/>
      <c r="N8" s="35"/>
    </row>
    <row r="9" spans="1:14" s="33" customFormat="1" ht="24.95" customHeight="1" thickTop="1" thickBot="1" x14ac:dyDescent="0.25">
      <c r="A9" s="228" t="s">
        <v>206</v>
      </c>
      <c r="B9" s="229"/>
      <c r="C9" s="230"/>
      <c r="D9" s="41"/>
      <c r="E9" s="38"/>
      <c r="N9" s="35"/>
    </row>
    <row r="10" spans="1:14" ht="13.5" thickTop="1" x14ac:dyDescent="0.2">
      <c r="A10" s="24"/>
      <c r="B10" s="24"/>
      <c r="C10" s="24"/>
      <c r="D10" s="24"/>
    </row>
    <row r="12" spans="1:14" s="33" customFormat="1" ht="24.95" customHeight="1" x14ac:dyDescent="0.2">
      <c r="A12" s="222" t="s">
        <v>163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</row>
    <row r="13" spans="1:14" ht="13.5" thickBot="1" x14ac:dyDescent="0.25"/>
    <row r="14" spans="1:14" x14ac:dyDescent="0.2">
      <c r="A14" s="216"/>
      <c r="B14" s="225" t="s">
        <v>1</v>
      </c>
      <c r="C14" s="216" t="s">
        <v>2</v>
      </c>
      <c r="D14" s="225" t="s">
        <v>3</v>
      </c>
      <c r="E14" s="216" t="s">
        <v>4</v>
      </c>
      <c r="F14" s="225" t="s">
        <v>5</v>
      </c>
      <c r="G14" s="216" t="s">
        <v>6</v>
      </c>
      <c r="H14" s="225" t="s">
        <v>7</v>
      </c>
      <c r="I14" s="216" t="s">
        <v>8</v>
      </c>
      <c r="J14" s="225" t="s">
        <v>9</v>
      </c>
      <c r="K14" s="216" t="s">
        <v>10</v>
      </c>
      <c r="L14" s="225" t="s">
        <v>11</v>
      </c>
      <c r="M14" s="216" t="s">
        <v>12</v>
      </c>
      <c r="N14" s="223" t="s">
        <v>13</v>
      </c>
    </row>
    <row r="15" spans="1:14" ht="13.5" thickBot="1" x14ac:dyDescent="0.25">
      <c r="A15" s="217"/>
      <c r="B15" s="226"/>
      <c r="C15" s="217"/>
      <c r="D15" s="226"/>
      <c r="E15" s="217"/>
      <c r="F15" s="226"/>
      <c r="G15" s="217"/>
      <c r="H15" s="226"/>
      <c r="I15" s="217"/>
      <c r="J15" s="226"/>
      <c r="K15" s="217"/>
      <c r="L15" s="226"/>
      <c r="M15" s="217"/>
      <c r="N15" s="224"/>
    </row>
    <row r="16" spans="1:14" x14ac:dyDescent="0.2">
      <c r="A16" s="216" t="s">
        <v>14</v>
      </c>
      <c r="B16" s="231">
        <v>3680000</v>
      </c>
      <c r="C16" s="231">
        <v>170000</v>
      </c>
      <c r="D16" s="231">
        <v>13470000</v>
      </c>
      <c r="E16" s="231">
        <v>16090000</v>
      </c>
      <c r="F16" s="231">
        <v>16410000</v>
      </c>
      <c r="G16" s="231">
        <v>15960000</v>
      </c>
      <c r="H16" s="231">
        <v>13870000</v>
      </c>
      <c r="I16" s="231">
        <v>13040000</v>
      </c>
      <c r="J16" s="231">
        <v>4470000</v>
      </c>
      <c r="K16" s="231">
        <v>5250000</v>
      </c>
      <c r="L16" s="231">
        <v>6910000</v>
      </c>
      <c r="M16" s="231">
        <v>2560000</v>
      </c>
      <c r="N16" s="233">
        <v>111880000</v>
      </c>
    </row>
    <row r="17" spans="1:14" ht="13.5" thickBot="1" x14ac:dyDescent="0.25">
      <c r="A17" s="217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4"/>
    </row>
    <row r="18" spans="1:14" x14ac:dyDescent="0.2">
      <c r="A18" s="216" t="s">
        <v>118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3">
        <v>0</v>
      </c>
    </row>
    <row r="19" spans="1:14" ht="13.5" thickBot="1" x14ac:dyDescent="0.25">
      <c r="A19" s="217"/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4"/>
    </row>
    <row r="20" spans="1:14" x14ac:dyDescent="0.2">
      <c r="A20" s="216" t="s">
        <v>109</v>
      </c>
      <c r="B20" s="231">
        <v>2920000</v>
      </c>
      <c r="C20" s="231">
        <v>1080000</v>
      </c>
      <c r="D20" s="231">
        <v>2640000</v>
      </c>
      <c r="E20" s="231">
        <v>3260000</v>
      </c>
      <c r="F20" s="231">
        <v>3250000</v>
      </c>
      <c r="G20" s="231">
        <v>3370000</v>
      </c>
      <c r="H20" s="231">
        <v>1730000</v>
      </c>
      <c r="I20" s="231">
        <v>2760000</v>
      </c>
      <c r="J20" s="231">
        <v>2040000</v>
      </c>
      <c r="K20" s="231">
        <v>1730000</v>
      </c>
      <c r="L20" s="231">
        <v>1340000</v>
      </c>
      <c r="M20" s="231">
        <v>1800000</v>
      </c>
      <c r="N20" s="233">
        <v>27920000</v>
      </c>
    </row>
    <row r="21" spans="1:14" ht="13.5" thickBot="1" x14ac:dyDescent="0.25">
      <c r="A21" s="217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4"/>
    </row>
    <row r="22" spans="1:14" x14ac:dyDescent="0.2">
      <c r="A22" s="216" t="s">
        <v>80</v>
      </c>
      <c r="B22" s="231">
        <v>1520000</v>
      </c>
      <c r="C22" s="231">
        <v>2720000</v>
      </c>
      <c r="D22" s="231">
        <v>1710000</v>
      </c>
      <c r="E22" s="231">
        <v>150000</v>
      </c>
      <c r="F22" s="231">
        <v>260000</v>
      </c>
      <c r="G22" s="231">
        <v>200000</v>
      </c>
      <c r="H22" s="231">
        <v>70000</v>
      </c>
      <c r="I22" s="231"/>
      <c r="J22" s="231"/>
      <c r="K22" s="231">
        <v>10000</v>
      </c>
      <c r="L22" s="231">
        <v>800000</v>
      </c>
      <c r="M22" s="231">
        <v>197</v>
      </c>
      <c r="N22" s="233">
        <v>7440197</v>
      </c>
    </row>
    <row r="23" spans="1:14" ht="13.5" thickBot="1" x14ac:dyDescent="0.25">
      <c r="A23" s="217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4"/>
    </row>
    <row r="24" spans="1:14" x14ac:dyDescent="0.2">
      <c r="A24" s="216" t="s">
        <v>15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3">
        <v>0</v>
      </c>
    </row>
    <row r="25" spans="1:14" ht="13.5" thickBot="1" x14ac:dyDescent="0.25">
      <c r="A25" s="217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4"/>
    </row>
    <row r="26" spans="1:14" x14ac:dyDescent="0.2">
      <c r="A26" s="216" t="s">
        <v>119</v>
      </c>
      <c r="B26" s="231"/>
      <c r="C26" s="231"/>
      <c r="D26" s="231">
        <v>40000</v>
      </c>
      <c r="E26" s="231"/>
      <c r="F26" s="231"/>
      <c r="G26" s="231">
        <v>40000</v>
      </c>
      <c r="H26" s="231"/>
      <c r="I26" s="231">
        <v>30000</v>
      </c>
      <c r="J26" s="231">
        <v>240000</v>
      </c>
      <c r="K26" s="231">
        <v>10000</v>
      </c>
      <c r="L26" s="231">
        <v>240000</v>
      </c>
      <c r="M26" s="231">
        <v>140000</v>
      </c>
      <c r="N26" s="233">
        <v>740000</v>
      </c>
    </row>
    <row r="27" spans="1:14" ht="13.5" thickBot="1" x14ac:dyDescent="0.25">
      <c r="A27" s="217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4"/>
    </row>
    <row r="28" spans="1:14" x14ac:dyDescent="0.2">
      <c r="A28" s="216" t="s">
        <v>126</v>
      </c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3">
        <v>0</v>
      </c>
    </row>
    <row r="29" spans="1:14" ht="13.5" thickBot="1" x14ac:dyDescent="0.25">
      <c r="A29" s="217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4"/>
    </row>
    <row r="30" spans="1:14" x14ac:dyDescent="0.2">
      <c r="A30" s="216" t="s">
        <v>16</v>
      </c>
      <c r="B30" s="231"/>
      <c r="C30" s="231">
        <v>1290000</v>
      </c>
      <c r="D30" s="231"/>
      <c r="E30" s="231"/>
      <c r="F30" s="231">
        <v>380000</v>
      </c>
      <c r="G30" s="231">
        <v>910000</v>
      </c>
      <c r="H30" s="231">
        <v>500000</v>
      </c>
      <c r="I30" s="231"/>
      <c r="J30" s="231">
        <v>260000</v>
      </c>
      <c r="K30" s="231">
        <v>60000</v>
      </c>
      <c r="L30" s="231"/>
      <c r="M30" s="231"/>
      <c r="N30" s="233">
        <v>3400000</v>
      </c>
    </row>
    <row r="31" spans="1:14" ht="13.5" thickBot="1" x14ac:dyDescent="0.25">
      <c r="A31" s="217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4"/>
    </row>
    <row r="32" spans="1:14" x14ac:dyDescent="0.2">
      <c r="A32" s="216" t="s">
        <v>127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3">
        <v>0</v>
      </c>
    </row>
    <row r="33" spans="1:14" ht="13.5" thickBot="1" x14ac:dyDescent="0.25">
      <c r="A33" s="217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4"/>
    </row>
    <row r="34" spans="1:14" x14ac:dyDescent="0.2">
      <c r="A34" s="216" t="s">
        <v>83</v>
      </c>
      <c r="B34" s="231"/>
      <c r="C34" s="231">
        <v>330000</v>
      </c>
      <c r="D34" s="231">
        <v>42550000</v>
      </c>
      <c r="E34" s="231">
        <v>15510000</v>
      </c>
      <c r="F34" s="231">
        <v>10250000</v>
      </c>
      <c r="G34" s="231">
        <v>16570000</v>
      </c>
      <c r="H34" s="231">
        <v>30730000</v>
      </c>
      <c r="I34" s="231">
        <v>30570000</v>
      </c>
      <c r="J34" s="231">
        <v>30800000</v>
      </c>
      <c r="K34" s="231">
        <v>24710000</v>
      </c>
      <c r="L34" s="231">
        <v>14750000</v>
      </c>
      <c r="M34" s="231">
        <v>1210000</v>
      </c>
      <c r="N34" s="233">
        <v>217980000</v>
      </c>
    </row>
    <row r="35" spans="1:14" ht="13.5" thickBot="1" x14ac:dyDescent="0.25">
      <c r="A35" s="217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4"/>
    </row>
    <row r="36" spans="1:14" x14ac:dyDescent="0.2">
      <c r="A36" s="216" t="s">
        <v>111</v>
      </c>
      <c r="B36" s="231">
        <v>1730000</v>
      </c>
      <c r="C36" s="231"/>
      <c r="D36" s="231">
        <v>11200000</v>
      </c>
      <c r="E36" s="231">
        <v>17060000</v>
      </c>
      <c r="F36" s="231">
        <v>17450000</v>
      </c>
      <c r="G36" s="231">
        <v>25860000</v>
      </c>
      <c r="H36" s="231">
        <v>17700000</v>
      </c>
      <c r="I36" s="231">
        <v>13930000</v>
      </c>
      <c r="J36" s="231">
        <v>2450000</v>
      </c>
      <c r="K36" s="231">
        <v>3530000</v>
      </c>
      <c r="L36" s="231">
        <v>3600000</v>
      </c>
      <c r="M36" s="231">
        <v>7260000</v>
      </c>
      <c r="N36" s="233">
        <v>121770000</v>
      </c>
    </row>
    <row r="37" spans="1:14" ht="13.5" thickBot="1" x14ac:dyDescent="0.25">
      <c r="A37" s="217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4"/>
    </row>
    <row r="38" spans="1:14" x14ac:dyDescent="0.2">
      <c r="A38" s="216" t="s">
        <v>89</v>
      </c>
      <c r="B38" s="231"/>
      <c r="C38" s="231"/>
      <c r="D38" s="231"/>
      <c r="E38" s="231"/>
      <c r="F38" s="231"/>
      <c r="G38" s="231"/>
      <c r="H38" s="231">
        <v>120000</v>
      </c>
      <c r="I38" s="231">
        <v>11370000</v>
      </c>
      <c r="J38" s="231">
        <v>14710000</v>
      </c>
      <c r="K38" s="231">
        <v>16440000</v>
      </c>
      <c r="L38" s="231">
        <v>6570000</v>
      </c>
      <c r="M38" s="231"/>
      <c r="N38" s="233">
        <v>49210000</v>
      </c>
    </row>
    <row r="39" spans="1:14" ht="13.5" thickBot="1" x14ac:dyDescent="0.25">
      <c r="A39" s="217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4"/>
    </row>
    <row r="40" spans="1:14" x14ac:dyDescent="0.2">
      <c r="A40" s="216" t="s">
        <v>81</v>
      </c>
      <c r="B40" s="231"/>
      <c r="C40" s="231"/>
      <c r="D40" s="231">
        <v>17280000</v>
      </c>
      <c r="E40" s="231">
        <v>73490000</v>
      </c>
      <c r="F40" s="231">
        <v>63030000</v>
      </c>
      <c r="G40" s="231">
        <v>39470000</v>
      </c>
      <c r="H40" s="231">
        <v>25700000</v>
      </c>
      <c r="I40" s="231">
        <v>12820000</v>
      </c>
      <c r="J40" s="231">
        <v>10210000</v>
      </c>
      <c r="K40" s="231">
        <v>9670000</v>
      </c>
      <c r="L40" s="231">
        <v>3030000</v>
      </c>
      <c r="M40" s="231">
        <v>220000</v>
      </c>
      <c r="N40" s="233">
        <v>254920000</v>
      </c>
    </row>
    <row r="41" spans="1:14" ht="13.5" thickBot="1" x14ac:dyDescent="0.25">
      <c r="A41" s="217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4"/>
    </row>
    <row r="42" spans="1:14" x14ac:dyDescent="0.2">
      <c r="A42" s="216" t="s">
        <v>88</v>
      </c>
      <c r="B42" s="231">
        <v>730000</v>
      </c>
      <c r="C42" s="231">
        <v>1710000</v>
      </c>
      <c r="D42" s="231">
        <v>700000</v>
      </c>
      <c r="E42" s="231">
        <v>740000</v>
      </c>
      <c r="F42" s="231">
        <v>1710000</v>
      </c>
      <c r="G42" s="231">
        <v>1210000</v>
      </c>
      <c r="H42" s="231">
        <v>1950000</v>
      </c>
      <c r="I42" s="231">
        <v>1950000</v>
      </c>
      <c r="J42" s="231">
        <v>730000</v>
      </c>
      <c r="K42" s="231">
        <v>2390000</v>
      </c>
      <c r="L42" s="231">
        <v>2690000</v>
      </c>
      <c r="M42" s="231">
        <v>2900000</v>
      </c>
      <c r="N42" s="233">
        <v>19410000</v>
      </c>
    </row>
    <row r="43" spans="1:14" ht="13.5" thickBot="1" x14ac:dyDescent="0.25">
      <c r="A43" s="217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4"/>
    </row>
    <row r="44" spans="1:14" x14ac:dyDescent="0.2">
      <c r="A44" s="216" t="s">
        <v>121</v>
      </c>
      <c r="B44" s="231">
        <v>4880000</v>
      </c>
      <c r="C44" s="231">
        <v>3800000</v>
      </c>
      <c r="D44" s="231">
        <v>5550000</v>
      </c>
      <c r="E44" s="231">
        <v>4790000</v>
      </c>
      <c r="F44" s="231">
        <v>4200000</v>
      </c>
      <c r="G44" s="231">
        <v>6320000</v>
      </c>
      <c r="H44" s="231">
        <v>4990000</v>
      </c>
      <c r="I44" s="231">
        <v>5040000</v>
      </c>
      <c r="J44" s="231">
        <v>4850000</v>
      </c>
      <c r="K44" s="231">
        <v>4390000</v>
      </c>
      <c r="L44" s="231">
        <v>3660000</v>
      </c>
      <c r="M44" s="231">
        <v>3770000</v>
      </c>
      <c r="N44" s="233">
        <v>56240000</v>
      </c>
    </row>
    <row r="45" spans="1:14" ht="13.5" thickBot="1" x14ac:dyDescent="0.25">
      <c r="A45" s="217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4"/>
    </row>
    <row r="46" spans="1:14" x14ac:dyDescent="0.2">
      <c r="A46" s="216" t="s">
        <v>84</v>
      </c>
      <c r="B46" s="231"/>
      <c r="C46" s="231"/>
      <c r="D46" s="231"/>
      <c r="E46" s="231">
        <v>200000</v>
      </c>
      <c r="F46" s="231">
        <v>7770000</v>
      </c>
      <c r="G46" s="231">
        <v>9910000</v>
      </c>
      <c r="H46" s="231">
        <v>6830000</v>
      </c>
      <c r="I46" s="231">
        <v>6960000</v>
      </c>
      <c r="J46" s="231">
        <v>5760000</v>
      </c>
      <c r="K46" s="231">
        <v>3150000</v>
      </c>
      <c r="L46" s="231">
        <v>3550000</v>
      </c>
      <c r="M46" s="231">
        <v>500000</v>
      </c>
      <c r="N46" s="233">
        <v>44630000</v>
      </c>
    </row>
    <row r="47" spans="1:14" ht="13.5" thickBot="1" x14ac:dyDescent="0.25">
      <c r="A47" s="217"/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4"/>
    </row>
    <row r="48" spans="1:14" x14ac:dyDescent="0.2">
      <c r="A48" s="216" t="s">
        <v>87</v>
      </c>
      <c r="B48" s="231"/>
      <c r="C48" s="231"/>
      <c r="D48" s="231">
        <v>1100000</v>
      </c>
      <c r="E48" s="231"/>
      <c r="F48" s="231"/>
      <c r="G48" s="231"/>
      <c r="H48" s="231"/>
      <c r="I48" s="231">
        <v>3310000</v>
      </c>
      <c r="J48" s="231">
        <v>4800000</v>
      </c>
      <c r="K48" s="231">
        <v>14600000</v>
      </c>
      <c r="L48" s="231">
        <v>10280000</v>
      </c>
      <c r="M48" s="231">
        <v>7890000</v>
      </c>
      <c r="N48" s="233">
        <v>41980000</v>
      </c>
    </row>
    <row r="49" spans="1:14" ht="13.5" thickBot="1" x14ac:dyDescent="0.25">
      <c r="A49" s="217"/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4"/>
    </row>
    <row r="50" spans="1:14" x14ac:dyDescent="0.2">
      <c r="A50" s="216" t="s">
        <v>99</v>
      </c>
      <c r="B50" s="231"/>
      <c r="C50" s="231"/>
      <c r="D50" s="231"/>
      <c r="E50" s="231"/>
      <c r="F50" s="231">
        <v>350000</v>
      </c>
      <c r="G50" s="231">
        <v>760000</v>
      </c>
      <c r="H50" s="231">
        <v>590000</v>
      </c>
      <c r="I50" s="231"/>
      <c r="J50" s="231">
        <v>100000</v>
      </c>
      <c r="K50" s="231">
        <v>10000</v>
      </c>
      <c r="L50" s="231"/>
      <c r="M50" s="231"/>
      <c r="N50" s="233">
        <v>1810000</v>
      </c>
    </row>
    <row r="51" spans="1:14" ht="13.5" thickBot="1" x14ac:dyDescent="0.25">
      <c r="A51" s="217"/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4"/>
    </row>
    <row r="52" spans="1:14" x14ac:dyDescent="0.2">
      <c r="A52" s="216" t="s">
        <v>82</v>
      </c>
      <c r="B52" s="231">
        <v>73790000</v>
      </c>
      <c r="C52" s="231">
        <v>66140000</v>
      </c>
      <c r="D52" s="231">
        <v>15940000</v>
      </c>
      <c r="E52" s="231">
        <v>8450000</v>
      </c>
      <c r="F52" s="231">
        <v>6400000</v>
      </c>
      <c r="G52" s="231">
        <v>4160000</v>
      </c>
      <c r="H52" s="231">
        <v>10740000</v>
      </c>
      <c r="I52" s="231">
        <v>12280000</v>
      </c>
      <c r="J52" s="231">
        <v>8420000</v>
      </c>
      <c r="K52" s="231">
        <v>7940000</v>
      </c>
      <c r="L52" s="231">
        <v>1600000</v>
      </c>
      <c r="M52" s="231">
        <v>13880000</v>
      </c>
      <c r="N52" s="233">
        <v>229740000</v>
      </c>
    </row>
    <row r="53" spans="1:14" ht="13.5" thickBot="1" x14ac:dyDescent="0.25">
      <c r="A53" s="217"/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4"/>
    </row>
    <row r="54" spans="1:14" x14ac:dyDescent="0.2">
      <c r="A54" s="216" t="s">
        <v>128</v>
      </c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3">
        <v>0</v>
      </c>
    </row>
    <row r="55" spans="1:14" ht="13.5" thickBot="1" x14ac:dyDescent="0.25">
      <c r="A55" s="217"/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4"/>
    </row>
    <row r="56" spans="1:14" x14ac:dyDescent="0.2">
      <c r="A56" s="216" t="s">
        <v>17</v>
      </c>
      <c r="B56" s="231"/>
      <c r="C56" s="231"/>
      <c r="D56" s="231">
        <v>50000</v>
      </c>
      <c r="E56" s="231"/>
      <c r="F56" s="231"/>
      <c r="G56" s="231"/>
      <c r="H56" s="231"/>
      <c r="I56" s="231"/>
      <c r="J56" s="231"/>
      <c r="K56" s="231"/>
      <c r="L56" s="231">
        <v>10000</v>
      </c>
      <c r="M56" s="231"/>
      <c r="N56" s="233">
        <v>60000</v>
      </c>
    </row>
    <row r="57" spans="1:14" ht="13.5" thickBot="1" x14ac:dyDescent="0.25">
      <c r="A57" s="217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4"/>
    </row>
    <row r="58" spans="1:14" x14ac:dyDescent="0.2">
      <c r="A58" s="214" t="s">
        <v>13</v>
      </c>
      <c r="B58" s="214">
        <v>89250000</v>
      </c>
      <c r="C58" s="214">
        <v>77240000</v>
      </c>
      <c r="D58" s="214">
        <v>112230000</v>
      </c>
      <c r="E58" s="214">
        <v>139740000</v>
      </c>
      <c r="F58" s="214">
        <v>131460000</v>
      </c>
      <c r="G58" s="214">
        <v>124740000</v>
      </c>
      <c r="H58" s="214">
        <v>115520000</v>
      </c>
      <c r="I58" s="214">
        <v>114060000</v>
      </c>
      <c r="J58" s="214">
        <v>89840000</v>
      </c>
      <c r="K58" s="214">
        <v>93890000</v>
      </c>
      <c r="L58" s="214">
        <v>59030000</v>
      </c>
      <c r="M58" s="214">
        <v>42130197</v>
      </c>
      <c r="N58" s="214">
        <v>1189130197</v>
      </c>
    </row>
    <row r="59" spans="1:14" ht="13.5" thickBot="1" x14ac:dyDescent="0.25">
      <c r="A59" s="215"/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</row>
    <row r="63" spans="1:14" s="33" customFormat="1" ht="24.95" customHeight="1" x14ac:dyDescent="0.2">
      <c r="A63" s="222" t="s">
        <v>167</v>
      </c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</row>
    <row r="64" spans="1:14" ht="13.5" thickBot="1" x14ac:dyDescent="0.25"/>
    <row r="65" spans="1:14" x14ac:dyDescent="0.2">
      <c r="A65" s="216"/>
      <c r="B65" s="225" t="s">
        <v>1</v>
      </c>
      <c r="C65" s="216" t="s">
        <v>2</v>
      </c>
      <c r="D65" s="225" t="s">
        <v>3</v>
      </c>
      <c r="E65" s="216" t="s">
        <v>4</v>
      </c>
      <c r="F65" s="225" t="s">
        <v>5</v>
      </c>
      <c r="G65" s="216" t="s">
        <v>6</v>
      </c>
      <c r="H65" s="225" t="s">
        <v>7</v>
      </c>
      <c r="I65" s="216" t="s">
        <v>8</v>
      </c>
      <c r="J65" s="225" t="s">
        <v>9</v>
      </c>
      <c r="K65" s="216" t="s">
        <v>10</v>
      </c>
      <c r="L65" s="225" t="s">
        <v>11</v>
      </c>
      <c r="M65" s="216" t="s">
        <v>12</v>
      </c>
      <c r="N65" s="223" t="s">
        <v>13</v>
      </c>
    </row>
    <row r="66" spans="1:14" ht="13.5" thickBot="1" x14ac:dyDescent="0.25">
      <c r="A66" s="217"/>
      <c r="B66" s="226"/>
      <c r="C66" s="217"/>
      <c r="D66" s="226"/>
      <c r="E66" s="217"/>
      <c r="F66" s="226"/>
      <c r="G66" s="217"/>
      <c r="H66" s="226"/>
      <c r="I66" s="217"/>
      <c r="J66" s="226"/>
      <c r="K66" s="217"/>
      <c r="L66" s="226"/>
      <c r="M66" s="217"/>
      <c r="N66" s="224"/>
    </row>
    <row r="67" spans="1:14" x14ac:dyDescent="0.2">
      <c r="A67" s="216" t="s">
        <v>14</v>
      </c>
      <c r="B67" s="231">
        <v>1301907</v>
      </c>
      <c r="C67" s="231">
        <v>1083000</v>
      </c>
      <c r="D67" s="231">
        <v>4338232</v>
      </c>
      <c r="E67" s="231">
        <v>7176895</v>
      </c>
      <c r="F67" s="231">
        <v>7741605</v>
      </c>
      <c r="G67" s="231">
        <v>7099189</v>
      </c>
      <c r="H67" s="231">
        <v>8838669</v>
      </c>
      <c r="I67" s="231">
        <v>8451870</v>
      </c>
      <c r="J67" s="231">
        <v>10073150</v>
      </c>
      <c r="K67" s="231">
        <v>6592444</v>
      </c>
      <c r="L67" s="231">
        <v>10731912</v>
      </c>
      <c r="M67" s="231">
        <v>7057154</v>
      </c>
      <c r="N67" s="233">
        <v>80486027</v>
      </c>
    </row>
    <row r="68" spans="1:14" ht="13.5" thickBot="1" x14ac:dyDescent="0.25">
      <c r="A68" s="217"/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4"/>
    </row>
    <row r="69" spans="1:14" x14ac:dyDescent="0.2">
      <c r="A69" s="216" t="s">
        <v>103</v>
      </c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3">
        <v>0</v>
      </c>
    </row>
    <row r="70" spans="1:14" ht="13.5" thickBot="1" x14ac:dyDescent="0.25">
      <c r="A70" s="217"/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4"/>
    </row>
    <row r="71" spans="1:14" x14ac:dyDescent="0.2">
      <c r="A71" s="216" t="s">
        <v>19</v>
      </c>
      <c r="B71" s="231">
        <v>4407400</v>
      </c>
      <c r="C71" s="231">
        <v>2218000</v>
      </c>
      <c r="D71" s="231">
        <v>2403500</v>
      </c>
      <c r="E71" s="231">
        <v>879750</v>
      </c>
      <c r="F71" s="231">
        <v>1667500</v>
      </c>
      <c r="G71" s="231">
        <v>6033900</v>
      </c>
      <c r="H71" s="231">
        <v>12074505</v>
      </c>
      <c r="I71" s="231">
        <v>13093075</v>
      </c>
      <c r="J71" s="231">
        <v>6545835</v>
      </c>
      <c r="K71" s="231">
        <v>9835600</v>
      </c>
      <c r="L71" s="231">
        <v>7566690</v>
      </c>
      <c r="M71" s="231">
        <v>767750</v>
      </c>
      <c r="N71" s="233">
        <v>67493505</v>
      </c>
    </row>
    <row r="72" spans="1:14" ht="13.5" thickBot="1" x14ac:dyDescent="0.25">
      <c r="A72" s="217"/>
      <c r="B72" s="232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4"/>
    </row>
    <row r="73" spans="1:14" x14ac:dyDescent="0.2">
      <c r="A73" s="216" t="s">
        <v>20</v>
      </c>
      <c r="B73" s="231">
        <v>8404962</v>
      </c>
      <c r="C73" s="231">
        <v>3253000</v>
      </c>
      <c r="D73" s="231">
        <v>8806018</v>
      </c>
      <c r="E73" s="231">
        <v>9475552</v>
      </c>
      <c r="F73" s="231">
        <v>9805034</v>
      </c>
      <c r="G73" s="231">
        <v>10203372</v>
      </c>
      <c r="H73" s="231">
        <v>5264464</v>
      </c>
      <c r="I73" s="231">
        <v>8372044</v>
      </c>
      <c r="J73" s="231">
        <v>5810782</v>
      </c>
      <c r="K73" s="231">
        <v>5235774</v>
      </c>
      <c r="L73" s="231">
        <v>4433662</v>
      </c>
      <c r="M73" s="231">
        <v>5091158</v>
      </c>
      <c r="N73" s="233">
        <v>84155822</v>
      </c>
    </row>
    <row r="74" spans="1:14" ht="13.5" thickBot="1" x14ac:dyDescent="0.25">
      <c r="A74" s="217"/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4"/>
    </row>
    <row r="75" spans="1:14" x14ac:dyDescent="0.2">
      <c r="A75" s="216" t="s">
        <v>15</v>
      </c>
      <c r="B75" s="231">
        <v>3087615</v>
      </c>
      <c r="C75" s="231">
        <v>1375000</v>
      </c>
      <c r="D75" s="231">
        <v>649350</v>
      </c>
      <c r="E75" s="231">
        <v>1517810</v>
      </c>
      <c r="F75" s="231">
        <v>2206656</v>
      </c>
      <c r="G75" s="231">
        <v>2181690</v>
      </c>
      <c r="H75" s="231">
        <v>3353338</v>
      </c>
      <c r="I75" s="231">
        <v>2940812</v>
      </c>
      <c r="J75" s="231">
        <v>3260181</v>
      </c>
      <c r="K75" s="231">
        <v>2203864</v>
      </c>
      <c r="L75" s="231">
        <v>2393676</v>
      </c>
      <c r="M75" s="231">
        <v>2156337</v>
      </c>
      <c r="N75" s="233">
        <v>27326329</v>
      </c>
    </row>
    <row r="76" spans="1:14" ht="13.5" thickBot="1" x14ac:dyDescent="0.25">
      <c r="A76" s="217"/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4"/>
    </row>
    <row r="77" spans="1:14" x14ac:dyDescent="0.2">
      <c r="A77" s="216" t="s">
        <v>129</v>
      </c>
      <c r="B77" s="231"/>
      <c r="C77" s="231"/>
      <c r="D77" s="231">
        <v>198428</v>
      </c>
      <c r="E77" s="231"/>
      <c r="F77" s="231">
        <v>279524</v>
      </c>
      <c r="G77" s="231"/>
      <c r="H77" s="231">
        <v>220124</v>
      </c>
      <c r="I77" s="231"/>
      <c r="J77" s="231"/>
      <c r="K77" s="231">
        <v>179560</v>
      </c>
      <c r="L77" s="231"/>
      <c r="M77" s="231"/>
      <c r="N77" s="233">
        <v>877636</v>
      </c>
    </row>
    <row r="78" spans="1:14" ht="13.5" thickBot="1" x14ac:dyDescent="0.25">
      <c r="A78" s="217"/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4"/>
    </row>
    <row r="79" spans="1:14" x14ac:dyDescent="0.2">
      <c r="A79" s="216" t="s">
        <v>130</v>
      </c>
      <c r="B79" s="231"/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3">
        <v>0</v>
      </c>
    </row>
    <row r="80" spans="1:14" ht="13.5" thickBot="1" x14ac:dyDescent="0.25">
      <c r="A80" s="217"/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4"/>
    </row>
    <row r="81" spans="1:14" x14ac:dyDescent="0.2">
      <c r="A81" s="216" t="s">
        <v>105</v>
      </c>
      <c r="B81" s="231"/>
      <c r="C81" s="231"/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3">
        <v>0</v>
      </c>
    </row>
    <row r="82" spans="1:14" ht="13.5" thickBot="1" x14ac:dyDescent="0.25">
      <c r="A82" s="217"/>
      <c r="B82" s="232"/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4"/>
    </row>
    <row r="83" spans="1:14" x14ac:dyDescent="0.2">
      <c r="A83" s="218" t="s">
        <v>115</v>
      </c>
      <c r="B83" s="231">
        <v>2117808</v>
      </c>
      <c r="C83" s="231">
        <v>3234000</v>
      </c>
      <c r="D83" s="231">
        <v>5896044</v>
      </c>
      <c r="E83" s="231">
        <v>5726952</v>
      </c>
      <c r="F83" s="231">
        <v>5444208</v>
      </c>
      <c r="G83" s="231">
        <v>4839912</v>
      </c>
      <c r="H83" s="231">
        <v>6333327</v>
      </c>
      <c r="I83" s="231">
        <v>8021475</v>
      </c>
      <c r="J83" s="231">
        <v>6708933</v>
      </c>
      <c r="K83" s="231">
        <v>7121961</v>
      </c>
      <c r="L83" s="231">
        <v>4448367</v>
      </c>
      <c r="M83" s="231">
        <v>921413</v>
      </c>
      <c r="N83" s="233">
        <v>60814400</v>
      </c>
    </row>
    <row r="84" spans="1:14" ht="13.5" thickBot="1" x14ac:dyDescent="0.25">
      <c r="A84" s="219"/>
      <c r="B84" s="232"/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4"/>
    </row>
    <row r="85" spans="1:14" x14ac:dyDescent="0.2">
      <c r="A85" s="218" t="s">
        <v>21</v>
      </c>
      <c r="B85" s="231">
        <v>5796000</v>
      </c>
      <c r="C85" s="231">
        <v>3894000</v>
      </c>
      <c r="D85" s="231">
        <v>3723991</v>
      </c>
      <c r="E85" s="231">
        <v>4688180</v>
      </c>
      <c r="F85" s="231">
        <v>9271000</v>
      </c>
      <c r="G85" s="231">
        <v>16290534</v>
      </c>
      <c r="H85" s="231">
        <v>15699607</v>
      </c>
      <c r="I85" s="231">
        <v>16029912</v>
      </c>
      <c r="J85" s="231">
        <v>17175926</v>
      </c>
      <c r="K85" s="231">
        <v>15663296</v>
      </c>
      <c r="L85" s="231">
        <v>12704020</v>
      </c>
      <c r="M85" s="231">
        <v>10634067</v>
      </c>
      <c r="N85" s="233">
        <v>131570533</v>
      </c>
    </row>
    <row r="86" spans="1:14" ht="13.5" thickBot="1" x14ac:dyDescent="0.25">
      <c r="A86" s="219"/>
      <c r="B86" s="232"/>
      <c r="C86" s="232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4"/>
    </row>
    <row r="87" spans="1:14" x14ac:dyDescent="0.2">
      <c r="A87" s="216" t="s">
        <v>22</v>
      </c>
      <c r="B87" s="231">
        <v>786000</v>
      </c>
      <c r="C87" s="231">
        <v>692000</v>
      </c>
      <c r="D87" s="231">
        <v>940126</v>
      </c>
      <c r="E87" s="231">
        <v>801444</v>
      </c>
      <c r="F87" s="231">
        <v>1603000</v>
      </c>
      <c r="G87" s="231">
        <v>2438949</v>
      </c>
      <c r="H87" s="231">
        <v>3688754</v>
      </c>
      <c r="I87" s="231">
        <v>2348426</v>
      </c>
      <c r="J87" s="231">
        <v>2435430</v>
      </c>
      <c r="K87" s="231">
        <v>2154364</v>
      </c>
      <c r="L87" s="231">
        <v>1572201</v>
      </c>
      <c r="M87" s="231">
        <v>1500388</v>
      </c>
      <c r="N87" s="233">
        <v>20961082</v>
      </c>
    </row>
    <row r="88" spans="1:14" ht="13.5" thickBot="1" x14ac:dyDescent="0.25">
      <c r="A88" s="217"/>
      <c r="B88" s="232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4"/>
    </row>
    <row r="89" spans="1:14" x14ac:dyDescent="0.2">
      <c r="A89" s="216" t="s">
        <v>23</v>
      </c>
      <c r="B89" s="231">
        <v>45146700</v>
      </c>
      <c r="C89" s="231">
        <v>47955000</v>
      </c>
      <c r="D89" s="231">
        <v>38018448</v>
      </c>
      <c r="E89" s="231">
        <v>39367260</v>
      </c>
      <c r="F89" s="231">
        <v>45982980</v>
      </c>
      <c r="G89" s="231">
        <v>37072872</v>
      </c>
      <c r="H89" s="231">
        <v>35699220</v>
      </c>
      <c r="I89" s="231">
        <v>46305072</v>
      </c>
      <c r="J89" s="231">
        <v>47777256</v>
      </c>
      <c r="K89" s="231">
        <v>55775736</v>
      </c>
      <c r="L89" s="231">
        <v>51412176</v>
      </c>
      <c r="M89" s="231">
        <v>58751068</v>
      </c>
      <c r="N89" s="233">
        <v>549263788</v>
      </c>
    </row>
    <row r="90" spans="1:14" ht="13.5" thickBot="1" x14ac:dyDescent="0.25">
      <c r="A90" s="217"/>
      <c r="B90" s="232"/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4"/>
    </row>
    <row r="91" spans="1:14" x14ac:dyDescent="0.2">
      <c r="A91" s="216" t="s">
        <v>131</v>
      </c>
      <c r="B91" s="231">
        <v>2884564</v>
      </c>
      <c r="C91" s="231">
        <v>2141000</v>
      </c>
      <c r="D91" s="231">
        <v>2164725</v>
      </c>
      <c r="E91" s="231">
        <v>1850625</v>
      </c>
      <c r="F91" s="231">
        <v>2617650</v>
      </c>
      <c r="G91" s="231">
        <v>2797650</v>
      </c>
      <c r="H91" s="231">
        <v>3053425</v>
      </c>
      <c r="I91" s="231">
        <v>3504717</v>
      </c>
      <c r="J91" s="231">
        <v>4958317</v>
      </c>
      <c r="K91" s="231">
        <v>6309723</v>
      </c>
      <c r="L91" s="231">
        <v>6322932</v>
      </c>
      <c r="M91" s="231">
        <v>4925515</v>
      </c>
      <c r="N91" s="233">
        <v>43530843</v>
      </c>
    </row>
    <row r="92" spans="1:14" ht="13.5" thickBot="1" x14ac:dyDescent="0.25">
      <c r="A92" s="217"/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4"/>
    </row>
    <row r="93" spans="1:14" x14ac:dyDescent="0.2">
      <c r="A93" s="216" t="s">
        <v>16</v>
      </c>
      <c r="B93" s="231"/>
      <c r="C93" s="231"/>
      <c r="D93" s="231"/>
      <c r="E93" s="231"/>
      <c r="F93" s="231"/>
      <c r="G93" s="231">
        <v>2071822</v>
      </c>
      <c r="H93" s="231"/>
      <c r="I93" s="231">
        <v>833425</v>
      </c>
      <c r="J93" s="231"/>
      <c r="K93" s="231"/>
      <c r="L93" s="231">
        <v>779775</v>
      </c>
      <c r="M93" s="231"/>
      <c r="N93" s="233">
        <v>3685022</v>
      </c>
    </row>
    <row r="94" spans="1:14" ht="13.5" thickBot="1" x14ac:dyDescent="0.25">
      <c r="A94" s="217"/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4"/>
    </row>
    <row r="95" spans="1:14" x14ac:dyDescent="0.2">
      <c r="A95" s="216" t="s">
        <v>24</v>
      </c>
      <c r="B95" s="231"/>
      <c r="C95" s="231"/>
      <c r="D95" s="231">
        <v>1076130</v>
      </c>
      <c r="E95" s="231"/>
      <c r="F95" s="231">
        <v>5170227</v>
      </c>
      <c r="G95" s="231">
        <v>8575513</v>
      </c>
      <c r="H95" s="231">
        <v>14444497</v>
      </c>
      <c r="I95" s="231">
        <v>18998452</v>
      </c>
      <c r="J95" s="231">
        <v>9431784</v>
      </c>
      <c r="K95" s="231">
        <v>928064</v>
      </c>
      <c r="L95" s="231"/>
      <c r="M95" s="231"/>
      <c r="N95" s="233">
        <v>58624667</v>
      </c>
    </row>
    <row r="96" spans="1:14" ht="13.5" thickBot="1" x14ac:dyDescent="0.25">
      <c r="A96" s="217"/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4"/>
    </row>
    <row r="97" spans="1:14" x14ac:dyDescent="0.2">
      <c r="A97" s="216" t="s">
        <v>132</v>
      </c>
      <c r="B97" s="231"/>
      <c r="C97" s="231"/>
      <c r="D97" s="231"/>
      <c r="E97" s="231"/>
      <c r="F97" s="231"/>
      <c r="G97" s="231"/>
      <c r="H97" s="231"/>
      <c r="I97" s="231"/>
      <c r="J97" s="231"/>
      <c r="K97" s="231"/>
      <c r="L97" s="231"/>
      <c r="M97" s="231"/>
      <c r="N97" s="233">
        <v>0</v>
      </c>
    </row>
    <row r="98" spans="1:14" ht="13.5" thickBot="1" x14ac:dyDescent="0.25">
      <c r="A98" s="217"/>
      <c r="B98" s="232"/>
      <c r="C98" s="232"/>
      <c r="D98" s="232"/>
      <c r="E98" s="232"/>
      <c r="F98" s="232"/>
      <c r="G98" s="232"/>
      <c r="H98" s="232"/>
      <c r="I98" s="232"/>
      <c r="J98" s="232"/>
      <c r="K98" s="232"/>
      <c r="L98" s="232"/>
      <c r="M98" s="232"/>
      <c r="N98" s="234"/>
    </row>
    <row r="99" spans="1:14" x14ac:dyDescent="0.2">
      <c r="A99" s="216" t="s">
        <v>127</v>
      </c>
      <c r="B99" s="231">
        <v>4863828</v>
      </c>
      <c r="C99" s="231">
        <v>1935000</v>
      </c>
      <c r="D99" s="231"/>
      <c r="E99" s="231">
        <v>961150</v>
      </c>
      <c r="F99" s="231">
        <v>987326</v>
      </c>
      <c r="G99" s="231">
        <v>3968118</v>
      </c>
      <c r="H99" s="231">
        <v>4614402</v>
      </c>
      <c r="I99" s="231">
        <v>4791844</v>
      </c>
      <c r="J99" s="231">
        <v>7490426</v>
      </c>
      <c r="K99" s="231">
        <v>3773434</v>
      </c>
      <c r="L99" s="231">
        <v>3820878</v>
      </c>
      <c r="M99" s="231">
        <v>2843597</v>
      </c>
      <c r="N99" s="233">
        <v>40050003</v>
      </c>
    </row>
    <row r="100" spans="1:14" ht="13.5" thickBot="1" x14ac:dyDescent="0.25">
      <c r="A100" s="217"/>
      <c r="B100" s="232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4"/>
    </row>
    <row r="101" spans="1:14" x14ac:dyDescent="0.2">
      <c r="A101" s="216" t="s">
        <v>25</v>
      </c>
      <c r="B101" s="231">
        <v>11339937</v>
      </c>
      <c r="C101" s="231">
        <v>8791000</v>
      </c>
      <c r="D101" s="231">
        <v>31825102</v>
      </c>
      <c r="E101" s="231">
        <v>38558231</v>
      </c>
      <c r="F101" s="231">
        <v>94388878</v>
      </c>
      <c r="G101" s="231">
        <v>81901311</v>
      </c>
      <c r="H101" s="231">
        <v>92634263</v>
      </c>
      <c r="I101" s="231">
        <v>73596708</v>
      </c>
      <c r="J101" s="231">
        <v>62850038</v>
      </c>
      <c r="K101" s="231">
        <v>44572640</v>
      </c>
      <c r="L101" s="231">
        <v>51994012</v>
      </c>
      <c r="M101" s="231">
        <v>36641184</v>
      </c>
      <c r="N101" s="233">
        <v>629093304</v>
      </c>
    </row>
    <row r="102" spans="1:14" ht="13.5" thickBot="1" x14ac:dyDescent="0.25">
      <c r="A102" s="217"/>
      <c r="B102" s="232"/>
      <c r="C102" s="232"/>
      <c r="D102" s="232"/>
      <c r="E102" s="232"/>
      <c r="F102" s="232"/>
      <c r="G102" s="232"/>
      <c r="H102" s="232"/>
      <c r="I102" s="232"/>
      <c r="J102" s="232"/>
      <c r="K102" s="232"/>
      <c r="L102" s="232"/>
      <c r="M102" s="232"/>
      <c r="N102" s="234"/>
    </row>
    <row r="103" spans="1:14" x14ac:dyDescent="0.2">
      <c r="A103" s="216" t="s">
        <v>106</v>
      </c>
      <c r="B103" s="231">
        <v>67975</v>
      </c>
      <c r="C103" s="231">
        <v>292000</v>
      </c>
      <c r="D103" s="231">
        <v>96383</v>
      </c>
      <c r="E103" s="231">
        <v>99115</v>
      </c>
      <c r="F103" s="231">
        <v>211208</v>
      </c>
      <c r="G103" s="231">
        <v>179285</v>
      </c>
      <c r="H103" s="231">
        <v>670565</v>
      </c>
      <c r="I103" s="231">
        <v>430163</v>
      </c>
      <c r="J103" s="231"/>
      <c r="K103" s="231"/>
      <c r="L103" s="231"/>
      <c r="M103" s="231"/>
      <c r="N103" s="233">
        <v>2046694</v>
      </c>
    </row>
    <row r="104" spans="1:14" ht="13.5" thickBot="1" x14ac:dyDescent="0.25">
      <c r="A104" s="217"/>
      <c r="B104" s="232"/>
      <c r="C104" s="232"/>
      <c r="D104" s="232"/>
      <c r="E104" s="232"/>
      <c r="F104" s="232"/>
      <c r="G104" s="232"/>
      <c r="H104" s="232"/>
      <c r="I104" s="232"/>
      <c r="J104" s="232"/>
      <c r="K104" s="232"/>
      <c r="L104" s="232"/>
      <c r="M104" s="232"/>
      <c r="N104" s="234"/>
    </row>
    <row r="105" spans="1:14" x14ac:dyDescent="0.2">
      <c r="A105" s="216" t="s">
        <v>107</v>
      </c>
      <c r="B105" s="231"/>
      <c r="C105" s="231"/>
      <c r="D105" s="231"/>
      <c r="E105" s="231"/>
      <c r="F105" s="231"/>
      <c r="G105" s="231">
        <v>41306</v>
      </c>
      <c r="H105" s="231"/>
      <c r="I105" s="231"/>
      <c r="J105" s="231"/>
      <c r="K105" s="231"/>
      <c r="L105" s="231"/>
      <c r="M105" s="231"/>
      <c r="N105" s="233">
        <v>41306</v>
      </c>
    </row>
    <row r="106" spans="1:14" ht="13.5" thickBot="1" x14ac:dyDescent="0.25">
      <c r="A106" s="217"/>
      <c r="B106" s="232"/>
      <c r="C106" s="232"/>
      <c r="D106" s="232"/>
      <c r="E106" s="232"/>
      <c r="F106" s="232"/>
      <c r="G106" s="232"/>
      <c r="H106" s="232"/>
      <c r="I106" s="232"/>
      <c r="J106" s="232"/>
      <c r="K106" s="232"/>
      <c r="L106" s="232"/>
      <c r="M106" s="232"/>
      <c r="N106" s="234"/>
    </row>
    <row r="107" spans="1:14" x14ac:dyDescent="0.2">
      <c r="A107" s="216" t="s">
        <v>26</v>
      </c>
      <c r="B107" s="231">
        <v>8719954</v>
      </c>
      <c r="C107" s="231">
        <v>5295000</v>
      </c>
      <c r="D107" s="231">
        <v>17228277</v>
      </c>
      <c r="E107" s="231">
        <v>35664139</v>
      </c>
      <c r="F107" s="231">
        <v>45363977</v>
      </c>
      <c r="G107" s="231">
        <v>45705064</v>
      </c>
      <c r="H107" s="231">
        <v>50315277</v>
      </c>
      <c r="I107" s="231">
        <v>50872009</v>
      </c>
      <c r="J107" s="231">
        <v>51088401</v>
      </c>
      <c r="K107" s="231">
        <v>51193339</v>
      </c>
      <c r="L107" s="231">
        <v>47441892</v>
      </c>
      <c r="M107" s="231">
        <v>43950332</v>
      </c>
      <c r="N107" s="233">
        <v>452837661</v>
      </c>
    </row>
    <row r="108" spans="1:14" ht="13.5" thickBot="1" x14ac:dyDescent="0.25">
      <c r="A108" s="217"/>
      <c r="B108" s="232"/>
      <c r="C108" s="232"/>
      <c r="D108" s="232"/>
      <c r="E108" s="232"/>
      <c r="F108" s="232"/>
      <c r="G108" s="232"/>
      <c r="H108" s="232"/>
      <c r="I108" s="232"/>
      <c r="J108" s="232"/>
      <c r="K108" s="232"/>
      <c r="L108" s="232"/>
      <c r="M108" s="232"/>
      <c r="N108" s="234"/>
    </row>
    <row r="109" spans="1:14" x14ac:dyDescent="0.2">
      <c r="A109" s="216" t="s">
        <v>27</v>
      </c>
      <c r="B109" s="231">
        <v>16099671</v>
      </c>
      <c r="C109" s="231">
        <v>8711000</v>
      </c>
      <c r="D109" s="231">
        <v>10773320</v>
      </c>
      <c r="E109" s="231">
        <v>8800304</v>
      </c>
      <c r="F109" s="231">
        <v>8140776</v>
      </c>
      <c r="G109" s="231">
        <v>10184092</v>
      </c>
      <c r="H109" s="231">
        <v>14014669</v>
      </c>
      <c r="I109" s="231">
        <v>14818882</v>
      </c>
      <c r="J109" s="231">
        <v>15382579</v>
      </c>
      <c r="K109" s="231">
        <v>10049513</v>
      </c>
      <c r="L109" s="231">
        <v>4325399</v>
      </c>
      <c r="M109" s="231">
        <v>7823765</v>
      </c>
      <c r="N109" s="233">
        <v>129123970</v>
      </c>
    </row>
    <row r="110" spans="1:14" ht="13.5" thickBot="1" x14ac:dyDescent="0.25">
      <c r="A110" s="217"/>
      <c r="B110" s="232"/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4"/>
    </row>
    <row r="111" spans="1:14" x14ac:dyDescent="0.2">
      <c r="A111" s="216" t="s">
        <v>28</v>
      </c>
      <c r="B111" s="231"/>
      <c r="C111" s="231">
        <v>24000</v>
      </c>
      <c r="D111" s="231"/>
      <c r="E111" s="231"/>
      <c r="F111" s="231"/>
      <c r="G111" s="231"/>
      <c r="H111" s="231"/>
      <c r="I111" s="231">
        <v>137513</v>
      </c>
      <c r="J111" s="231">
        <v>16975</v>
      </c>
      <c r="K111" s="231">
        <v>7925</v>
      </c>
      <c r="L111" s="231">
        <v>11794</v>
      </c>
      <c r="M111" s="231">
        <v>6060</v>
      </c>
      <c r="N111" s="233">
        <v>204267</v>
      </c>
    </row>
    <row r="112" spans="1:14" ht="13.5" thickBot="1" x14ac:dyDescent="0.25">
      <c r="A112" s="217"/>
      <c r="B112" s="232"/>
      <c r="C112" s="232"/>
      <c r="D112" s="232"/>
      <c r="E112" s="232"/>
      <c r="F112" s="232"/>
      <c r="G112" s="232"/>
      <c r="H112" s="232"/>
      <c r="I112" s="232"/>
      <c r="J112" s="232"/>
      <c r="K112" s="232"/>
      <c r="L112" s="232"/>
      <c r="M112" s="232"/>
      <c r="N112" s="234"/>
    </row>
    <row r="113" spans="1:14" x14ac:dyDescent="0.2">
      <c r="A113" s="214" t="s">
        <v>13</v>
      </c>
      <c r="B113" s="214">
        <v>115024321</v>
      </c>
      <c r="C113" s="214">
        <v>90893000</v>
      </c>
      <c r="D113" s="214">
        <v>128138074</v>
      </c>
      <c r="E113" s="214">
        <v>155567407</v>
      </c>
      <c r="F113" s="214">
        <v>240881549</v>
      </c>
      <c r="G113" s="214">
        <v>241584579</v>
      </c>
      <c r="H113" s="214">
        <v>270919106</v>
      </c>
      <c r="I113" s="214">
        <v>273546399</v>
      </c>
      <c r="J113" s="214">
        <v>251006013</v>
      </c>
      <c r="K113" s="214">
        <v>221597237</v>
      </c>
      <c r="L113" s="214">
        <v>209959386</v>
      </c>
      <c r="M113" s="214">
        <v>183069788</v>
      </c>
      <c r="N113" s="214">
        <v>2382186859</v>
      </c>
    </row>
    <row r="114" spans="1:14" ht="13.5" thickBot="1" x14ac:dyDescent="0.25">
      <c r="A114" s="215"/>
      <c r="B114" s="215"/>
      <c r="C114" s="215"/>
      <c r="D114" s="215"/>
      <c r="E114" s="215"/>
      <c r="F114" s="215"/>
      <c r="G114" s="215"/>
      <c r="H114" s="215"/>
      <c r="I114" s="215"/>
      <c r="J114" s="215"/>
      <c r="K114" s="215"/>
      <c r="L114" s="215"/>
      <c r="M114" s="215"/>
      <c r="N114" s="215"/>
    </row>
    <row r="118" spans="1:14" s="33" customFormat="1" ht="24.95" customHeight="1" x14ac:dyDescent="0.2">
      <c r="A118" s="222" t="s">
        <v>165</v>
      </c>
      <c r="B118" s="222"/>
      <c r="C118" s="222"/>
      <c r="D118" s="222"/>
      <c r="E118" s="222"/>
      <c r="F118" s="222"/>
      <c r="G118" s="222"/>
      <c r="H118" s="222"/>
      <c r="I118" s="222"/>
      <c r="J118" s="222"/>
      <c r="K118" s="222"/>
      <c r="L118" s="222"/>
      <c r="M118" s="222"/>
      <c r="N118" s="222"/>
    </row>
    <row r="119" spans="1:14" ht="13.5" thickBot="1" x14ac:dyDescent="0.25"/>
    <row r="120" spans="1:14" x14ac:dyDescent="0.2">
      <c r="A120" s="216"/>
      <c r="B120" s="225" t="s">
        <v>1</v>
      </c>
      <c r="C120" s="216" t="s">
        <v>2</v>
      </c>
      <c r="D120" s="225" t="s">
        <v>3</v>
      </c>
      <c r="E120" s="216" t="s">
        <v>4</v>
      </c>
      <c r="F120" s="225" t="s">
        <v>5</v>
      </c>
      <c r="G120" s="216" t="s">
        <v>6</v>
      </c>
      <c r="H120" s="225" t="s">
        <v>7</v>
      </c>
      <c r="I120" s="216" t="s">
        <v>8</v>
      </c>
      <c r="J120" s="225" t="s">
        <v>9</v>
      </c>
      <c r="K120" s="216" t="s">
        <v>10</v>
      </c>
      <c r="L120" s="225" t="s">
        <v>11</v>
      </c>
      <c r="M120" s="216" t="s">
        <v>12</v>
      </c>
      <c r="N120" s="223" t="s">
        <v>13</v>
      </c>
    </row>
    <row r="121" spans="1:14" ht="13.5" thickBot="1" x14ac:dyDescent="0.25">
      <c r="A121" s="217"/>
      <c r="B121" s="226"/>
      <c r="C121" s="217"/>
      <c r="D121" s="226"/>
      <c r="E121" s="217"/>
      <c r="F121" s="226"/>
      <c r="G121" s="217"/>
      <c r="H121" s="226"/>
      <c r="I121" s="217"/>
      <c r="J121" s="226"/>
      <c r="K121" s="217"/>
      <c r="L121" s="226"/>
      <c r="M121" s="217"/>
      <c r="N121" s="224"/>
    </row>
    <row r="122" spans="1:14" x14ac:dyDescent="0.2">
      <c r="A122" s="216" t="s">
        <v>30</v>
      </c>
      <c r="B122" s="231">
        <v>26369000</v>
      </c>
      <c r="C122" s="231">
        <v>23555200</v>
      </c>
      <c r="D122" s="231">
        <v>26912100</v>
      </c>
      <c r="E122" s="231">
        <v>22267000</v>
      </c>
      <c r="F122" s="231">
        <v>23866800</v>
      </c>
      <c r="G122" s="231">
        <v>24531100</v>
      </c>
      <c r="H122" s="231">
        <v>19087300</v>
      </c>
      <c r="I122" s="231">
        <v>21485200</v>
      </c>
      <c r="J122" s="231">
        <v>24144900</v>
      </c>
      <c r="K122" s="231">
        <v>23757300</v>
      </c>
      <c r="L122" s="231">
        <v>27004800</v>
      </c>
      <c r="M122" s="231">
        <v>24142500</v>
      </c>
      <c r="N122" s="233">
        <v>287123200</v>
      </c>
    </row>
    <row r="123" spans="1:14" ht="13.5" thickBot="1" x14ac:dyDescent="0.25">
      <c r="A123" s="217"/>
      <c r="B123" s="232"/>
      <c r="C123" s="232"/>
      <c r="D123" s="232"/>
      <c r="E123" s="232"/>
      <c r="F123" s="232"/>
      <c r="G123" s="232"/>
      <c r="H123" s="232"/>
      <c r="I123" s="232"/>
      <c r="J123" s="232"/>
      <c r="K123" s="232"/>
      <c r="L123" s="232"/>
      <c r="M123" s="232"/>
      <c r="N123" s="234"/>
    </row>
    <row r="124" spans="1:14" x14ac:dyDescent="0.2">
      <c r="A124" s="216" t="s">
        <v>31</v>
      </c>
      <c r="B124" s="231">
        <v>8939000</v>
      </c>
      <c r="C124" s="231">
        <v>8398000</v>
      </c>
      <c r="D124" s="231">
        <v>5747000</v>
      </c>
      <c r="E124" s="231">
        <v>7354000</v>
      </c>
      <c r="F124" s="231">
        <v>8092500</v>
      </c>
      <c r="G124" s="231">
        <v>8301700</v>
      </c>
      <c r="H124" s="231">
        <v>9254500</v>
      </c>
      <c r="I124" s="231">
        <v>8916000</v>
      </c>
      <c r="J124" s="231">
        <v>9082700</v>
      </c>
      <c r="K124" s="231">
        <v>9732600</v>
      </c>
      <c r="L124" s="231">
        <v>10259600</v>
      </c>
      <c r="M124" s="231">
        <v>9092200</v>
      </c>
      <c r="N124" s="233">
        <v>103169800</v>
      </c>
    </row>
    <row r="125" spans="1:14" ht="13.5" thickBot="1" x14ac:dyDescent="0.25">
      <c r="A125" s="217"/>
      <c r="B125" s="232"/>
      <c r="C125" s="232"/>
      <c r="D125" s="232"/>
      <c r="E125" s="232"/>
      <c r="F125" s="232"/>
      <c r="G125" s="232"/>
      <c r="H125" s="232"/>
      <c r="I125" s="232"/>
      <c r="J125" s="232"/>
      <c r="K125" s="232"/>
      <c r="L125" s="232"/>
      <c r="M125" s="232"/>
      <c r="N125" s="234"/>
    </row>
    <row r="126" spans="1:14" x14ac:dyDescent="0.2">
      <c r="A126" s="216" t="s">
        <v>32</v>
      </c>
      <c r="B126" s="231">
        <v>2002900</v>
      </c>
      <c r="C126" s="231">
        <v>2013000</v>
      </c>
      <c r="D126" s="231">
        <v>2123000</v>
      </c>
      <c r="E126" s="231">
        <v>2625000</v>
      </c>
      <c r="F126" s="231">
        <v>2426200</v>
      </c>
      <c r="G126" s="231">
        <v>3818300</v>
      </c>
      <c r="H126" s="231">
        <v>2801100</v>
      </c>
      <c r="I126" s="231">
        <v>2328400</v>
      </c>
      <c r="J126" s="231">
        <v>3569000</v>
      </c>
      <c r="K126" s="231">
        <v>2449500</v>
      </c>
      <c r="L126" s="231">
        <v>3633400</v>
      </c>
      <c r="M126" s="231">
        <v>2917800</v>
      </c>
      <c r="N126" s="233">
        <v>32707600</v>
      </c>
    </row>
    <row r="127" spans="1:14" ht="13.5" thickBot="1" x14ac:dyDescent="0.25">
      <c r="A127" s="217"/>
      <c r="B127" s="232"/>
      <c r="C127" s="232"/>
      <c r="D127" s="232"/>
      <c r="E127" s="232"/>
      <c r="F127" s="232"/>
      <c r="G127" s="232"/>
      <c r="H127" s="232"/>
      <c r="I127" s="232"/>
      <c r="J127" s="232"/>
      <c r="K127" s="232"/>
      <c r="L127" s="232"/>
      <c r="M127" s="232"/>
      <c r="N127" s="234"/>
    </row>
    <row r="128" spans="1:14" x14ac:dyDescent="0.2">
      <c r="A128" s="216" t="s">
        <v>33</v>
      </c>
      <c r="B128" s="231">
        <v>715600</v>
      </c>
      <c r="C128" s="231">
        <v>389300</v>
      </c>
      <c r="D128" s="231">
        <v>409900</v>
      </c>
      <c r="E128" s="231">
        <v>443600</v>
      </c>
      <c r="F128" s="231">
        <v>454000</v>
      </c>
      <c r="G128" s="231">
        <v>413100</v>
      </c>
      <c r="H128" s="231">
        <v>378900</v>
      </c>
      <c r="I128" s="231">
        <v>447500</v>
      </c>
      <c r="J128" s="231"/>
      <c r="K128" s="231"/>
      <c r="L128" s="231"/>
      <c r="M128" s="231"/>
      <c r="N128" s="233">
        <v>3651900</v>
      </c>
    </row>
    <row r="129" spans="1:14" ht="13.5" thickBot="1" x14ac:dyDescent="0.25">
      <c r="A129" s="217"/>
      <c r="B129" s="232"/>
      <c r="C129" s="232"/>
      <c r="D129" s="232"/>
      <c r="E129" s="232"/>
      <c r="F129" s="232"/>
      <c r="G129" s="232"/>
      <c r="H129" s="232"/>
      <c r="I129" s="232"/>
      <c r="J129" s="232"/>
      <c r="K129" s="232"/>
      <c r="L129" s="232"/>
      <c r="M129" s="232"/>
      <c r="N129" s="234"/>
    </row>
    <row r="130" spans="1:14" x14ac:dyDescent="0.2">
      <c r="A130" s="216" t="s">
        <v>123</v>
      </c>
      <c r="B130" s="231">
        <v>5887800</v>
      </c>
      <c r="C130" s="231">
        <v>5698500</v>
      </c>
      <c r="D130" s="231">
        <v>4514900</v>
      </c>
      <c r="E130" s="231">
        <v>3774400</v>
      </c>
      <c r="F130" s="231">
        <v>5487300</v>
      </c>
      <c r="G130" s="231">
        <v>6301500</v>
      </c>
      <c r="H130" s="231">
        <v>5377500</v>
      </c>
      <c r="I130" s="231">
        <v>3372600</v>
      </c>
      <c r="J130" s="231">
        <v>6599800</v>
      </c>
      <c r="K130" s="231">
        <v>6221400</v>
      </c>
      <c r="L130" s="231">
        <v>5437600</v>
      </c>
      <c r="M130" s="231">
        <v>7944600</v>
      </c>
      <c r="N130" s="233">
        <v>66617900</v>
      </c>
    </row>
    <row r="131" spans="1:14" ht="13.5" thickBot="1" x14ac:dyDescent="0.25">
      <c r="A131" s="235"/>
      <c r="B131" s="232"/>
      <c r="C131" s="232"/>
      <c r="D131" s="232"/>
      <c r="E131" s="232"/>
      <c r="F131" s="232"/>
      <c r="G131" s="232"/>
      <c r="H131" s="232"/>
      <c r="I131" s="232"/>
      <c r="J131" s="232"/>
      <c r="K131" s="232"/>
      <c r="L131" s="232"/>
      <c r="M131" s="232"/>
      <c r="N131" s="234"/>
    </row>
    <row r="132" spans="1:14" x14ac:dyDescent="0.2">
      <c r="A132" s="216" t="s">
        <v>25</v>
      </c>
      <c r="B132" s="231">
        <v>3828200</v>
      </c>
      <c r="C132" s="231">
        <v>2810900</v>
      </c>
      <c r="D132" s="231">
        <v>4615900</v>
      </c>
      <c r="E132" s="231">
        <v>3495400</v>
      </c>
      <c r="F132" s="231">
        <v>3362600</v>
      </c>
      <c r="G132" s="231">
        <v>4275200</v>
      </c>
      <c r="H132" s="231">
        <v>2263700</v>
      </c>
      <c r="I132" s="231">
        <v>4311300</v>
      </c>
      <c r="J132" s="231">
        <v>1806600</v>
      </c>
      <c r="K132" s="231">
        <v>436500</v>
      </c>
      <c r="L132" s="231"/>
      <c r="M132" s="231">
        <v>690900</v>
      </c>
      <c r="N132" s="233">
        <v>31897200</v>
      </c>
    </row>
    <row r="133" spans="1:14" ht="13.5" thickBot="1" x14ac:dyDescent="0.25">
      <c r="A133" s="217"/>
      <c r="B133" s="232"/>
      <c r="C133" s="232"/>
      <c r="D133" s="232"/>
      <c r="E133" s="232"/>
      <c r="F133" s="232"/>
      <c r="G133" s="232"/>
      <c r="H133" s="232"/>
      <c r="I133" s="232"/>
      <c r="J133" s="232"/>
      <c r="K133" s="232"/>
      <c r="L133" s="232"/>
      <c r="M133" s="232"/>
      <c r="N133" s="234"/>
    </row>
    <row r="134" spans="1:14" x14ac:dyDescent="0.2">
      <c r="A134" s="216" t="s">
        <v>34</v>
      </c>
      <c r="B134" s="231">
        <v>54006800</v>
      </c>
      <c r="C134" s="231">
        <v>57931900</v>
      </c>
      <c r="D134" s="231">
        <v>67339400</v>
      </c>
      <c r="E134" s="231">
        <v>68218600</v>
      </c>
      <c r="F134" s="231">
        <v>59319200</v>
      </c>
      <c r="G134" s="231">
        <v>53437600</v>
      </c>
      <c r="H134" s="231">
        <v>63308700</v>
      </c>
      <c r="I134" s="231">
        <v>53691900</v>
      </c>
      <c r="J134" s="231">
        <v>52576700</v>
      </c>
      <c r="K134" s="231">
        <v>40145600</v>
      </c>
      <c r="L134" s="231">
        <v>37017300</v>
      </c>
      <c r="M134" s="231">
        <v>46921200</v>
      </c>
      <c r="N134" s="233">
        <v>653914900</v>
      </c>
    </row>
    <row r="135" spans="1:14" ht="13.5" thickBot="1" x14ac:dyDescent="0.25">
      <c r="A135" s="217"/>
      <c r="B135" s="232"/>
      <c r="C135" s="232"/>
      <c r="D135" s="232"/>
      <c r="E135" s="232"/>
      <c r="F135" s="232"/>
      <c r="G135" s="232"/>
      <c r="H135" s="232"/>
      <c r="I135" s="232"/>
      <c r="J135" s="232"/>
      <c r="K135" s="232"/>
      <c r="L135" s="232"/>
      <c r="M135" s="232"/>
      <c r="N135" s="234"/>
    </row>
    <row r="136" spans="1:14" x14ac:dyDescent="0.2">
      <c r="A136" s="216" t="s">
        <v>108</v>
      </c>
      <c r="B136" s="231">
        <v>15303300</v>
      </c>
      <c r="C136" s="231">
        <v>15956700</v>
      </c>
      <c r="D136" s="231">
        <v>16933200</v>
      </c>
      <c r="E136" s="231">
        <v>15919500</v>
      </c>
      <c r="F136" s="231">
        <v>14234600</v>
      </c>
      <c r="G136" s="231">
        <v>17712000</v>
      </c>
      <c r="H136" s="231">
        <v>15947700</v>
      </c>
      <c r="I136" s="231">
        <v>15984500</v>
      </c>
      <c r="J136" s="231">
        <v>13812100</v>
      </c>
      <c r="K136" s="231">
        <v>15152600</v>
      </c>
      <c r="L136" s="231">
        <v>14189400</v>
      </c>
      <c r="M136" s="231">
        <v>10491900</v>
      </c>
      <c r="N136" s="233">
        <v>181637500</v>
      </c>
    </row>
    <row r="137" spans="1:14" ht="13.5" thickBot="1" x14ac:dyDescent="0.25">
      <c r="A137" s="217"/>
      <c r="B137" s="232"/>
      <c r="C137" s="232"/>
      <c r="D137" s="232"/>
      <c r="E137" s="232"/>
      <c r="F137" s="232"/>
      <c r="G137" s="232"/>
      <c r="H137" s="232"/>
      <c r="I137" s="232"/>
      <c r="J137" s="232"/>
      <c r="K137" s="232"/>
      <c r="L137" s="232"/>
      <c r="M137" s="232"/>
      <c r="N137" s="234"/>
    </row>
    <row r="138" spans="1:14" x14ac:dyDescent="0.2">
      <c r="A138" s="216" t="s">
        <v>35</v>
      </c>
      <c r="B138" s="231">
        <v>7692100</v>
      </c>
      <c r="C138" s="231">
        <v>7371100</v>
      </c>
      <c r="D138" s="231">
        <v>9252700</v>
      </c>
      <c r="E138" s="231">
        <v>7274200</v>
      </c>
      <c r="F138" s="231">
        <v>7180900</v>
      </c>
      <c r="G138" s="231">
        <v>7572300</v>
      </c>
      <c r="H138" s="231">
        <v>10891400</v>
      </c>
      <c r="I138" s="231">
        <v>8571000</v>
      </c>
      <c r="J138" s="231">
        <v>11601000</v>
      </c>
      <c r="K138" s="231">
        <v>10103900</v>
      </c>
      <c r="L138" s="231">
        <v>8384800</v>
      </c>
      <c r="M138" s="231">
        <v>6019100</v>
      </c>
      <c r="N138" s="233">
        <v>101914500</v>
      </c>
    </row>
    <row r="139" spans="1:14" ht="13.5" thickBot="1" x14ac:dyDescent="0.25">
      <c r="A139" s="217"/>
      <c r="B139" s="232"/>
      <c r="C139" s="232"/>
      <c r="D139" s="232"/>
      <c r="E139" s="232"/>
      <c r="F139" s="232"/>
      <c r="G139" s="232"/>
      <c r="H139" s="232"/>
      <c r="I139" s="232"/>
      <c r="J139" s="232"/>
      <c r="K139" s="232"/>
      <c r="L139" s="232"/>
      <c r="M139" s="232"/>
      <c r="N139" s="234"/>
    </row>
    <row r="140" spans="1:14" x14ac:dyDescent="0.2">
      <c r="A140" s="216" t="s">
        <v>17</v>
      </c>
      <c r="B140" s="231">
        <v>5464900</v>
      </c>
      <c r="C140" s="231">
        <v>3703000</v>
      </c>
      <c r="D140" s="231">
        <v>4455400</v>
      </c>
      <c r="E140" s="231">
        <v>6472200</v>
      </c>
      <c r="F140" s="231">
        <v>5595800</v>
      </c>
      <c r="G140" s="231">
        <v>6531200</v>
      </c>
      <c r="H140" s="231">
        <v>7859100</v>
      </c>
      <c r="I140" s="231">
        <v>7913000</v>
      </c>
      <c r="J140" s="231">
        <v>7955500</v>
      </c>
      <c r="K140" s="231">
        <v>10180200</v>
      </c>
      <c r="L140" s="231">
        <v>9703800</v>
      </c>
      <c r="M140" s="231">
        <v>8911700</v>
      </c>
      <c r="N140" s="233">
        <v>84745800</v>
      </c>
    </row>
    <row r="141" spans="1:14" ht="13.5" thickBot="1" x14ac:dyDescent="0.25">
      <c r="A141" s="217"/>
      <c r="B141" s="232"/>
      <c r="C141" s="232"/>
      <c r="D141" s="232"/>
      <c r="E141" s="232"/>
      <c r="F141" s="232"/>
      <c r="G141" s="232"/>
      <c r="H141" s="232"/>
      <c r="I141" s="232"/>
      <c r="J141" s="232"/>
      <c r="K141" s="232"/>
      <c r="L141" s="232"/>
      <c r="M141" s="232"/>
      <c r="N141" s="234"/>
    </row>
    <row r="142" spans="1:14" x14ac:dyDescent="0.2">
      <c r="A142" s="214" t="s">
        <v>13</v>
      </c>
      <c r="B142" s="214">
        <v>130209600</v>
      </c>
      <c r="C142" s="214">
        <v>127827600</v>
      </c>
      <c r="D142" s="214">
        <v>142303500</v>
      </c>
      <c r="E142" s="214">
        <v>137843900</v>
      </c>
      <c r="F142" s="214">
        <v>130019900</v>
      </c>
      <c r="G142" s="214">
        <v>132894000</v>
      </c>
      <c r="H142" s="214">
        <v>137169900</v>
      </c>
      <c r="I142" s="214">
        <v>127021400</v>
      </c>
      <c r="J142" s="214">
        <v>131148300</v>
      </c>
      <c r="K142" s="214">
        <v>118179600</v>
      </c>
      <c r="L142" s="214">
        <v>115630700</v>
      </c>
      <c r="M142" s="214">
        <v>117131900</v>
      </c>
      <c r="N142" s="214">
        <v>1547380300</v>
      </c>
    </row>
    <row r="143" spans="1:14" ht="13.5" thickBot="1" x14ac:dyDescent="0.25">
      <c r="A143" s="215"/>
      <c r="B143" s="215"/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  <c r="N143" s="215"/>
    </row>
    <row r="147" spans="1:14" s="33" customFormat="1" ht="24.95" customHeight="1" x14ac:dyDescent="0.2">
      <c r="A147" s="220" t="s">
        <v>168</v>
      </c>
      <c r="B147" s="221"/>
      <c r="C147" s="221"/>
      <c r="D147" s="221"/>
      <c r="E147" s="221"/>
      <c r="F147" s="221"/>
      <c r="G147" s="221"/>
      <c r="H147" s="221"/>
      <c r="I147" s="221"/>
      <c r="J147" s="221"/>
      <c r="K147" s="221"/>
      <c r="L147" s="221"/>
      <c r="M147" s="221"/>
      <c r="N147" s="221"/>
    </row>
    <row r="148" spans="1:14" ht="13.5" thickBot="1" x14ac:dyDescent="0.25"/>
    <row r="149" spans="1:14" x14ac:dyDescent="0.2">
      <c r="A149" s="216"/>
      <c r="B149" s="225" t="s">
        <v>1</v>
      </c>
      <c r="C149" s="216" t="s">
        <v>2</v>
      </c>
      <c r="D149" s="225" t="s">
        <v>3</v>
      </c>
      <c r="E149" s="216" t="s">
        <v>4</v>
      </c>
      <c r="F149" s="225" t="s">
        <v>5</v>
      </c>
      <c r="G149" s="216" t="s">
        <v>6</v>
      </c>
      <c r="H149" s="225" t="s">
        <v>7</v>
      </c>
      <c r="I149" s="216" t="s">
        <v>8</v>
      </c>
      <c r="J149" s="225" t="s">
        <v>9</v>
      </c>
      <c r="K149" s="216" t="s">
        <v>10</v>
      </c>
      <c r="L149" s="225" t="s">
        <v>11</v>
      </c>
      <c r="M149" s="216" t="s">
        <v>12</v>
      </c>
      <c r="N149" s="223" t="s">
        <v>13</v>
      </c>
    </row>
    <row r="150" spans="1:14" ht="13.5" thickBot="1" x14ac:dyDescent="0.25">
      <c r="A150" s="217"/>
      <c r="B150" s="226"/>
      <c r="C150" s="217"/>
      <c r="D150" s="226"/>
      <c r="E150" s="217"/>
      <c r="F150" s="226"/>
      <c r="G150" s="217"/>
      <c r="H150" s="226"/>
      <c r="I150" s="217"/>
      <c r="J150" s="226"/>
      <c r="K150" s="217"/>
      <c r="L150" s="226"/>
      <c r="M150" s="217"/>
      <c r="N150" s="224"/>
    </row>
    <row r="151" spans="1:14" x14ac:dyDescent="0.2">
      <c r="A151" s="216" t="s">
        <v>36</v>
      </c>
      <c r="B151" s="231">
        <v>29170000</v>
      </c>
      <c r="C151" s="231">
        <v>25747000</v>
      </c>
      <c r="D151" s="231">
        <v>40784000</v>
      </c>
      <c r="E151" s="231">
        <v>34224000</v>
      </c>
      <c r="F151" s="231">
        <v>26137000</v>
      </c>
      <c r="G151" s="231">
        <v>20379000</v>
      </c>
      <c r="H151" s="231">
        <v>30989000</v>
      </c>
      <c r="I151" s="231">
        <v>28066000</v>
      </c>
      <c r="J151" s="231">
        <v>25658000</v>
      </c>
      <c r="K151" s="231">
        <v>29108000</v>
      </c>
      <c r="L151" s="231">
        <v>34194000</v>
      </c>
      <c r="M151" s="231">
        <v>37360000</v>
      </c>
      <c r="N151" s="233">
        <v>361816000</v>
      </c>
    </row>
    <row r="152" spans="1:14" ht="13.5" thickBot="1" x14ac:dyDescent="0.25">
      <c r="A152" s="217"/>
      <c r="B152" s="232"/>
      <c r="C152" s="232"/>
      <c r="D152" s="232"/>
      <c r="E152" s="232"/>
      <c r="F152" s="232"/>
      <c r="G152" s="232"/>
      <c r="H152" s="232"/>
      <c r="I152" s="232"/>
      <c r="J152" s="232"/>
      <c r="K152" s="232"/>
      <c r="L152" s="232"/>
      <c r="M152" s="232"/>
      <c r="N152" s="234"/>
    </row>
    <row r="153" spans="1:14" x14ac:dyDescent="0.2">
      <c r="A153" s="218" t="s">
        <v>37</v>
      </c>
      <c r="B153" s="231">
        <v>35027000</v>
      </c>
      <c r="C153" s="231">
        <v>31263000</v>
      </c>
      <c r="D153" s="231">
        <v>33969000</v>
      </c>
      <c r="E153" s="231">
        <v>29328000</v>
      </c>
      <c r="F153" s="231">
        <v>27665000</v>
      </c>
      <c r="G153" s="231">
        <v>18373000</v>
      </c>
      <c r="H153" s="231">
        <v>30085000</v>
      </c>
      <c r="I153" s="231">
        <v>32227000</v>
      </c>
      <c r="J153" s="231">
        <v>30112000</v>
      </c>
      <c r="K153" s="231">
        <v>38434000</v>
      </c>
      <c r="L153" s="231">
        <v>36053000</v>
      </c>
      <c r="M153" s="231">
        <v>31369000</v>
      </c>
      <c r="N153" s="233">
        <v>373905000</v>
      </c>
    </row>
    <row r="154" spans="1:14" ht="13.5" thickBot="1" x14ac:dyDescent="0.25">
      <c r="A154" s="219"/>
      <c r="B154" s="232"/>
      <c r="C154" s="232"/>
      <c r="D154" s="232"/>
      <c r="E154" s="232"/>
      <c r="F154" s="232"/>
      <c r="G154" s="232"/>
      <c r="H154" s="232"/>
      <c r="I154" s="232"/>
      <c r="J154" s="232"/>
      <c r="K154" s="232"/>
      <c r="L154" s="232"/>
      <c r="M154" s="232"/>
      <c r="N154" s="234"/>
    </row>
    <row r="155" spans="1:14" x14ac:dyDescent="0.2">
      <c r="A155" s="216" t="s">
        <v>38</v>
      </c>
      <c r="B155" s="231">
        <v>24060000</v>
      </c>
      <c r="C155" s="231">
        <v>13814000</v>
      </c>
      <c r="D155" s="231">
        <v>39220000</v>
      </c>
      <c r="E155" s="231">
        <v>35348000</v>
      </c>
      <c r="F155" s="231">
        <v>26490000</v>
      </c>
      <c r="G155" s="231">
        <v>18877000</v>
      </c>
      <c r="H155" s="231">
        <v>11547000</v>
      </c>
      <c r="I155" s="231">
        <v>17843000</v>
      </c>
      <c r="J155" s="231">
        <v>14992000</v>
      </c>
      <c r="K155" s="231">
        <v>17323000</v>
      </c>
      <c r="L155" s="231">
        <v>16011000</v>
      </c>
      <c r="M155" s="231">
        <v>15410000</v>
      </c>
      <c r="N155" s="233">
        <v>250935000</v>
      </c>
    </row>
    <row r="156" spans="1:14" ht="13.5" thickBot="1" x14ac:dyDescent="0.25">
      <c r="A156" s="217"/>
      <c r="B156" s="232"/>
      <c r="C156" s="232"/>
      <c r="D156" s="232"/>
      <c r="E156" s="232"/>
      <c r="F156" s="232"/>
      <c r="G156" s="232"/>
      <c r="H156" s="232"/>
      <c r="I156" s="232"/>
      <c r="J156" s="232"/>
      <c r="K156" s="232"/>
      <c r="L156" s="232"/>
      <c r="M156" s="232"/>
      <c r="N156" s="234"/>
    </row>
    <row r="157" spans="1:14" x14ac:dyDescent="0.2">
      <c r="A157" s="218" t="s">
        <v>39</v>
      </c>
      <c r="B157" s="231">
        <v>17257000</v>
      </c>
      <c r="C157" s="231">
        <v>17142000</v>
      </c>
      <c r="D157" s="231">
        <v>17598000</v>
      </c>
      <c r="E157" s="231">
        <v>16116000</v>
      </c>
      <c r="F157" s="231">
        <v>9428000</v>
      </c>
      <c r="G157" s="231">
        <v>0</v>
      </c>
      <c r="H157" s="231">
        <v>0</v>
      </c>
      <c r="I157" s="231">
        <v>0</v>
      </c>
      <c r="J157" s="231">
        <v>0</v>
      </c>
      <c r="K157" s="231">
        <v>0</v>
      </c>
      <c r="L157" s="231"/>
      <c r="M157" s="231"/>
      <c r="N157" s="233">
        <v>77541000</v>
      </c>
    </row>
    <row r="158" spans="1:14" ht="13.5" thickBot="1" x14ac:dyDescent="0.25">
      <c r="A158" s="219"/>
      <c r="B158" s="232"/>
      <c r="C158" s="232"/>
      <c r="D158" s="232"/>
      <c r="E158" s="232"/>
      <c r="F158" s="232"/>
      <c r="G158" s="232"/>
      <c r="H158" s="232"/>
      <c r="I158" s="232"/>
      <c r="J158" s="232"/>
      <c r="K158" s="232"/>
      <c r="L158" s="232"/>
      <c r="M158" s="232"/>
      <c r="N158" s="234"/>
    </row>
    <row r="159" spans="1:14" x14ac:dyDescent="0.2">
      <c r="A159" s="216" t="s">
        <v>40</v>
      </c>
      <c r="B159" s="231">
        <v>104689000</v>
      </c>
      <c r="C159" s="231">
        <v>100098000</v>
      </c>
      <c r="D159" s="231">
        <v>101179000</v>
      </c>
      <c r="E159" s="231">
        <v>107574000</v>
      </c>
      <c r="F159" s="231">
        <v>84768000</v>
      </c>
      <c r="G159" s="231">
        <v>74277000</v>
      </c>
      <c r="H159" s="231">
        <v>87957000</v>
      </c>
      <c r="I159" s="231">
        <v>103560000</v>
      </c>
      <c r="J159" s="231">
        <v>94801000</v>
      </c>
      <c r="K159" s="231">
        <v>116494000</v>
      </c>
      <c r="L159" s="231">
        <v>102391000</v>
      </c>
      <c r="M159" s="231">
        <v>111521000</v>
      </c>
      <c r="N159" s="233">
        <v>1189309000</v>
      </c>
    </row>
    <row r="160" spans="1:14" ht="13.5" thickBot="1" x14ac:dyDescent="0.25">
      <c r="A160" s="217"/>
      <c r="B160" s="232"/>
      <c r="C160" s="232"/>
      <c r="D160" s="232"/>
      <c r="E160" s="232"/>
      <c r="F160" s="232"/>
      <c r="G160" s="232"/>
      <c r="H160" s="232"/>
      <c r="I160" s="232"/>
      <c r="J160" s="232"/>
      <c r="K160" s="232"/>
      <c r="L160" s="232"/>
      <c r="M160" s="232"/>
      <c r="N160" s="234"/>
    </row>
    <row r="161" spans="1:14" x14ac:dyDescent="0.2">
      <c r="A161" s="216" t="s">
        <v>17</v>
      </c>
      <c r="B161" s="231">
        <v>43117000</v>
      </c>
      <c r="C161" s="231">
        <v>35804000</v>
      </c>
      <c r="D161" s="231">
        <v>41538000</v>
      </c>
      <c r="E161" s="231">
        <v>40617000</v>
      </c>
      <c r="F161" s="231">
        <v>35822000</v>
      </c>
      <c r="G161" s="231">
        <v>32915000</v>
      </c>
      <c r="H161" s="231">
        <v>39425000</v>
      </c>
      <c r="I161" s="231">
        <v>35114000</v>
      </c>
      <c r="J161" s="231">
        <v>39941000</v>
      </c>
      <c r="K161" s="231">
        <v>37591000</v>
      </c>
      <c r="L161" s="231">
        <v>38250000</v>
      </c>
      <c r="M161" s="231">
        <v>38143000</v>
      </c>
      <c r="N161" s="233">
        <v>458277000</v>
      </c>
    </row>
    <row r="162" spans="1:14" ht="13.5" thickBot="1" x14ac:dyDescent="0.25">
      <c r="A162" s="217"/>
      <c r="B162" s="232"/>
      <c r="C162" s="232"/>
      <c r="D162" s="232"/>
      <c r="E162" s="232"/>
      <c r="F162" s="232"/>
      <c r="G162" s="232"/>
      <c r="H162" s="232"/>
      <c r="I162" s="232"/>
      <c r="J162" s="232"/>
      <c r="K162" s="232"/>
      <c r="L162" s="232"/>
      <c r="M162" s="232"/>
      <c r="N162" s="234"/>
    </row>
    <row r="163" spans="1:14" x14ac:dyDescent="0.2">
      <c r="A163" s="214" t="s">
        <v>13</v>
      </c>
      <c r="B163" s="214">
        <v>253320000</v>
      </c>
      <c r="C163" s="214">
        <v>223868000</v>
      </c>
      <c r="D163" s="214">
        <v>274288000</v>
      </c>
      <c r="E163" s="214">
        <v>263207000</v>
      </c>
      <c r="F163" s="214">
        <v>210310000</v>
      </c>
      <c r="G163" s="214">
        <v>164821000</v>
      </c>
      <c r="H163" s="214">
        <v>200003000</v>
      </c>
      <c r="I163" s="214">
        <v>216810000</v>
      </c>
      <c r="J163" s="214">
        <v>205504000</v>
      </c>
      <c r="K163" s="214">
        <v>238950000</v>
      </c>
      <c r="L163" s="214">
        <v>226899000</v>
      </c>
      <c r="M163" s="214">
        <v>233803000</v>
      </c>
      <c r="N163" s="214">
        <v>2711783000</v>
      </c>
    </row>
    <row r="164" spans="1:14" ht="13.5" thickBot="1" x14ac:dyDescent="0.25">
      <c r="A164" s="215"/>
      <c r="B164" s="215"/>
      <c r="C164" s="215"/>
      <c r="D164" s="215"/>
      <c r="E164" s="215"/>
      <c r="F164" s="215"/>
      <c r="G164" s="215"/>
      <c r="H164" s="215"/>
      <c r="I164" s="215"/>
      <c r="J164" s="215"/>
      <c r="K164" s="215"/>
      <c r="L164" s="215"/>
      <c r="M164" s="215"/>
      <c r="N164" s="215"/>
    </row>
    <row r="168" spans="1:14" s="33" customFormat="1" ht="24.95" customHeight="1" x14ac:dyDescent="0.2">
      <c r="A168" s="220" t="s">
        <v>166</v>
      </c>
      <c r="B168" s="221"/>
      <c r="C168" s="221"/>
      <c r="D168" s="221"/>
      <c r="E168" s="221"/>
      <c r="F168" s="221"/>
      <c r="G168" s="221"/>
      <c r="H168" s="221"/>
      <c r="I168" s="221"/>
      <c r="J168" s="221"/>
      <c r="K168" s="221"/>
      <c r="L168" s="221"/>
      <c r="M168" s="221"/>
      <c r="N168" s="221"/>
    </row>
    <row r="169" spans="1:14" ht="13.5" thickBot="1" x14ac:dyDescent="0.25"/>
    <row r="170" spans="1:14" x14ac:dyDescent="0.2">
      <c r="A170" s="216"/>
      <c r="B170" s="225" t="s">
        <v>1</v>
      </c>
      <c r="C170" s="216" t="s">
        <v>2</v>
      </c>
      <c r="D170" s="225" t="s">
        <v>3</v>
      </c>
      <c r="E170" s="216" t="s">
        <v>4</v>
      </c>
      <c r="F170" s="225" t="s">
        <v>5</v>
      </c>
      <c r="G170" s="216" t="s">
        <v>6</v>
      </c>
      <c r="H170" s="225" t="s">
        <v>7</v>
      </c>
      <c r="I170" s="216" t="s">
        <v>8</v>
      </c>
      <c r="J170" s="225" t="s">
        <v>9</v>
      </c>
      <c r="K170" s="216" t="s">
        <v>10</v>
      </c>
      <c r="L170" s="225" t="s">
        <v>11</v>
      </c>
      <c r="M170" s="216" t="s">
        <v>12</v>
      </c>
      <c r="N170" s="223" t="s">
        <v>13</v>
      </c>
    </row>
    <row r="171" spans="1:14" ht="13.5" thickBot="1" x14ac:dyDescent="0.25">
      <c r="A171" s="217"/>
      <c r="B171" s="226"/>
      <c r="C171" s="217"/>
      <c r="D171" s="226"/>
      <c r="E171" s="217"/>
      <c r="F171" s="226"/>
      <c r="G171" s="217"/>
      <c r="H171" s="226"/>
      <c r="I171" s="217"/>
      <c r="J171" s="226"/>
      <c r="K171" s="217"/>
      <c r="L171" s="226"/>
      <c r="M171" s="217"/>
      <c r="N171" s="224"/>
    </row>
    <row r="172" spans="1:14" x14ac:dyDescent="0.2">
      <c r="A172" s="216" t="s">
        <v>133</v>
      </c>
      <c r="B172" s="231"/>
      <c r="C172" s="231"/>
      <c r="D172" s="231"/>
      <c r="E172" s="231"/>
      <c r="F172" s="231"/>
      <c r="G172" s="231"/>
      <c r="H172" s="231"/>
      <c r="I172" s="231"/>
      <c r="J172" s="231"/>
      <c r="K172" s="231"/>
      <c r="L172" s="231"/>
      <c r="M172" s="231"/>
      <c r="N172" s="233">
        <v>0</v>
      </c>
    </row>
    <row r="173" spans="1:14" ht="13.5" thickBot="1" x14ac:dyDescent="0.25">
      <c r="A173" s="217"/>
      <c r="B173" s="232"/>
      <c r="C173" s="232"/>
      <c r="D173" s="232"/>
      <c r="E173" s="232"/>
      <c r="F173" s="232"/>
      <c r="G173" s="232"/>
      <c r="H173" s="232"/>
      <c r="I173" s="232"/>
      <c r="J173" s="232"/>
      <c r="K173" s="232"/>
      <c r="L173" s="232"/>
      <c r="M173" s="232"/>
      <c r="N173" s="234"/>
    </row>
    <row r="174" spans="1:14" x14ac:dyDescent="0.2">
      <c r="A174" s="216" t="s">
        <v>19</v>
      </c>
      <c r="B174" s="231"/>
      <c r="C174" s="231"/>
      <c r="D174" s="231"/>
      <c r="E174" s="231"/>
      <c r="F174" s="231"/>
      <c r="G174" s="231"/>
      <c r="H174" s="231"/>
      <c r="I174" s="231"/>
      <c r="J174" s="231"/>
      <c r="K174" s="231"/>
      <c r="L174" s="231"/>
      <c r="M174" s="231"/>
      <c r="N174" s="233">
        <v>0</v>
      </c>
    </row>
    <row r="175" spans="1:14" ht="13.5" thickBot="1" x14ac:dyDescent="0.25">
      <c r="A175" s="217"/>
      <c r="B175" s="232"/>
      <c r="C175" s="232"/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4"/>
    </row>
    <row r="176" spans="1:14" x14ac:dyDescent="0.2">
      <c r="A176" s="216" t="s">
        <v>41</v>
      </c>
      <c r="B176" s="231">
        <v>278000</v>
      </c>
      <c r="C176" s="231">
        <v>732000</v>
      </c>
      <c r="D176" s="231">
        <v>476000</v>
      </c>
      <c r="E176" s="231">
        <v>509000</v>
      </c>
      <c r="F176" s="231">
        <v>446000</v>
      </c>
      <c r="G176" s="231">
        <v>506000</v>
      </c>
      <c r="H176" s="231">
        <v>680000</v>
      </c>
      <c r="I176" s="231">
        <v>796000</v>
      </c>
      <c r="J176" s="231">
        <v>950000</v>
      </c>
      <c r="K176" s="231">
        <v>2191000</v>
      </c>
      <c r="L176" s="231">
        <v>2533000</v>
      </c>
      <c r="M176" s="231">
        <v>1430000</v>
      </c>
      <c r="N176" s="233">
        <v>11527000</v>
      </c>
    </row>
    <row r="177" spans="1:14" ht="13.5" thickBot="1" x14ac:dyDescent="0.25">
      <c r="A177" s="217"/>
      <c r="B177" s="232"/>
      <c r="C177" s="232"/>
      <c r="D177" s="232"/>
      <c r="E177" s="232"/>
      <c r="F177" s="232"/>
      <c r="G177" s="232"/>
      <c r="H177" s="232"/>
      <c r="I177" s="232"/>
      <c r="J177" s="232"/>
      <c r="K177" s="232"/>
      <c r="L177" s="232"/>
      <c r="M177" s="232"/>
      <c r="N177" s="234"/>
    </row>
    <row r="178" spans="1:14" x14ac:dyDescent="0.2">
      <c r="A178" s="216" t="s">
        <v>124</v>
      </c>
      <c r="B178" s="231">
        <v>3668000</v>
      </c>
      <c r="C178" s="231">
        <v>2666000</v>
      </c>
      <c r="D178" s="231">
        <v>3605000</v>
      </c>
      <c r="E178" s="231">
        <v>2432000</v>
      </c>
      <c r="F178" s="231">
        <v>4547000</v>
      </c>
      <c r="G178" s="231">
        <v>3650000</v>
      </c>
      <c r="H178" s="231">
        <v>5513000</v>
      </c>
      <c r="I178" s="231">
        <v>6269000</v>
      </c>
      <c r="J178" s="231">
        <v>4286000</v>
      </c>
      <c r="K178" s="231">
        <v>3883000</v>
      </c>
      <c r="L178" s="231">
        <v>1741000</v>
      </c>
      <c r="M178" s="231">
        <v>3892000</v>
      </c>
      <c r="N178" s="233">
        <v>46152000</v>
      </c>
    </row>
    <row r="179" spans="1:14" ht="13.5" thickBot="1" x14ac:dyDescent="0.25">
      <c r="A179" s="217"/>
      <c r="B179" s="232"/>
      <c r="C179" s="232"/>
      <c r="D179" s="232"/>
      <c r="E179" s="232"/>
      <c r="F179" s="232"/>
      <c r="G179" s="232"/>
      <c r="H179" s="232"/>
      <c r="I179" s="232"/>
      <c r="J179" s="232"/>
      <c r="K179" s="232"/>
      <c r="L179" s="232"/>
      <c r="M179" s="232"/>
      <c r="N179" s="234"/>
    </row>
    <row r="180" spans="1:14" x14ac:dyDescent="0.2">
      <c r="A180" s="216" t="s">
        <v>134</v>
      </c>
      <c r="B180" s="231"/>
      <c r="C180" s="231"/>
      <c r="D180" s="231"/>
      <c r="E180" s="231"/>
      <c r="F180" s="231"/>
      <c r="G180" s="231"/>
      <c r="H180" s="231"/>
      <c r="I180" s="231"/>
      <c r="J180" s="231"/>
      <c r="K180" s="231"/>
      <c r="L180" s="231"/>
      <c r="M180" s="231"/>
      <c r="N180" s="233">
        <v>0</v>
      </c>
    </row>
    <row r="181" spans="1:14" ht="13.5" thickBot="1" x14ac:dyDescent="0.25">
      <c r="A181" s="217"/>
      <c r="B181" s="232"/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  <c r="M181" s="232"/>
      <c r="N181" s="234"/>
    </row>
    <row r="182" spans="1:14" x14ac:dyDescent="0.2">
      <c r="A182" s="216" t="s">
        <v>22</v>
      </c>
      <c r="B182" s="231"/>
      <c r="C182" s="231"/>
      <c r="D182" s="231"/>
      <c r="E182" s="231"/>
      <c r="F182" s="231"/>
      <c r="G182" s="231"/>
      <c r="H182" s="231"/>
      <c r="I182" s="231"/>
      <c r="J182" s="231"/>
      <c r="K182" s="231"/>
      <c r="L182" s="231"/>
      <c r="M182" s="231"/>
      <c r="N182" s="233">
        <v>0</v>
      </c>
    </row>
    <row r="183" spans="1:14" ht="13.5" thickBot="1" x14ac:dyDescent="0.25">
      <c r="A183" s="217"/>
      <c r="B183" s="232"/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  <c r="M183" s="232"/>
      <c r="N183" s="234"/>
    </row>
    <row r="184" spans="1:14" x14ac:dyDescent="0.2">
      <c r="A184" s="216" t="s">
        <v>42</v>
      </c>
      <c r="B184" s="231"/>
      <c r="C184" s="231"/>
      <c r="D184" s="231">
        <v>1910000</v>
      </c>
      <c r="E184" s="231">
        <v>1074000</v>
      </c>
      <c r="F184" s="231">
        <v>702000</v>
      </c>
      <c r="G184" s="231">
        <v>439000</v>
      </c>
      <c r="H184" s="231">
        <v>391000</v>
      </c>
      <c r="I184" s="231">
        <v>1720000</v>
      </c>
      <c r="J184" s="231">
        <v>2068000</v>
      </c>
      <c r="K184" s="231">
        <v>607000</v>
      </c>
      <c r="L184" s="231">
        <v>388000</v>
      </c>
      <c r="M184" s="231">
        <v>168000</v>
      </c>
      <c r="N184" s="233">
        <v>9467000</v>
      </c>
    </row>
    <row r="185" spans="1:14" ht="13.5" thickBot="1" x14ac:dyDescent="0.25">
      <c r="A185" s="217"/>
      <c r="B185" s="232"/>
      <c r="C185" s="232"/>
      <c r="D185" s="232"/>
      <c r="E185" s="232"/>
      <c r="F185" s="232"/>
      <c r="G185" s="232"/>
      <c r="H185" s="232"/>
      <c r="I185" s="232"/>
      <c r="J185" s="232"/>
      <c r="K185" s="232"/>
      <c r="L185" s="232"/>
      <c r="M185" s="232"/>
      <c r="N185" s="234"/>
    </row>
    <row r="186" spans="1:14" x14ac:dyDescent="0.2">
      <c r="A186" s="216" t="s">
        <v>135</v>
      </c>
      <c r="B186" s="231"/>
      <c r="C186" s="231"/>
      <c r="D186" s="231"/>
      <c r="E186" s="231"/>
      <c r="F186" s="231"/>
      <c r="G186" s="231"/>
      <c r="H186" s="231"/>
      <c r="I186" s="231"/>
      <c r="J186" s="231"/>
      <c r="K186" s="231"/>
      <c r="L186" s="231"/>
      <c r="M186" s="231"/>
      <c r="N186" s="233">
        <v>0</v>
      </c>
    </row>
    <row r="187" spans="1:14" ht="13.5" thickBot="1" x14ac:dyDescent="0.25">
      <c r="A187" s="217"/>
      <c r="B187" s="232"/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4"/>
    </row>
    <row r="188" spans="1:14" x14ac:dyDescent="0.2">
      <c r="A188" s="218" t="s">
        <v>136</v>
      </c>
      <c r="B188" s="231"/>
      <c r="C188" s="231"/>
      <c r="D188" s="231"/>
      <c r="E188" s="231"/>
      <c r="F188" s="231"/>
      <c r="G188" s="231"/>
      <c r="H188" s="231"/>
      <c r="I188" s="231"/>
      <c r="J188" s="231"/>
      <c r="K188" s="231"/>
      <c r="L188" s="231"/>
      <c r="M188" s="231"/>
      <c r="N188" s="233">
        <v>0</v>
      </c>
    </row>
    <row r="189" spans="1:14" ht="13.5" thickBot="1" x14ac:dyDescent="0.25">
      <c r="A189" s="219"/>
      <c r="B189" s="232"/>
      <c r="C189" s="232"/>
      <c r="D189" s="232"/>
      <c r="E189" s="232"/>
      <c r="F189" s="232"/>
      <c r="G189" s="232"/>
      <c r="H189" s="232"/>
      <c r="I189" s="232"/>
      <c r="J189" s="232"/>
      <c r="K189" s="232"/>
      <c r="L189" s="232"/>
      <c r="M189" s="232"/>
      <c r="N189" s="234"/>
    </row>
    <row r="190" spans="1:14" x14ac:dyDescent="0.2">
      <c r="A190" s="216" t="s">
        <v>137</v>
      </c>
      <c r="B190" s="231"/>
      <c r="C190" s="231"/>
      <c r="D190" s="231"/>
      <c r="E190" s="231"/>
      <c r="F190" s="231"/>
      <c r="G190" s="231"/>
      <c r="H190" s="231"/>
      <c r="I190" s="231"/>
      <c r="J190" s="231"/>
      <c r="K190" s="231"/>
      <c r="L190" s="231"/>
      <c r="M190" s="231"/>
      <c r="N190" s="233">
        <v>0</v>
      </c>
    </row>
    <row r="191" spans="1:14" ht="13.5" thickBot="1" x14ac:dyDescent="0.25">
      <c r="A191" s="217"/>
      <c r="B191" s="232"/>
      <c r="C191" s="232"/>
      <c r="D191" s="232"/>
      <c r="E191" s="232"/>
      <c r="F191" s="232"/>
      <c r="G191" s="232"/>
      <c r="H191" s="232"/>
      <c r="I191" s="232"/>
      <c r="J191" s="232"/>
      <c r="K191" s="232"/>
      <c r="L191" s="232"/>
      <c r="M191" s="232"/>
      <c r="N191" s="234"/>
    </row>
    <row r="192" spans="1:14" x14ac:dyDescent="0.2">
      <c r="A192" s="216" t="s">
        <v>43</v>
      </c>
      <c r="B192" s="231">
        <v>6658000</v>
      </c>
      <c r="C192" s="231">
        <v>6785000</v>
      </c>
      <c r="D192" s="231">
        <v>9363000</v>
      </c>
      <c r="E192" s="231">
        <v>7728000</v>
      </c>
      <c r="F192" s="231">
        <v>2861000</v>
      </c>
      <c r="G192" s="231">
        <v>1493000</v>
      </c>
      <c r="H192" s="231">
        <v>6200000</v>
      </c>
      <c r="I192" s="231">
        <v>8405000</v>
      </c>
      <c r="J192" s="231">
        <v>7155000</v>
      </c>
      <c r="K192" s="231">
        <v>9383000</v>
      </c>
      <c r="L192" s="231">
        <v>7313000</v>
      </c>
      <c r="M192" s="231">
        <v>7356000</v>
      </c>
      <c r="N192" s="233">
        <v>80700000</v>
      </c>
    </row>
    <row r="193" spans="1:14" ht="13.5" thickBot="1" x14ac:dyDescent="0.25">
      <c r="A193" s="217"/>
      <c r="B193" s="232"/>
      <c r="C193" s="232"/>
      <c r="D193" s="232"/>
      <c r="E193" s="232"/>
      <c r="F193" s="232"/>
      <c r="G193" s="232"/>
      <c r="H193" s="232"/>
      <c r="I193" s="232"/>
      <c r="J193" s="232"/>
      <c r="K193" s="232"/>
      <c r="L193" s="232"/>
      <c r="M193" s="232"/>
      <c r="N193" s="234"/>
    </row>
    <row r="194" spans="1:14" x14ac:dyDescent="0.2">
      <c r="A194" s="216" t="s">
        <v>125</v>
      </c>
      <c r="B194" s="231">
        <v>2495000</v>
      </c>
      <c r="C194" s="231">
        <v>4228000</v>
      </c>
      <c r="D194" s="231">
        <v>6440000</v>
      </c>
      <c r="E194" s="231">
        <v>5595000</v>
      </c>
      <c r="F194" s="231">
        <v>5109000</v>
      </c>
      <c r="G194" s="231">
        <v>6851000</v>
      </c>
      <c r="H194" s="231">
        <v>7541000</v>
      </c>
      <c r="I194" s="231">
        <v>8975000</v>
      </c>
      <c r="J194" s="231">
        <v>7775000</v>
      </c>
      <c r="K194" s="231">
        <v>8368000</v>
      </c>
      <c r="L194" s="231">
        <v>8562000</v>
      </c>
      <c r="M194" s="231">
        <v>6214000</v>
      </c>
      <c r="N194" s="233">
        <v>78153000</v>
      </c>
    </row>
    <row r="195" spans="1:14" ht="13.5" thickBot="1" x14ac:dyDescent="0.25">
      <c r="A195" s="217"/>
      <c r="B195" s="232"/>
      <c r="C195" s="232"/>
      <c r="D195" s="232"/>
      <c r="E195" s="232"/>
      <c r="F195" s="232"/>
      <c r="G195" s="232"/>
      <c r="H195" s="232"/>
      <c r="I195" s="232"/>
      <c r="J195" s="232"/>
      <c r="K195" s="232"/>
      <c r="L195" s="232"/>
      <c r="M195" s="232"/>
      <c r="N195" s="234"/>
    </row>
    <row r="196" spans="1:14" x14ac:dyDescent="0.2">
      <c r="A196" s="216" t="s">
        <v>138</v>
      </c>
      <c r="B196" s="231"/>
      <c r="C196" s="231"/>
      <c r="D196" s="231"/>
      <c r="E196" s="231"/>
      <c r="F196" s="231"/>
      <c r="G196" s="231"/>
      <c r="H196" s="231"/>
      <c r="I196" s="231"/>
      <c r="J196" s="231"/>
      <c r="K196" s="231"/>
      <c r="L196" s="231"/>
      <c r="M196" s="231"/>
      <c r="N196" s="233">
        <v>0</v>
      </c>
    </row>
    <row r="197" spans="1:14" ht="13.5" thickBot="1" x14ac:dyDescent="0.25">
      <c r="A197" s="217"/>
      <c r="B197" s="232"/>
      <c r="C197" s="232"/>
      <c r="D197" s="232"/>
      <c r="E197" s="232"/>
      <c r="F197" s="232"/>
      <c r="G197" s="232"/>
      <c r="H197" s="232"/>
      <c r="I197" s="232"/>
      <c r="J197" s="232"/>
      <c r="K197" s="232"/>
      <c r="L197" s="232"/>
      <c r="M197" s="232"/>
      <c r="N197" s="234"/>
    </row>
    <row r="198" spans="1:14" x14ac:dyDescent="0.2">
      <c r="A198" s="216" t="s">
        <v>139</v>
      </c>
      <c r="B198" s="231"/>
      <c r="C198" s="231"/>
      <c r="D198" s="231"/>
      <c r="E198" s="231"/>
      <c r="F198" s="231"/>
      <c r="G198" s="231"/>
      <c r="H198" s="231"/>
      <c r="I198" s="231"/>
      <c r="J198" s="231"/>
      <c r="K198" s="231"/>
      <c r="L198" s="231"/>
      <c r="M198" s="231"/>
      <c r="N198" s="233">
        <v>0</v>
      </c>
    </row>
    <row r="199" spans="1:14" ht="13.5" thickBot="1" x14ac:dyDescent="0.25">
      <c r="A199" s="217"/>
      <c r="B199" s="232"/>
      <c r="C199" s="232"/>
      <c r="D199" s="232"/>
      <c r="E199" s="232"/>
      <c r="F199" s="232"/>
      <c r="G199" s="232"/>
      <c r="H199" s="232"/>
      <c r="I199" s="232"/>
      <c r="J199" s="232"/>
      <c r="K199" s="232"/>
      <c r="L199" s="232"/>
      <c r="M199" s="232"/>
      <c r="N199" s="234"/>
    </row>
    <row r="200" spans="1:14" x14ac:dyDescent="0.2">
      <c r="A200" s="216" t="s">
        <v>110</v>
      </c>
      <c r="B200" s="231"/>
      <c r="C200" s="231"/>
      <c r="D200" s="231"/>
      <c r="E200" s="231">
        <v>11821000</v>
      </c>
      <c r="F200" s="231">
        <v>9174000</v>
      </c>
      <c r="G200" s="231">
        <v>8490000</v>
      </c>
      <c r="H200" s="231">
        <v>11144000</v>
      </c>
      <c r="I200" s="231"/>
      <c r="J200" s="231"/>
      <c r="K200" s="231"/>
      <c r="L200" s="231"/>
      <c r="M200" s="231"/>
      <c r="N200" s="233">
        <v>40629000</v>
      </c>
    </row>
    <row r="201" spans="1:14" ht="13.5" thickBot="1" x14ac:dyDescent="0.25">
      <c r="A201" s="217"/>
      <c r="B201" s="232"/>
      <c r="C201" s="232"/>
      <c r="D201" s="232"/>
      <c r="E201" s="232"/>
      <c r="F201" s="232"/>
      <c r="G201" s="232"/>
      <c r="H201" s="232"/>
      <c r="I201" s="232"/>
      <c r="J201" s="232"/>
      <c r="K201" s="232"/>
      <c r="L201" s="232"/>
      <c r="M201" s="232"/>
      <c r="N201" s="234"/>
    </row>
    <row r="202" spans="1:14" x14ac:dyDescent="0.2">
      <c r="A202" s="216" t="s">
        <v>44</v>
      </c>
      <c r="B202" s="231"/>
      <c r="C202" s="231"/>
      <c r="D202" s="231"/>
      <c r="E202" s="231"/>
      <c r="F202" s="231">
        <v>6413000</v>
      </c>
      <c r="G202" s="231">
        <v>7446000</v>
      </c>
      <c r="H202" s="231">
        <v>7446000</v>
      </c>
      <c r="I202" s="231">
        <v>4004000</v>
      </c>
      <c r="J202" s="231"/>
      <c r="K202" s="231"/>
      <c r="L202" s="231"/>
      <c r="M202" s="231"/>
      <c r="N202" s="233">
        <v>25309000</v>
      </c>
    </row>
    <row r="203" spans="1:14" ht="13.5" thickBot="1" x14ac:dyDescent="0.25">
      <c r="A203" s="217"/>
      <c r="B203" s="232"/>
      <c r="C203" s="232"/>
      <c r="D203" s="232"/>
      <c r="E203" s="232"/>
      <c r="F203" s="232"/>
      <c r="G203" s="232"/>
      <c r="H203" s="232"/>
      <c r="I203" s="232"/>
      <c r="J203" s="232"/>
      <c r="K203" s="232"/>
      <c r="L203" s="232"/>
      <c r="M203" s="232"/>
      <c r="N203" s="234"/>
    </row>
    <row r="204" spans="1:14" x14ac:dyDescent="0.2">
      <c r="A204" s="218" t="s">
        <v>140</v>
      </c>
      <c r="B204" s="231"/>
      <c r="C204" s="231"/>
      <c r="D204" s="231"/>
      <c r="E204" s="231"/>
      <c r="F204" s="231"/>
      <c r="G204" s="231"/>
      <c r="H204" s="231"/>
      <c r="I204" s="231"/>
      <c r="J204" s="231"/>
      <c r="K204" s="231"/>
      <c r="L204" s="231"/>
      <c r="M204" s="231"/>
      <c r="N204" s="233">
        <v>0</v>
      </c>
    </row>
    <row r="205" spans="1:14" ht="13.5" thickBot="1" x14ac:dyDescent="0.25">
      <c r="A205" s="219"/>
      <c r="B205" s="232"/>
      <c r="C205" s="232"/>
      <c r="D205" s="232"/>
      <c r="E205" s="232"/>
      <c r="F205" s="232"/>
      <c r="G205" s="232"/>
      <c r="H205" s="232"/>
      <c r="I205" s="232"/>
      <c r="J205" s="232"/>
      <c r="K205" s="232"/>
      <c r="L205" s="232"/>
      <c r="M205" s="232"/>
      <c r="N205" s="234"/>
    </row>
    <row r="206" spans="1:14" x14ac:dyDescent="0.2">
      <c r="A206" s="216" t="s">
        <v>141</v>
      </c>
      <c r="B206" s="231"/>
      <c r="C206" s="231"/>
      <c r="D206" s="231"/>
      <c r="E206" s="231"/>
      <c r="F206" s="231"/>
      <c r="G206" s="231"/>
      <c r="H206" s="231"/>
      <c r="I206" s="231"/>
      <c r="J206" s="231"/>
      <c r="K206" s="231"/>
      <c r="L206" s="231"/>
      <c r="M206" s="231"/>
      <c r="N206" s="233">
        <v>0</v>
      </c>
    </row>
    <row r="207" spans="1:14" ht="13.5" thickBot="1" x14ac:dyDescent="0.25">
      <c r="A207" s="217"/>
      <c r="B207" s="232"/>
      <c r="C207" s="232"/>
      <c r="D207" s="232"/>
      <c r="E207" s="232"/>
      <c r="F207" s="232"/>
      <c r="G207" s="232"/>
      <c r="H207" s="232"/>
      <c r="I207" s="232"/>
      <c r="J207" s="232"/>
      <c r="K207" s="232"/>
      <c r="L207" s="232"/>
      <c r="M207" s="232"/>
      <c r="N207" s="234"/>
    </row>
    <row r="208" spans="1:14" x14ac:dyDescent="0.2">
      <c r="A208" s="216" t="s">
        <v>23</v>
      </c>
      <c r="B208" s="231"/>
      <c r="C208" s="231"/>
      <c r="D208" s="231"/>
      <c r="E208" s="231"/>
      <c r="F208" s="231"/>
      <c r="G208" s="231"/>
      <c r="H208" s="231"/>
      <c r="I208" s="231"/>
      <c r="J208" s="231"/>
      <c r="K208" s="231"/>
      <c r="L208" s="231"/>
      <c r="M208" s="231"/>
      <c r="N208" s="233">
        <v>0</v>
      </c>
    </row>
    <row r="209" spans="1:14" ht="13.5" thickBot="1" x14ac:dyDescent="0.25">
      <c r="A209" s="217"/>
      <c r="B209" s="232"/>
      <c r="C209" s="232"/>
      <c r="D209" s="232"/>
      <c r="E209" s="232"/>
      <c r="F209" s="232"/>
      <c r="G209" s="232"/>
      <c r="H209" s="232"/>
      <c r="I209" s="232"/>
      <c r="J209" s="232"/>
      <c r="K209" s="232"/>
      <c r="L209" s="232"/>
      <c r="M209" s="232"/>
      <c r="N209" s="234"/>
    </row>
    <row r="210" spans="1:14" x14ac:dyDescent="0.2">
      <c r="A210" s="218" t="s">
        <v>142</v>
      </c>
      <c r="B210" s="231"/>
      <c r="C210" s="231"/>
      <c r="D210" s="231"/>
      <c r="E210" s="231"/>
      <c r="F210" s="231"/>
      <c r="G210" s="231"/>
      <c r="H210" s="231"/>
      <c r="I210" s="231"/>
      <c r="J210" s="231"/>
      <c r="K210" s="231"/>
      <c r="L210" s="231"/>
      <c r="M210" s="231"/>
      <c r="N210" s="233">
        <v>0</v>
      </c>
    </row>
    <row r="211" spans="1:14" ht="13.5" thickBot="1" x14ac:dyDescent="0.25">
      <c r="A211" s="219"/>
      <c r="B211" s="232"/>
      <c r="C211" s="232"/>
      <c r="D211" s="232"/>
      <c r="E211" s="232"/>
      <c r="F211" s="232"/>
      <c r="G211" s="232"/>
      <c r="H211" s="232"/>
      <c r="I211" s="232"/>
      <c r="J211" s="232"/>
      <c r="K211" s="232"/>
      <c r="L211" s="232"/>
      <c r="M211" s="232"/>
      <c r="N211" s="234"/>
    </row>
    <row r="212" spans="1:14" x14ac:dyDescent="0.2">
      <c r="A212" s="218" t="s">
        <v>143</v>
      </c>
      <c r="B212" s="231"/>
      <c r="C212" s="231"/>
      <c r="D212" s="231"/>
      <c r="E212" s="231"/>
      <c r="F212" s="231"/>
      <c r="G212" s="231"/>
      <c r="H212" s="231"/>
      <c r="I212" s="231"/>
      <c r="J212" s="231"/>
      <c r="K212" s="231"/>
      <c r="L212" s="231"/>
      <c r="M212" s="231"/>
      <c r="N212" s="233">
        <v>0</v>
      </c>
    </row>
    <row r="213" spans="1:14" ht="13.5" thickBot="1" x14ac:dyDescent="0.25">
      <c r="A213" s="219"/>
      <c r="B213" s="232"/>
      <c r="C213" s="232"/>
      <c r="D213" s="232"/>
      <c r="E213" s="232"/>
      <c r="F213" s="232"/>
      <c r="G213" s="232"/>
      <c r="H213" s="232"/>
      <c r="I213" s="232"/>
      <c r="J213" s="232"/>
      <c r="K213" s="232"/>
      <c r="L213" s="232"/>
      <c r="M213" s="232"/>
      <c r="N213" s="234"/>
    </row>
    <row r="214" spans="1:14" x14ac:dyDescent="0.2">
      <c r="A214" s="216" t="s">
        <v>17</v>
      </c>
      <c r="B214" s="231">
        <v>7341000</v>
      </c>
      <c r="C214" s="231">
        <v>6470000</v>
      </c>
      <c r="D214" s="231">
        <v>10528000</v>
      </c>
      <c r="E214" s="231">
        <v>7260000</v>
      </c>
      <c r="F214" s="231">
        <v>8507000</v>
      </c>
      <c r="G214" s="231">
        <v>14795000</v>
      </c>
      <c r="H214" s="231">
        <v>16504000</v>
      </c>
      <c r="I214" s="231">
        <v>13203000</v>
      </c>
      <c r="J214" s="231">
        <v>20404000</v>
      </c>
      <c r="K214" s="231">
        <v>19728000</v>
      </c>
      <c r="L214" s="231">
        <v>16042000</v>
      </c>
      <c r="M214" s="231">
        <v>14672000</v>
      </c>
      <c r="N214" s="233"/>
    </row>
    <row r="215" spans="1:14" ht="13.5" thickBot="1" x14ac:dyDescent="0.25">
      <c r="A215" s="217"/>
      <c r="B215" s="232"/>
      <c r="C215" s="232"/>
      <c r="D215" s="232"/>
      <c r="E215" s="232"/>
      <c r="F215" s="232"/>
      <c r="G215" s="232"/>
      <c r="H215" s="232"/>
      <c r="I215" s="232"/>
      <c r="J215" s="232"/>
      <c r="K215" s="232"/>
      <c r="L215" s="232"/>
      <c r="M215" s="232"/>
      <c r="N215" s="234"/>
    </row>
    <row r="216" spans="1:14" x14ac:dyDescent="0.2">
      <c r="A216" s="214" t="s">
        <v>13</v>
      </c>
      <c r="B216" s="214">
        <v>20440000</v>
      </c>
      <c r="C216" s="214">
        <v>20881000</v>
      </c>
      <c r="D216" s="214">
        <v>32322000</v>
      </c>
      <c r="E216" s="214">
        <v>36419000</v>
      </c>
      <c r="F216" s="214">
        <v>37759000</v>
      </c>
      <c r="G216" s="214">
        <v>43670000</v>
      </c>
      <c r="H216" s="214">
        <v>55419000</v>
      </c>
      <c r="I216" s="214">
        <v>43372000</v>
      </c>
      <c r="J216" s="214">
        <v>42638000</v>
      </c>
      <c r="K216" s="214">
        <v>44160000</v>
      </c>
      <c r="L216" s="214">
        <v>36579000</v>
      </c>
      <c r="M216" s="214">
        <v>33732000</v>
      </c>
      <c r="N216" s="214">
        <v>447391000</v>
      </c>
    </row>
    <row r="217" spans="1:14" ht="13.5" thickBot="1" x14ac:dyDescent="0.25">
      <c r="A217" s="215"/>
      <c r="B217" s="215"/>
      <c r="C217" s="215"/>
      <c r="D217" s="215"/>
      <c r="E217" s="215"/>
      <c r="F217" s="215"/>
      <c r="G217" s="215"/>
      <c r="H217" s="215"/>
      <c r="I217" s="215"/>
      <c r="J217" s="215"/>
      <c r="K217" s="215"/>
      <c r="L217" s="215"/>
      <c r="M217" s="215"/>
      <c r="N217" s="215"/>
    </row>
    <row r="221" spans="1:14" s="33" customFormat="1" ht="24.95" customHeight="1" x14ac:dyDescent="0.2">
      <c r="A221" s="222" t="s">
        <v>204</v>
      </c>
      <c r="B221" s="222"/>
      <c r="C221" s="222"/>
      <c r="D221" s="222"/>
      <c r="E221" s="222"/>
      <c r="F221" s="222"/>
      <c r="G221" s="222"/>
      <c r="H221" s="222"/>
      <c r="I221" s="222"/>
      <c r="J221" s="222"/>
      <c r="K221" s="222"/>
      <c r="L221" s="222"/>
      <c r="M221" s="222"/>
      <c r="N221" s="222"/>
    </row>
    <row r="222" spans="1:14" ht="13.5" thickBot="1" x14ac:dyDescent="0.25"/>
    <row r="223" spans="1:14" x14ac:dyDescent="0.2">
      <c r="A223" s="216"/>
      <c r="B223" s="225" t="s">
        <v>1</v>
      </c>
      <c r="C223" s="216" t="s">
        <v>2</v>
      </c>
      <c r="D223" s="225" t="s">
        <v>3</v>
      </c>
      <c r="E223" s="216" t="s">
        <v>4</v>
      </c>
      <c r="F223" s="225" t="s">
        <v>5</v>
      </c>
      <c r="G223" s="216" t="s">
        <v>6</v>
      </c>
      <c r="H223" s="225" t="s">
        <v>7</v>
      </c>
      <c r="I223" s="216" t="s">
        <v>8</v>
      </c>
      <c r="J223" s="225" t="s">
        <v>9</v>
      </c>
      <c r="K223" s="216" t="s">
        <v>10</v>
      </c>
      <c r="L223" s="225" t="s">
        <v>11</v>
      </c>
      <c r="M223" s="216" t="s">
        <v>12</v>
      </c>
      <c r="N223" s="223" t="s">
        <v>13</v>
      </c>
    </row>
    <row r="224" spans="1:14" ht="13.5" thickBot="1" x14ac:dyDescent="0.25">
      <c r="A224" s="217"/>
      <c r="B224" s="226"/>
      <c r="C224" s="217"/>
      <c r="D224" s="226"/>
      <c r="E224" s="217"/>
      <c r="F224" s="226"/>
      <c r="G224" s="217"/>
      <c r="H224" s="226"/>
      <c r="I224" s="217"/>
      <c r="J224" s="226"/>
      <c r="K224" s="217"/>
      <c r="L224" s="226"/>
      <c r="M224" s="217"/>
      <c r="N224" s="224"/>
    </row>
    <row r="225" spans="1:14" x14ac:dyDescent="0.2">
      <c r="A225" s="216" t="s">
        <v>19</v>
      </c>
      <c r="B225" s="231">
        <v>15442425</v>
      </c>
      <c r="C225" s="231">
        <v>13657644</v>
      </c>
      <c r="D225" s="231">
        <v>15470684</v>
      </c>
      <c r="E225" s="231">
        <v>20754447</v>
      </c>
      <c r="F225" s="231">
        <v>22120367</v>
      </c>
      <c r="G225" s="231">
        <v>19016986</v>
      </c>
      <c r="H225" s="231">
        <v>24195909</v>
      </c>
      <c r="I225" s="231">
        <v>28435026</v>
      </c>
      <c r="J225" s="231">
        <v>33794977</v>
      </c>
      <c r="K225" s="231">
        <v>29347555</v>
      </c>
      <c r="L225" s="231">
        <v>23313068</v>
      </c>
      <c r="M225" s="231">
        <v>14446296</v>
      </c>
      <c r="N225" s="233">
        <v>259995384</v>
      </c>
    </row>
    <row r="226" spans="1:14" ht="13.5" thickBot="1" x14ac:dyDescent="0.25">
      <c r="A226" s="217"/>
      <c r="B226" s="232"/>
      <c r="C226" s="232"/>
      <c r="D226" s="232"/>
      <c r="E226" s="232"/>
      <c r="F226" s="232"/>
      <c r="G226" s="232"/>
      <c r="H226" s="232"/>
      <c r="I226" s="232"/>
      <c r="J226" s="232"/>
      <c r="K226" s="232"/>
      <c r="L226" s="232"/>
      <c r="M226" s="232"/>
      <c r="N226" s="234"/>
    </row>
    <row r="227" spans="1:14" x14ac:dyDescent="0.2">
      <c r="A227" s="218" t="s">
        <v>45</v>
      </c>
      <c r="B227" s="231">
        <v>13568888</v>
      </c>
      <c r="C227" s="231">
        <v>3205580</v>
      </c>
      <c r="D227" s="231">
        <v>5869410</v>
      </c>
      <c r="E227" s="231">
        <v>21547636</v>
      </c>
      <c r="F227" s="231">
        <v>50546169</v>
      </c>
      <c r="G227" s="231">
        <v>61367976</v>
      </c>
      <c r="H227" s="231">
        <v>50909653</v>
      </c>
      <c r="I227" s="231">
        <v>57725086</v>
      </c>
      <c r="J227" s="231">
        <v>61556207</v>
      </c>
      <c r="K227" s="231">
        <v>69550757</v>
      </c>
      <c r="L227" s="231">
        <v>48609247</v>
      </c>
      <c r="M227" s="231">
        <v>37315354</v>
      </c>
      <c r="N227" s="233">
        <v>481771963</v>
      </c>
    </row>
    <row r="228" spans="1:14" ht="13.5" thickBot="1" x14ac:dyDescent="0.25">
      <c r="A228" s="219"/>
      <c r="B228" s="232"/>
      <c r="C228" s="232"/>
      <c r="D228" s="232"/>
      <c r="E228" s="232"/>
      <c r="F228" s="232"/>
      <c r="G228" s="232"/>
      <c r="H228" s="232"/>
      <c r="I228" s="232"/>
      <c r="J228" s="232"/>
      <c r="K228" s="232"/>
      <c r="L228" s="232"/>
      <c r="M228" s="232"/>
      <c r="N228" s="234"/>
    </row>
    <row r="229" spans="1:14" x14ac:dyDescent="0.2">
      <c r="A229" s="218" t="s">
        <v>46</v>
      </c>
      <c r="B229" s="231">
        <v>16466965</v>
      </c>
      <c r="C229" s="231">
        <v>13923451</v>
      </c>
      <c r="D229" s="231">
        <v>14507319</v>
      </c>
      <c r="E229" s="231">
        <v>13064575</v>
      </c>
      <c r="F229" s="231">
        <v>8042553</v>
      </c>
      <c r="G229" s="231">
        <v>8174054</v>
      </c>
      <c r="H229" s="231">
        <v>11316394</v>
      </c>
      <c r="I229" s="231">
        <v>2272538</v>
      </c>
      <c r="J229" s="231">
        <v>8400826</v>
      </c>
      <c r="K229" s="231">
        <v>12593324</v>
      </c>
      <c r="L229" s="231">
        <v>11515718</v>
      </c>
      <c r="M229" s="231">
        <v>6015809</v>
      </c>
      <c r="N229" s="233">
        <v>126293526</v>
      </c>
    </row>
    <row r="230" spans="1:14" ht="13.5" thickBot="1" x14ac:dyDescent="0.25">
      <c r="A230" s="219"/>
      <c r="B230" s="232"/>
      <c r="C230" s="232"/>
      <c r="D230" s="232"/>
      <c r="E230" s="232"/>
      <c r="F230" s="232"/>
      <c r="G230" s="232"/>
      <c r="H230" s="232"/>
      <c r="I230" s="232"/>
      <c r="J230" s="232"/>
      <c r="K230" s="232"/>
      <c r="L230" s="232"/>
      <c r="M230" s="232"/>
      <c r="N230" s="234"/>
    </row>
    <row r="231" spans="1:14" x14ac:dyDescent="0.2">
      <c r="A231" s="216" t="s">
        <v>23</v>
      </c>
      <c r="B231" s="231">
        <v>12118261</v>
      </c>
      <c r="C231" s="231">
        <v>9265642</v>
      </c>
      <c r="D231" s="231">
        <v>15291138</v>
      </c>
      <c r="E231" s="231">
        <v>11889102</v>
      </c>
      <c r="F231" s="231">
        <v>11734273</v>
      </c>
      <c r="G231" s="231">
        <v>12312808</v>
      </c>
      <c r="H231" s="231">
        <v>11349010</v>
      </c>
      <c r="I231" s="231">
        <v>13082708</v>
      </c>
      <c r="J231" s="231">
        <v>8484117</v>
      </c>
      <c r="K231" s="231">
        <v>6581407</v>
      </c>
      <c r="L231" s="231">
        <v>12803830</v>
      </c>
      <c r="M231" s="231">
        <v>5912096</v>
      </c>
      <c r="N231" s="233">
        <v>130824392</v>
      </c>
    </row>
    <row r="232" spans="1:14" ht="13.5" thickBot="1" x14ac:dyDescent="0.25">
      <c r="A232" s="217"/>
      <c r="B232" s="232"/>
      <c r="C232" s="232"/>
      <c r="D232" s="232"/>
      <c r="E232" s="232"/>
      <c r="F232" s="232"/>
      <c r="G232" s="232"/>
      <c r="H232" s="232"/>
      <c r="I232" s="232"/>
      <c r="J232" s="232"/>
      <c r="K232" s="232"/>
      <c r="L232" s="232"/>
      <c r="M232" s="232"/>
      <c r="N232" s="234"/>
    </row>
    <row r="233" spans="1:14" ht="12.75" customHeight="1" x14ac:dyDescent="0.2">
      <c r="A233" s="218" t="s">
        <v>39</v>
      </c>
      <c r="B233" s="231">
        <v>16422524</v>
      </c>
      <c r="C233" s="231">
        <v>12330696</v>
      </c>
      <c r="D233" s="231">
        <v>15484455</v>
      </c>
      <c r="E233" s="231">
        <v>12632781</v>
      </c>
      <c r="F233" s="231">
        <v>17239049</v>
      </c>
      <c r="G233" s="231">
        <v>16866323</v>
      </c>
      <c r="H233" s="231">
        <v>16117047</v>
      </c>
      <c r="I233" s="231">
        <v>17732270</v>
      </c>
      <c r="J233" s="231">
        <v>19579373</v>
      </c>
      <c r="K233" s="231">
        <v>19624620</v>
      </c>
      <c r="L233" s="231">
        <v>14866983</v>
      </c>
      <c r="M233" s="231">
        <v>11481990</v>
      </c>
      <c r="N233" s="233">
        <v>190378111</v>
      </c>
    </row>
    <row r="234" spans="1:14" ht="13.5" thickBot="1" x14ac:dyDescent="0.25">
      <c r="A234" s="219"/>
      <c r="B234" s="232"/>
      <c r="C234" s="232"/>
      <c r="D234" s="232"/>
      <c r="E234" s="232"/>
      <c r="F234" s="232"/>
      <c r="G234" s="232"/>
      <c r="H234" s="232"/>
      <c r="I234" s="232"/>
      <c r="J234" s="232"/>
      <c r="K234" s="232"/>
      <c r="L234" s="232"/>
      <c r="M234" s="232"/>
      <c r="N234" s="234"/>
    </row>
    <row r="235" spans="1:14" x14ac:dyDescent="0.2">
      <c r="A235" s="216" t="s">
        <v>48</v>
      </c>
      <c r="B235" s="231">
        <v>1924287</v>
      </c>
      <c r="C235" s="231">
        <v>2058540</v>
      </c>
      <c r="D235" s="231">
        <v>3000396</v>
      </c>
      <c r="E235" s="231">
        <v>4481707</v>
      </c>
      <c r="F235" s="231">
        <v>2954781</v>
      </c>
      <c r="G235" s="231">
        <v>2439960</v>
      </c>
      <c r="H235" s="231">
        <v>3338326</v>
      </c>
      <c r="I235" s="231">
        <v>2113560</v>
      </c>
      <c r="J235" s="231">
        <v>1195608</v>
      </c>
      <c r="K235" s="231">
        <v>324000</v>
      </c>
      <c r="L235" s="231">
        <v>1598088</v>
      </c>
      <c r="M235" s="231">
        <v>765540</v>
      </c>
      <c r="N235" s="233">
        <v>26194793</v>
      </c>
    </row>
    <row r="236" spans="1:14" ht="13.5" thickBot="1" x14ac:dyDescent="0.25">
      <c r="A236" s="217"/>
      <c r="B236" s="232"/>
      <c r="C236" s="232"/>
      <c r="D236" s="232"/>
      <c r="E236" s="232"/>
      <c r="F236" s="232"/>
      <c r="G236" s="232"/>
      <c r="H236" s="232"/>
      <c r="I236" s="232"/>
      <c r="J236" s="232"/>
      <c r="K236" s="232"/>
      <c r="L236" s="232"/>
      <c r="M236" s="232"/>
      <c r="N236" s="234"/>
    </row>
    <row r="237" spans="1:14" x14ac:dyDescent="0.2">
      <c r="A237" s="216" t="s">
        <v>49</v>
      </c>
      <c r="B237" s="231">
        <v>464400</v>
      </c>
      <c r="C237" s="231">
        <v>352800</v>
      </c>
      <c r="D237" s="231">
        <v>237600</v>
      </c>
      <c r="E237" s="231">
        <v>237600</v>
      </c>
      <c r="F237" s="231">
        <v>237600</v>
      </c>
      <c r="G237" s="231">
        <v>237600</v>
      </c>
      <c r="H237" s="231">
        <v>237600</v>
      </c>
      <c r="I237" s="231">
        <v>237600</v>
      </c>
      <c r="J237" s="231">
        <v>356400</v>
      </c>
      <c r="K237" s="231">
        <v>1928478</v>
      </c>
      <c r="L237" s="231">
        <v>237600</v>
      </c>
      <c r="M237" s="231">
        <v>237600</v>
      </c>
      <c r="N237" s="233">
        <v>5002878</v>
      </c>
    </row>
    <row r="238" spans="1:14" ht="13.5" thickBot="1" x14ac:dyDescent="0.25">
      <c r="A238" s="217"/>
      <c r="B238" s="232"/>
      <c r="C238" s="232"/>
      <c r="D238" s="232"/>
      <c r="E238" s="232"/>
      <c r="F238" s="232"/>
      <c r="G238" s="232"/>
      <c r="H238" s="232"/>
      <c r="I238" s="232"/>
      <c r="J238" s="232"/>
      <c r="K238" s="232"/>
      <c r="L238" s="232"/>
      <c r="M238" s="232"/>
      <c r="N238" s="234"/>
    </row>
    <row r="239" spans="1:14" x14ac:dyDescent="0.2">
      <c r="A239" s="218" t="s">
        <v>144</v>
      </c>
      <c r="B239" s="231"/>
      <c r="C239" s="231"/>
      <c r="D239" s="231"/>
      <c r="E239" s="231"/>
      <c r="F239" s="231"/>
      <c r="G239" s="231"/>
      <c r="H239" s="231"/>
      <c r="I239" s="231"/>
      <c r="J239" s="231"/>
      <c r="K239" s="231"/>
      <c r="L239" s="231"/>
      <c r="M239" s="231"/>
      <c r="N239" s="233">
        <v>0</v>
      </c>
    </row>
    <row r="240" spans="1:14" ht="13.5" thickBot="1" x14ac:dyDescent="0.25">
      <c r="A240" s="219"/>
      <c r="B240" s="232"/>
      <c r="C240" s="232"/>
      <c r="D240" s="232"/>
      <c r="E240" s="232"/>
      <c r="F240" s="232"/>
      <c r="G240" s="232"/>
      <c r="H240" s="232"/>
      <c r="I240" s="232"/>
      <c r="J240" s="232"/>
      <c r="K240" s="232"/>
      <c r="L240" s="232"/>
      <c r="M240" s="232"/>
      <c r="N240" s="234"/>
    </row>
    <row r="241" spans="1:14" x14ac:dyDescent="0.2">
      <c r="A241" s="216" t="s">
        <v>50</v>
      </c>
      <c r="B241" s="231">
        <v>17649228</v>
      </c>
      <c r="C241" s="231">
        <v>23491790</v>
      </c>
      <c r="D241" s="231">
        <v>41020994</v>
      </c>
      <c r="E241" s="231">
        <v>28268933</v>
      </c>
      <c r="F241" s="231">
        <v>26608315</v>
      </c>
      <c r="G241" s="231">
        <v>28614400</v>
      </c>
      <c r="H241" s="231">
        <v>36579282</v>
      </c>
      <c r="I241" s="231">
        <v>38745763</v>
      </c>
      <c r="J241" s="231">
        <v>26610544</v>
      </c>
      <c r="K241" s="231">
        <v>24100405</v>
      </c>
      <c r="L241" s="231">
        <v>13682805</v>
      </c>
      <c r="M241" s="231">
        <v>19880925</v>
      </c>
      <c r="N241" s="233">
        <v>325253384</v>
      </c>
    </row>
    <row r="242" spans="1:14" ht="13.5" thickBot="1" x14ac:dyDescent="0.25">
      <c r="A242" s="217"/>
      <c r="B242" s="232"/>
      <c r="C242" s="232"/>
      <c r="D242" s="232"/>
      <c r="E242" s="232"/>
      <c r="F242" s="232"/>
      <c r="G242" s="232"/>
      <c r="H242" s="232"/>
      <c r="I242" s="232"/>
      <c r="J242" s="232"/>
      <c r="K242" s="232"/>
      <c r="L242" s="232"/>
      <c r="M242" s="232"/>
      <c r="N242" s="234"/>
    </row>
    <row r="243" spans="1:14" x14ac:dyDescent="0.2">
      <c r="A243" s="216" t="s">
        <v>145</v>
      </c>
      <c r="B243" s="231"/>
      <c r="C243" s="231"/>
      <c r="D243" s="231"/>
      <c r="E243" s="231"/>
      <c r="F243" s="231"/>
      <c r="G243" s="231"/>
      <c r="H243" s="231"/>
      <c r="I243" s="231"/>
      <c r="J243" s="231"/>
      <c r="K243" s="231"/>
      <c r="L243" s="231"/>
      <c r="M243" s="231"/>
      <c r="N243" s="233">
        <v>0</v>
      </c>
    </row>
    <row r="244" spans="1:14" ht="13.5" thickBot="1" x14ac:dyDescent="0.25">
      <c r="A244" s="217"/>
      <c r="B244" s="232"/>
      <c r="C244" s="232"/>
      <c r="D244" s="232"/>
      <c r="E244" s="232"/>
      <c r="F244" s="232"/>
      <c r="G244" s="232"/>
      <c r="H244" s="232"/>
      <c r="I244" s="232"/>
      <c r="J244" s="232"/>
      <c r="K244" s="232"/>
      <c r="L244" s="232"/>
      <c r="M244" s="232"/>
      <c r="N244" s="234"/>
    </row>
    <row r="245" spans="1:14" x14ac:dyDescent="0.2">
      <c r="A245" s="214" t="s">
        <v>13</v>
      </c>
      <c r="B245" s="214">
        <v>94056978</v>
      </c>
      <c r="C245" s="214">
        <v>78286143</v>
      </c>
      <c r="D245" s="214">
        <v>110881996</v>
      </c>
      <c r="E245" s="214">
        <v>112876781</v>
      </c>
      <c r="F245" s="214">
        <v>139483107</v>
      </c>
      <c r="G245" s="214">
        <v>149030107</v>
      </c>
      <c r="H245" s="214">
        <v>154043221</v>
      </c>
      <c r="I245" s="214">
        <v>160344551</v>
      </c>
      <c r="J245" s="214">
        <v>159978052</v>
      </c>
      <c r="K245" s="214">
        <v>164050546</v>
      </c>
      <c r="L245" s="214">
        <v>126627339</v>
      </c>
      <c r="M245" s="214">
        <v>96055610</v>
      </c>
      <c r="N245" s="214">
        <v>1545714431</v>
      </c>
    </row>
    <row r="246" spans="1:14" ht="13.5" thickBot="1" x14ac:dyDescent="0.25">
      <c r="A246" s="215"/>
      <c r="B246" s="215"/>
      <c r="C246" s="215"/>
      <c r="D246" s="215"/>
      <c r="E246" s="215"/>
      <c r="F246" s="215"/>
      <c r="G246" s="215"/>
      <c r="H246" s="215"/>
      <c r="I246" s="215"/>
      <c r="J246" s="215"/>
      <c r="K246" s="215"/>
      <c r="L246" s="215"/>
      <c r="M246" s="215"/>
      <c r="N246" s="215"/>
    </row>
  </sheetData>
  <mergeCells count="1469">
    <mergeCell ref="A2:N2"/>
    <mergeCell ref="A6:C6"/>
    <mergeCell ref="A5:C5"/>
    <mergeCell ref="A4:C4"/>
    <mergeCell ref="A12:N12"/>
    <mergeCell ref="A9:C9"/>
    <mergeCell ref="A8:C8"/>
    <mergeCell ref="A7:C7"/>
    <mergeCell ref="A14:A15"/>
    <mergeCell ref="B14:B15"/>
    <mergeCell ref="C14:C15"/>
    <mergeCell ref="D14:D15"/>
    <mergeCell ref="L14:L15"/>
    <mergeCell ref="E14:E15"/>
    <mergeCell ref="F14:F15"/>
    <mergeCell ref="G14:G15"/>
    <mergeCell ref="H14:H15"/>
    <mergeCell ref="H65:H66"/>
    <mergeCell ref="I14:I15"/>
    <mergeCell ref="J14:J15"/>
    <mergeCell ref="K14:K15"/>
    <mergeCell ref="I58:I59"/>
    <mergeCell ref="J58:J59"/>
    <mergeCell ref="K58:K59"/>
    <mergeCell ref="I16:I17"/>
    <mergeCell ref="J16:J17"/>
    <mergeCell ref="K16:K17"/>
    <mergeCell ref="L65:L66"/>
    <mergeCell ref="M14:M15"/>
    <mergeCell ref="N14:N15"/>
    <mergeCell ref="A65:A66"/>
    <mergeCell ref="B65:B66"/>
    <mergeCell ref="C65:C66"/>
    <mergeCell ref="D65:D66"/>
    <mergeCell ref="E65:E66"/>
    <mergeCell ref="F65:F66"/>
    <mergeCell ref="G65:G66"/>
    <mergeCell ref="E120:E121"/>
    <mergeCell ref="F120:F121"/>
    <mergeCell ref="G120:G121"/>
    <mergeCell ref="H120:H121"/>
    <mergeCell ref="A120:A121"/>
    <mergeCell ref="B120:B121"/>
    <mergeCell ref="C120:C121"/>
    <mergeCell ref="D120:D121"/>
    <mergeCell ref="I120:I121"/>
    <mergeCell ref="J120:J121"/>
    <mergeCell ref="K120:K121"/>
    <mergeCell ref="L120:L121"/>
    <mergeCell ref="M120:M121"/>
    <mergeCell ref="N120:N121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A170:A171"/>
    <mergeCell ref="B170:B171"/>
    <mergeCell ref="C170:C171"/>
    <mergeCell ref="D170:D171"/>
    <mergeCell ref="E170:E171"/>
    <mergeCell ref="F170:F171"/>
    <mergeCell ref="G170:G171"/>
    <mergeCell ref="H170:H171"/>
    <mergeCell ref="I170:I171"/>
    <mergeCell ref="J170:J171"/>
    <mergeCell ref="K170:K171"/>
    <mergeCell ref="L170:L171"/>
    <mergeCell ref="M170:M171"/>
    <mergeCell ref="N170:N171"/>
    <mergeCell ref="A223:A224"/>
    <mergeCell ref="B223:B224"/>
    <mergeCell ref="C223:C224"/>
    <mergeCell ref="D223:D224"/>
    <mergeCell ref="E223:E224"/>
    <mergeCell ref="F223:F224"/>
    <mergeCell ref="G223:G224"/>
    <mergeCell ref="H223:H224"/>
    <mergeCell ref="I223:I224"/>
    <mergeCell ref="J223:J224"/>
    <mergeCell ref="K223:K224"/>
    <mergeCell ref="L223:L224"/>
    <mergeCell ref="M223:M224"/>
    <mergeCell ref="N223:N224"/>
    <mergeCell ref="A225:A226"/>
    <mergeCell ref="A227:A228"/>
    <mergeCell ref="B225:B226"/>
    <mergeCell ref="C225:C226"/>
    <mergeCell ref="D225:D226"/>
    <mergeCell ref="E225:E226"/>
    <mergeCell ref="F225:F226"/>
    <mergeCell ref="G225:G226"/>
    <mergeCell ref="A229:A230"/>
    <mergeCell ref="A231:A232"/>
    <mergeCell ref="A233:A234"/>
    <mergeCell ref="A235:A236"/>
    <mergeCell ref="A237:A238"/>
    <mergeCell ref="A239:A240"/>
    <mergeCell ref="A241:A242"/>
    <mergeCell ref="A243:A244"/>
    <mergeCell ref="A172:A173"/>
    <mergeCell ref="A174:A175"/>
    <mergeCell ref="A176:A177"/>
    <mergeCell ref="A178:A179"/>
    <mergeCell ref="A180:A181"/>
    <mergeCell ref="A182:A183"/>
    <mergeCell ref="A184:A185"/>
    <mergeCell ref="A186:A187"/>
    <mergeCell ref="A188:A189"/>
    <mergeCell ref="A190:A191"/>
    <mergeCell ref="A192:A193"/>
    <mergeCell ref="A194:A195"/>
    <mergeCell ref="A196:A197"/>
    <mergeCell ref="A198:A199"/>
    <mergeCell ref="A200:A201"/>
    <mergeCell ref="A202:A203"/>
    <mergeCell ref="A204:A205"/>
    <mergeCell ref="A206:A207"/>
    <mergeCell ref="A208:A209"/>
    <mergeCell ref="A210:A211"/>
    <mergeCell ref="A212:A213"/>
    <mergeCell ref="A214:A2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67:A68"/>
    <mergeCell ref="A69:A70"/>
    <mergeCell ref="A71:A72"/>
    <mergeCell ref="A63:N63"/>
    <mergeCell ref="M65:M66"/>
    <mergeCell ref="N65:N66"/>
    <mergeCell ref="I65:I66"/>
    <mergeCell ref="J65:J66"/>
    <mergeCell ref="K65:K66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22:A123"/>
    <mergeCell ref="A124:A125"/>
    <mergeCell ref="A126:A127"/>
    <mergeCell ref="A128:A129"/>
    <mergeCell ref="A113:A114"/>
    <mergeCell ref="A130:A131"/>
    <mergeCell ref="A132:A133"/>
    <mergeCell ref="A134:A135"/>
    <mergeCell ref="A136:A137"/>
    <mergeCell ref="A138:A139"/>
    <mergeCell ref="A140:A141"/>
    <mergeCell ref="A151:A152"/>
    <mergeCell ref="A153:A154"/>
    <mergeCell ref="A155:A156"/>
    <mergeCell ref="A157:A158"/>
    <mergeCell ref="A159:A160"/>
    <mergeCell ref="A161:A162"/>
    <mergeCell ref="A163:A164"/>
    <mergeCell ref="B163:B164"/>
    <mergeCell ref="C163:C164"/>
    <mergeCell ref="D163:D164"/>
    <mergeCell ref="E163:E164"/>
    <mergeCell ref="F163:F164"/>
    <mergeCell ref="G163:G164"/>
    <mergeCell ref="H163:H164"/>
    <mergeCell ref="I163:I164"/>
    <mergeCell ref="J163:J164"/>
    <mergeCell ref="K163:K164"/>
    <mergeCell ref="L163:L164"/>
    <mergeCell ref="M163:M164"/>
    <mergeCell ref="N163:N164"/>
    <mergeCell ref="A216:A217"/>
    <mergeCell ref="B216:B217"/>
    <mergeCell ref="C216:C217"/>
    <mergeCell ref="D216:D217"/>
    <mergeCell ref="E216:E217"/>
    <mergeCell ref="F216:F217"/>
    <mergeCell ref="G216:G217"/>
    <mergeCell ref="H216:H217"/>
    <mergeCell ref="I216:I217"/>
    <mergeCell ref="J216:J217"/>
    <mergeCell ref="K216:K217"/>
    <mergeCell ref="L216:L217"/>
    <mergeCell ref="M216:M217"/>
    <mergeCell ref="N216:N217"/>
    <mergeCell ref="A245:A246"/>
    <mergeCell ref="B245:B246"/>
    <mergeCell ref="C245:C246"/>
    <mergeCell ref="D245:D246"/>
    <mergeCell ref="E245:E246"/>
    <mergeCell ref="F245:F246"/>
    <mergeCell ref="G245:G246"/>
    <mergeCell ref="H245:H246"/>
    <mergeCell ref="I245:I246"/>
    <mergeCell ref="J245:J246"/>
    <mergeCell ref="K245:K246"/>
    <mergeCell ref="L245:L246"/>
    <mergeCell ref="M245:M246"/>
    <mergeCell ref="N245:N246"/>
    <mergeCell ref="A142:A143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K142:K143"/>
    <mergeCell ref="L142:L143"/>
    <mergeCell ref="M142:M143"/>
    <mergeCell ref="N142:N143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J113:J114"/>
    <mergeCell ref="K113:K114"/>
    <mergeCell ref="L113:L114"/>
    <mergeCell ref="M113:M114"/>
    <mergeCell ref="N113:N114"/>
    <mergeCell ref="A58:A59"/>
    <mergeCell ref="B58:B59"/>
    <mergeCell ref="C58:C59"/>
    <mergeCell ref="D58:D59"/>
    <mergeCell ref="E58:E59"/>
    <mergeCell ref="F58:F59"/>
    <mergeCell ref="G58:G59"/>
    <mergeCell ref="H58:H59"/>
    <mergeCell ref="L58:L59"/>
    <mergeCell ref="M58:M59"/>
    <mergeCell ref="N58:N59"/>
    <mergeCell ref="B16:B17"/>
    <mergeCell ref="C16:C17"/>
    <mergeCell ref="D16:D17"/>
    <mergeCell ref="E16:E17"/>
    <mergeCell ref="F16:F17"/>
    <mergeCell ref="G16:G17"/>
    <mergeCell ref="H16:H17"/>
    <mergeCell ref="L16:L17"/>
    <mergeCell ref="M16:M17"/>
    <mergeCell ref="N16:N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M93:M94"/>
    <mergeCell ref="N93:N94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K105:K106"/>
    <mergeCell ref="L105:L106"/>
    <mergeCell ref="M105:M106"/>
    <mergeCell ref="N105:N106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L122:L123"/>
    <mergeCell ref="M122:M123"/>
    <mergeCell ref="N122:N123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M124:M125"/>
    <mergeCell ref="N124:N125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L126:L127"/>
    <mergeCell ref="M126:M127"/>
    <mergeCell ref="N126:N127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K130:K131"/>
    <mergeCell ref="L130:L131"/>
    <mergeCell ref="M130:M131"/>
    <mergeCell ref="N130:N131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K132:K133"/>
    <mergeCell ref="L132:L133"/>
    <mergeCell ref="M132:M133"/>
    <mergeCell ref="N132:N133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L134:L135"/>
    <mergeCell ref="M134:M135"/>
    <mergeCell ref="N134:N135"/>
    <mergeCell ref="B136:B137"/>
    <mergeCell ref="C136:C137"/>
    <mergeCell ref="D136:D137"/>
    <mergeCell ref="E136:E137"/>
    <mergeCell ref="F136:F137"/>
    <mergeCell ref="G136:G137"/>
    <mergeCell ref="H136:H137"/>
    <mergeCell ref="I136:I137"/>
    <mergeCell ref="J136:J137"/>
    <mergeCell ref="K136:K137"/>
    <mergeCell ref="L136:L137"/>
    <mergeCell ref="M136:M137"/>
    <mergeCell ref="N136:N137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J138:J139"/>
    <mergeCell ref="K138:K139"/>
    <mergeCell ref="L138:L139"/>
    <mergeCell ref="M138:M139"/>
    <mergeCell ref="N138:N139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M151:M152"/>
    <mergeCell ref="N151:N152"/>
    <mergeCell ref="B153:B154"/>
    <mergeCell ref="C153:C154"/>
    <mergeCell ref="D153:D154"/>
    <mergeCell ref="E153:E154"/>
    <mergeCell ref="F153:F154"/>
    <mergeCell ref="G153:G154"/>
    <mergeCell ref="H153:H154"/>
    <mergeCell ref="I153:I154"/>
    <mergeCell ref="J153:J154"/>
    <mergeCell ref="K153:K154"/>
    <mergeCell ref="L153:L154"/>
    <mergeCell ref="M153:M154"/>
    <mergeCell ref="N153:N154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N155:N156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J157:J158"/>
    <mergeCell ref="K157:K158"/>
    <mergeCell ref="L157:L158"/>
    <mergeCell ref="M157:M158"/>
    <mergeCell ref="N157:N158"/>
    <mergeCell ref="B159:B160"/>
    <mergeCell ref="C159:C160"/>
    <mergeCell ref="D159:D160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M159:M160"/>
    <mergeCell ref="N159:N160"/>
    <mergeCell ref="B161:B162"/>
    <mergeCell ref="C161:C162"/>
    <mergeCell ref="D161:D162"/>
    <mergeCell ref="E161:E162"/>
    <mergeCell ref="F161:F162"/>
    <mergeCell ref="G161:G162"/>
    <mergeCell ref="H161:H162"/>
    <mergeCell ref="I161:I162"/>
    <mergeCell ref="J161:J162"/>
    <mergeCell ref="K161:K162"/>
    <mergeCell ref="L161:L162"/>
    <mergeCell ref="M161:M162"/>
    <mergeCell ref="N161:N162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L172:L173"/>
    <mergeCell ref="M172:M173"/>
    <mergeCell ref="N172:N173"/>
    <mergeCell ref="B174:B175"/>
    <mergeCell ref="C174:C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L174:L175"/>
    <mergeCell ref="M174:M175"/>
    <mergeCell ref="N174:N175"/>
    <mergeCell ref="B176:B177"/>
    <mergeCell ref="C176:C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L176:L177"/>
    <mergeCell ref="M176:M177"/>
    <mergeCell ref="N176:N177"/>
    <mergeCell ref="B178:B179"/>
    <mergeCell ref="C178:C179"/>
    <mergeCell ref="D178:D179"/>
    <mergeCell ref="E178:E179"/>
    <mergeCell ref="F178:F179"/>
    <mergeCell ref="G178:G179"/>
    <mergeCell ref="H178:H179"/>
    <mergeCell ref="I178:I179"/>
    <mergeCell ref="J178:J179"/>
    <mergeCell ref="K178:K179"/>
    <mergeCell ref="L178:L179"/>
    <mergeCell ref="M178:M179"/>
    <mergeCell ref="N178:N179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L180:L181"/>
    <mergeCell ref="M180:M181"/>
    <mergeCell ref="N180:N181"/>
    <mergeCell ref="B182:B183"/>
    <mergeCell ref="C182:C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M182:M183"/>
    <mergeCell ref="N182:N183"/>
    <mergeCell ref="B184:B185"/>
    <mergeCell ref="C184:C185"/>
    <mergeCell ref="D184:D185"/>
    <mergeCell ref="E184:E185"/>
    <mergeCell ref="F184:F185"/>
    <mergeCell ref="G184:G185"/>
    <mergeCell ref="H184:H185"/>
    <mergeCell ref="I184:I185"/>
    <mergeCell ref="J184:J185"/>
    <mergeCell ref="K184:K185"/>
    <mergeCell ref="L184:L185"/>
    <mergeCell ref="M184:M185"/>
    <mergeCell ref="N184:N185"/>
    <mergeCell ref="B186:B187"/>
    <mergeCell ref="C186:C187"/>
    <mergeCell ref="D186:D187"/>
    <mergeCell ref="E186:E187"/>
    <mergeCell ref="F186:F187"/>
    <mergeCell ref="G186:G187"/>
    <mergeCell ref="H186:H187"/>
    <mergeCell ref="I186:I187"/>
    <mergeCell ref="J186:J187"/>
    <mergeCell ref="K186:K187"/>
    <mergeCell ref="L186:L187"/>
    <mergeCell ref="M186:M187"/>
    <mergeCell ref="N186:N187"/>
    <mergeCell ref="B188:B189"/>
    <mergeCell ref="C188:C189"/>
    <mergeCell ref="D188:D189"/>
    <mergeCell ref="E188:E189"/>
    <mergeCell ref="F188:F189"/>
    <mergeCell ref="G188:G189"/>
    <mergeCell ref="H188:H189"/>
    <mergeCell ref="I188:I189"/>
    <mergeCell ref="J188:J189"/>
    <mergeCell ref="K188:K189"/>
    <mergeCell ref="L188:L189"/>
    <mergeCell ref="M188:M189"/>
    <mergeCell ref="N188:N189"/>
    <mergeCell ref="B190:B191"/>
    <mergeCell ref="C190:C191"/>
    <mergeCell ref="D190:D191"/>
    <mergeCell ref="E190:E191"/>
    <mergeCell ref="F190:F191"/>
    <mergeCell ref="G190:G191"/>
    <mergeCell ref="H190:H191"/>
    <mergeCell ref="I190:I191"/>
    <mergeCell ref="J190:J191"/>
    <mergeCell ref="K190:K191"/>
    <mergeCell ref="L190:L191"/>
    <mergeCell ref="M190:M191"/>
    <mergeCell ref="N190:N191"/>
    <mergeCell ref="B192:B193"/>
    <mergeCell ref="C192:C193"/>
    <mergeCell ref="D192:D193"/>
    <mergeCell ref="E192:E193"/>
    <mergeCell ref="F192:F193"/>
    <mergeCell ref="G192:G193"/>
    <mergeCell ref="H192:H193"/>
    <mergeCell ref="I192:I193"/>
    <mergeCell ref="J192:J193"/>
    <mergeCell ref="K192:K193"/>
    <mergeCell ref="L192:L193"/>
    <mergeCell ref="M192:M193"/>
    <mergeCell ref="N192:N193"/>
    <mergeCell ref="B194:B195"/>
    <mergeCell ref="C194:C195"/>
    <mergeCell ref="D194:D195"/>
    <mergeCell ref="E194:E195"/>
    <mergeCell ref="F194:F195"/>
    <mergeCell ref="G194:G195"/>
    <mergeCell ref="H194:H195"/>
    <mergeCell ref="I194:I195"/>
    <mergeCell ref="J194:J195"/>
    <mergeCell ref="K194:K195"/>
    <mergeCell ref="L194:L195"/>
    <mergeCell ref="M194:M195"/>
    <mergeCell ref="N194:N195"/>
    <mergeCell ref="B196:B197"/>
    <mergeCell ref="C196:C197"/>
    <mergeCell ref="D196:D197"/>
    <mergeCell ref="E196:E197"/>
    <mergeCell ref="F196:F197"/>
    <mergeCell ref="G196:G197"/>
    <mergeCell ref="H196:H197"/>
    <mergeCell ref="I196:I197"/>
    <mergeCell ref="J196:J197"/>
    <mergeCell ref="K196:K197"/>
    <mergeCell ref="L196:L197"/>
    <mergeCell ref="M196:M197"/>
    <mergeCell ref="N196:N197"/>
    <mergeCell ref="B198:B199"/>
    <mergeCell ref="C198:C199"/>
    <mergeCell ref="D198:D199"/>
    <mergeCell ref="E198:E199"/>
    <mergeCell ref="F198:F199"/>
    <mergeCell ref="G198:G199"/>
    <mergeCell ref="H198:H199"/>
    <mergeCell ref="I198:I199"/>
    <mergeCell ref="J198:J199"/>
    <mergeCell ref="K198:K199"/>
    <mergeCell ref="L198:L199"/>
    <mergeCell ref="M198:M199"/>
    <mergeCell ref="N198:N199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K200:K201"/>
    <mergeCell ref="L200:L201"/>
    <mergeCell ref="M200:M201"/>
    <mergeCell ref="N200:N201"/>
    <mergeCell ref="B202:B203"/>
    <mergeCell ref="C202:C203"/>
    <mergeCell ref="D202:D203"/>
    <mergeCell ref="E202:E203"/>
    <mergeCell ref="F202:F203"/>
    <mergeCell ref="G202:G203"/>
    <mergeCell ref="H202:H203"/>
    <mergeCell ref="I202:I203"/>
    <mergeCell ref="J202:J203"/>
    <mergeCell ref="K202:K203"/>
    <mergeCell ref="L202:L203"/>
    <mergeCell ref="M202:M203"/>
    <mergeCell ref="N202:N203"/>
    <mergeCell ref="B204:B205"/>
    <mergeCell ref="C204:C205"/>
    <mergeCell ref="D204:D205"/>
    <mergeCell ref="E204:E205"/>
    <mergeCell ref="F204:F205"/>
    <mergeCell ref="G204:G205"/>
    <mergeCell ref="H204:H205"/>
    <mergeCell ref="I204:I205"/>
    <mergeCell ref="J204:J205"/>
    <mergeCell ref="K204:K205"/>
    <mergeCell ref="L204:L205"/>
    <mergeCell ref="M204:M205"/>
    <mergeCell ref="N204:N205"/>
    <mergeCell ref="B206:B207"/>
    <mergeCell ref="C206:C207"/>
    <mergeCell ref="D206:D207"/>
    <mergeCell ref="E206:E207"/>
    <mergeCell ref="F206:F207"/>
    <mergeCell ref="G206:G207"/>
    <mergeCell ref="H206:H207"/>
    <mergeCell ref="I206:I207"/>
    <mergeCell ref="J206:J207"/>
    <mergeCell ref="K206:K207"/>
    <mergeCell ref="L206:L207"/>
    <mergeCell ref="M206:M207"/>
    <mergeCell ref="N206:N207"/>
    <mergeCell ref="B208:B209"/>
    <mergeCell ref="C208:C209"/>
    <mergeCell ref="D208:D209"/>
    <mergeCell ref="E208:E209"/>
    <mergeCell ref="F208:F209"/>
    <mergeCell ref="G208:G209"/>
    <mergeCell ref="H208:H209"/>
    <mergeCell ref="I208:I209"/>
    <mergeCell ref="J208:J209"/>
    <mergeCell ref="K208:K209"/>
    <mergeCell ref="L208:L209"/>
    <mergeCell ref="M208:M209"/>
    <mergeCell ref="N208:N209"/>
    <mergeCell ref="B210:B211"/>
    <mergeCell ref="C210:C211"/>
    <mergeCell ref="D210:D211"/>
    <mergeCell ref="E210:E211"/>
    <mergeCell ref="F210:F211"/>
    <mergeCell ref="G210:G211"/>
    <mergeCell ref="H210:H211"/>
    <mergeCell ref="I210:I211"/>
    <mergeCell ref="J210:J211"/>
    <mergeCell ref="K210:K211"/>
    <mergeCell ref="L210:L211"/>
    <mergeCell ref="M210:M211"/>
    <mergeCell ref="N210:N211"/>
    <mergeCell ref="B212:B213"/>
    <mergeCell ref="C212:C213"/>
    <mergeCell ref="D212:D213"/>
    <mergeCell ref="E212:E213"/>
    <mergeCell ref="F212:F213"/>
    <mergeCell ref="G212:G213"/>
    <mergeCell ref="H212:H213"/>
    <mergeCell ref="I212:I213"/>
    <mergeCell ref="J212:J213"/>
    <mergeCell ref="K212:K213"/>
    <mergeCell ref="L212:L213"/>
    <mergeCell ref="H214:H215"/>
    <mergeCell ref="I214:I215"/>
    <mergeCell ref="J214:J215"/>
    <mergeCell ref="C214:C215"/>
    <mergeCell ref="D214:D215"/>
    <mergeCell ref="E214:E215"/>
    <mergeCell ref="F214:F215"/>
    <mergeCell ref="H225:H226"/>
    <mergeCell ref="I225:I226"/>
    <mergeCell ref="J225:J226"/>
    <mergeCell ref="K225:K226"/>
    <mergeCell ref="L225:L226"/>
    <mergeCell ref="M225:M226"/>
    <mergeCell ref="N225:N226"/>
    <mergeCell ref="B227:B228"/>
    <mergeCell ref="C227:C228"/>
    <mergeCell ref="D227:D228"/>
    <mergeCell ref="E227:E228"/>
    <mergeCell ref="F227:F228"/>
    <mergeCell ref="G227:G228"/>
    <mergeCell ref="H227:H228"/>
    <mergeCell ref="I227:I228"/>
    <mergeCell ref="J227:J228"/>
    <mergeCell ref="K227:K228"/>
    <mergeCell ref="L227:L228"/>
    <mergeCell ref="M227:M228"/>
    <mergeCell ref="N227:N228"/>
    <mergeCell ref="B229:B230"/>
    <mergeCell ref="C229:C230"/>
    <mergeCell ref="D229:D230"/>
    <mergeCell ref="E229:E230"/>
    <mergeCell ref="F229:F230"/>
    <mergeCell ref="G229:G230"/>
    <mergeCell ref="H229:H230"/>
    <mergeCell ref="I229:I230"/>
    <mergeCell ref="J229:J230"/>
    <mergeCell ref="K229:K230"/>
    <mergeCell ref="L229:L230"/>
    <mergeCell ref="M229:M230"/>
    <mergeCell ref="N229:N230"/>
    <mergeCell ref="B231:B232"/>
    <mergeCell ref="C231:C232"/>
    <mergeCell ref="D231:D232"/>
    <mergeCell ref="E231:E232"/>
    <mergeCell ref="F231:F232"/>
    <mergeCell ref="G231:G232"/>
    <mergeCell ref="H231:H232"/>
    <mergeCell ref="I231:I232"/>
    <mergeCell ref="J231:J232"/>
    <mergeCell ref="K231:K232"/>
    <mergeCell ref="L231:L232"/>
    <mergeCell ref="M231:M232"/>
    <mergeCell ref="N231:N232"/>
    <mergeCell ref="B233:B234"/>
    <mergeCell ref="C233:C234"/>
    <mergeCell ref="D233:D234"/>
    <mergeCell ref="E233:E234"/>
    <mergeCell ref="F233:F234"/>
    <mergeCell ref="G233:G234"/>
    <mergeCell ref="H233:H234"/>
    <mergeCell ref="I233:I234"/>
    <mergeCell ref="J233:J234"/>
    <mergeCell ref="K233:K234"/>
    <mergeCell ref="L233:L234"/>
    <mergeCell ref="M233:M234"/>
    <mergeCell ref="N233:N234"/>
    <mergeCell ref="B235:B236"/>
    <mergeCell ref="C235:C236"/>
    <mergeCell ref="D235:D236"/>
    <mergeCell ref="E235:E236"/>
    <mergeCell ref="F235:F236"/>
    <mergeCell ref="G235:G236"/>
    <mergeCell ref="H235:H236"/>
    <mergeCell ref="I235:I236"/>
    <mergeCell ref="J235:J236"/>
    <mergeCell ref="K235:K236"/>
    <mergeCell ref="L235:L236"/>
    <mergeCell ref="M235:M236"/>
    <mergeCell ref="N235:N236"/>
    <mergeCell ref="B237:B238"/>
    <mergeCell ref="C237:C238"/>
    <mergeCell ref="D237:D238"/>
    <mergeCell ref="E237:E238"/>
    <mergeCell ref="F237:F238"/>
    <mergeCell ref="G237:G238"/>
    <mergeCell ref="H237:H238"/>
    <mergeCell ref="I237:I238"/>
    <mergeCell ref="J237:J238"/>
    <mergeCell ref="K237:K238"/>
    <mergeCell ref="L237:L238"/>
    <mergeCell ref="M237:M238"/>
    <mergeCell ref="N237:N238"/>
    <mergeCell ref="B239:B240"/>
    <mergeCell ref="C239:C240"/>
    <mergeCell ref="D239:D240"/>
    <mergeCell ref="E239:E240"/>
    <mergeCell ref="F239:F240"/>
    <mergeCell ref="G239:G240"/>
    <mergeCell ref="H239:H240"/>
    <mergeCell ref="I239:I240"/>
    <mergeCell ref="J239:J240"/>
    <mergeCell ref="K239:K240"/>
    <mergeCell ref="L239:L240"/>
    <mergeCell ref="M239:M240"/>
    <mergeCell ref="N239:N240"/>
    <mergeCell ref="B241:B242"/>
    <mergeCell ref="C241:C242"/>
    <mergeCell ref="D241:D242"/>
    <mergeCell ref="E241:E242"/>
    <mergeCell ref="F241:F242"/>
    <mergeCell ref="G241:G242"/>
    <mergeCell ref="H241:H242"/>
    <mergeCell ref="I241:I242"/>
    <mergeCell ref="J241:J242"/>
    <mergeCell ref="K241:K242"/>
    <mergeCell ref="L241:L242"/>
    <mergeCell ref="M241:M242"/>
    <mergeCell ref="E243:E244"/>
    <mergeCell ref="F243:F244"/>
    <mergeCell ref="G243:G244"/>
    <mergeCell ref="H243:H244"/>
    <mergeCell ref="I243:I244"/>
    <mergeCell ref="J243:J244"/>
    <mergeCell ref="K243:K244"/>
    <mergeCell ref="L243:L244"/>
    <mergeCell ref="M243:M244"/>
    <mergeCell ref="N243:N244"/>
    <mergeCell ref="A221:N221"/>
    <mergeCell ref="A168:N168"/>
    <mergeCell ref="N241:N242"/>
    <mergeCell ref="B243:B244"/>
    <mergeCell ref="C243:C244"/>
    <mergeCell ref="D243:D244"/>
    <mergeCell ref="A147:N147"/>
    <mergeCell ref="A118:N118"/>
    <mergeCell ref="K214:K215"/>
    <mergeCell ref="L214:L215"/>
    <mergeCell ref="M214:M215"/>
    <mergeCell ref="N214:N215"/>
    <mergeCell ref="N212:N213"/>
    <mergeCell ref="B214:B215"/>
    <mergeCell ref="M212:M213"/>
    <mergeCell ref="G214:G215"/>
  </mergeCells>
  <phoneticPr fontId="4" type="noConversion"/>
  <hyperlinks>
    <hyperlink ref="A4" location="'Tn Km 2013'!A34" display="1 - FERROEXPRESO PAMPEANO S.A."/>
    <hyperlink ref="A5" location="'Tn Km 2013'!A60" display="2 - NUEVO CENTRAL ARGENTINO S.A."/>
    <hyperlink ref="A6" location="'Tn Km 2013'!A79" display="3 - FERROSUR ROCA S.A."/>
    <hyperlink ref="A7" location="'Tn Km 2013'!A100" display="4 - BELGRANO CARGAS Y LOGÍSTICA S.A. - Línea San Martín "/>
    <hyperlink ref="A8" location="'Tn Km 2013'!A119" display="5 - BELGRANO CARGAS Y LOGÍSTICA S.A. - Línea Urquiza"/>
    <hyperlink ref="A9" location="'Tn Km 2013'!A137" display="6 - BELGRANO CARGAS Y LOGÍSTICA S.A. - Línea Belgrano"/>
    <hyperlink ref="A4:C4" location="'1998'!A40" display="1 - FERROEXPRESO PAMPEANO S.A."/>
    <hyperlink ref="A5:C5" location="'1998'!A92" display="2 - NUEVO CENTRAL ARGENTINO S.A."/>
    <hyperlink ref="A6:C6" location="'1998'!A144" display="3 - FERROSUR ROCA S.A."/>
    <hyperlink ref="A7:C7" location="'1998'!A165" display="4 - BUENOS AIRES AL PACIFICO S.A. "/>
    <hyperlink ref="A8:C8" location="'1998'!A198" display="5 - FERROCARRIL MESOPOTAMICO GRAL URQUIZA S.A."/>
    <hyperlink ref="A9:C9" location="'1998'!A247" display="6 - BELGRANO S.A."/>
  </hyperlinks>
  <pageMargins left="0.75" right="0.75" top="1" bottom="1" header="0" footer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99"/>
  <sheetViews>
    <sheetView workbookViewId="0"/>
  </sheetViews>
  <sheetFormatPr baseColWidth="10" defaultRowHeight="12.75" x14ac:dyDescent="0.2"/>
  <cols>
    <col min="1" max="1" width="18.7109375" customWidth="1"/>
    <col min="2" max="13" width="15.7109375" customWidth="1"/>
    <col min="14" max="14" width="15.7109375" style="25" customWidth="1"/>
  </cols>
  <sheetData>
    <row r="2" spans="1:14" s="33" customFormat="1" ht="24.95" customHeight="1" x14ac:dyDescent="0.2">
      <c r="A2" s="227" t="s">
        <v>186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</row>
    <row r="3" spans="1:14" ht="13.5" thickBot="1" x14ac:dyDescent="0.25"/>
    <row r="4" spans="1:14" s="33" customFormat="1" ht="24.95" customHeight="1" thickTop="1" thickBot="1" x14ac:dyDescent="0.25">
      <c r="A4" s="228" t="s">
        <v>0</v>
      </c>
      <c r="B4" s="229"/>
      <c r="C4" s="230"/>
      <c r="D4" s="42"/>
      <c r="E4" s="24"/>
      <c r="N4" s="35"/>
    </row>
    <row r="5" spans="1:14" s="33" customFormat="1" ht="24.95" customHeight="1" thickTop="1" thickBot="1" x14ac:dyDescent="0.25">
      <c r="A5" s="228" t="s">
        <v>18</v>
      </c>
      <c r="B5" s="229"/>
      <c r="C5" s="230"/>
      <c r="D5" s="42"/>
      <c r="E5" s="24"/>
      <c r="N5" s="35"/>
    </row>
    <row r="6" spans="1:14" s="33" customFormat="1" ht="24.95" customHeight="1" thickTop="1" thickBot="1" x14ac:dyDescent="0.25">
      <c r="A6" s="228" t="s">
        <v>29</v>
      </c>
      <c r="B6" s="229"/>
      <c r="C6" s="230"/>
      <c r="D6" s="42"/>
      <c r="E6" s="24"/>
      <c r="N6" s="35"/>
    </row>
    <row r="7" spans="1:14" s="33" customFormat="1" ht="24.95" customHeight="1" thickTop="1" thickBot="1" x14ac:dyDescent="0.25">
      <c r="A7" s="228" t="s">
        <v>200</v>
      </c>
      <c r="B7" s="229"/>
      <c r="C7" s="230"/>
      <c r="D7" s="42"/>
      <c r="E7" s="24"/>
      <c r="N7" s="35"/>
    </row>
    <row r="8" spans="1:14" s="33" customFormat="1" ht="24.95" customHeight="1" thickTop="1" thickBot="1" x14ac:dyDescent="0.25">
      <c r="A8" s="228" t="s">
        <v>201</v>
      </c>
      <c r="B8" s="229"/>
      <c r="C8" s="230"/>
      <c r="D8" s="42"/>
      <c r="E8" s="24"/>
      <c r="N8" s="35"/>
    </row>
    <row r="9" spans="1:14" s="33" customFormat="1" ht="24.95" customHeight="1" thickTop="1" thickBot="1" x14ac:dyDescent="0.25">
      <c r="A9" s="228" t="s">
        <v>206</v>
      </c>
      <c r="B9" s="229"/>
      <c r="C9" s="230"/>
      <c r="D9" s="41"/>
      <c r="E9" s="38"/>
      <c r="N9" s="35"/>
    </row>
    <row r="10" spans="1:14" ht="13.5" thickTop="1" x14ac:dyDescent="0.2">
      <c r="A10" s="24"/>
      <c r="B10" s="24"/>
      <c r="C10" s="24"/>
      <c r="D10" s="24"/>
    </row>
    <row r="12" spans="1:14" s="33" customFormat="1" ht="24.95" customHeight="1" x14ac:dyDescent="0.2">
      <c r="A12" s="222" t="s">
        <v>163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</row>
    <row r="13" spans="1:14" ht="13.5" thickBot="1" x14ac:dyDescent="0.25"/>
    <row r="14" spans="1:14" x14ac:dyDescent="0.2">
      <c r="A14" s="216"/>
      <c r="B14" s="225" t="s">
        <v>1</v>
      </c>
      <c r="C14" s="216" t="s">
        <v>2</v>
      </c>
      <c r="D14" s="225" t="s">
        <v>3</v>
      </c>
      <c r="E14" s="216" t="s">
        <v>4</v>
      </c>
      <c r="F14" s="225" t="s">
        <v>5</v>
      </c>
      <c r="G14" s="216" t="s">
        <v>6</v>
      </c>
      <c r="H14" s="225" t="s">
        <v>7</v>
      </c>
      <c r="I14" s="216" t="s">
        <v>8</v>
      </c>
      <c r="J14" s="225" t="s">
        <v>9</v>
      </c>
      <c r="K14" s="216" t="s">
        <v>10</v>
      </c>
      <c r="L14" s="225" t="s">
        <v>11</v>
      </c>
      <c r="M14" s="216" t="s">
        <v>12</v>
      </c>
      <c r="N14" s="223" t="s">
        <v>13</v>
      </c>
    </row>
    <row r="15" spans="1:14" ht="13.5" thickBot="1" x14ac:dyDescent="0.25">
      <c r="A15" s="217"/>
      <c r="B15" s="226"/>
      <c r="C15" s="217"/>
      <c r="D15" s="226"/>
      <c r="E15" s="217"/>
      <c r="F15" s="226"/>
      <c r="G15" s="217"/>
      <c r="H15" s="226"/>
      <c r="I15" s="217"/>
      <c r="J15" s="226"/>
      <c r="K15" s="217"/>
      <c r="L15" s="226"/>
      <c r="M15" s="217"/>
      <c r="N15" s="224"/>
    </row>
    <row r="16" spans="1:14" x14ac:dyDescent="0.2">
      <c r="A16" s="216" t="s">
        <v>14</v>
      </c>
      <c r="B16" s="231">
        <v>840000</v>
      </c>
      <c r="C16" s="231">
        <v>3340000</v>
      </c>
      <c r="D16" s="231">
        <v>17880000</v>
      </c>
      <c r="E16" s="231">
        <v>20670000</v>
      </c>
      <c r="F16" s="231">
        <v>17950000</v>
      </c>
      <c r="G16" s="231">
        <v>14760000</v>
      </c>
      <c r="H16" s="231">
        <v>15700000</v>
      </c>
      <c r="I16" s="231">
        <v>17010000</v>
      </c>
      <c r="J16" s="231">
        <v>13380000</v>
      </c>
      <c r="K16" s="231">
        <v>9600000</v>
      </c>
      <c r="L16" s="231">
        <v>5180000</v>
      </c>
      <c r="M16" s="231">
        <v>2230000</v>
      </c>
      <c r="N16" s="233">
        <v>138540000</v>
      </c>
    </row>
    <row r="17" spans="1:14" ht="13.5" thickBot="1" x14ac:dyDescent="0.25">
      <c r="A17" s="217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4"/>
    </row>
    <row r="18" spans="1:14" x14ac:dyDescent="0.2">
      <c r="A18" s="216" t="s">
        <v>109</v>
      </c>
      <c r="B18" s="231">
        <v>1490000</v>
      </c>
      <c r="C18" s="231">
        <v>220000</v>
      </c>
      <c r="D18" s="231"/>
      <c r="E18" s="231"/>
      <c r="F18" s="231"/>
      <c r="G18" s="231"/>
      <c r="H18" s="231"/>
      <c r="I18" s="231" t="s">
        <v>70</v>
      </c>
      <c r="J18" s="231"/>
      <c r="K18" s="231"/>
      <c r="L18" s="231"/>
      <c r="M18" s="231"/>
      <c r="N18" s="233">
        <v>1710000</v>
      </c>
    </row>
    <row r="19" spans="1:14" ht="13.5" thickBot="1" x14ac:dyDescent="0.25">
      <c r="A19" s="217"/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4"/>
    </row>
    <row r="20" spans="1:14" x14ac:dyDescent="0.2">
      <c r="A20" s="216" t="s">
        <v>80</v>
      </c>
      <c r="B20" s="231">
        <v>580000</v>
      </c>
      <c r="C20" s="231">
        <v>7200000</v>
      </c>
      <c r="D20" s="231">
        <v>4290000</v>
      </c>
      <c r="E20" s="231">
        <v>260000</v>
      </c>
      <c r="F20" s="231">
        <v>1350000</v>
      </c>
      <c r="G20" s="231">
        <v>6780000</v>
      </c>
      <c r="H20" s="231">
        <v>6750000</v>
      </c>
      <c r="I20" s="231">
        <v>840000</v>
      </c>
      <c r="J20" s="231"/>
      <c r="K20" s="231">
        <v>640000</v>
      </c>
      <c r="L20" s="231">
        <v>620000</v>
      </c>
      <c r="M20" s="231">
        <v>460000</v>
      </c>
      <c r="N20" s="233">
        <v>29770000</v>
      </c>
    </row>
    <row r="21" spans="1:14" ht="13.5" thickBot="1" x14ac:dyDescent="0.25">
      <c r="A21" s="217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4"/>
    </row>
    <row r="22" spans="1:14" x14ac:dyDescent="0.2">
      <c r="A22" s="216" t="s">
        <v>119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3">
        <v>0</v>
      </c>
    </row>
    <row r="23" spans="1:14" ht="13.5" thickBot="1" x14ac:dyDescent="0.25">
      <c r="A23" s="217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4"/>
    </row>
    <row r="24" spans="1:14" x14ac:dyDescent="0.2">
      <c r="A24" s="216" t="s">
        <v>16</v>
      </c>
      <c r="B24" s="231"/>
      <c r="C24" s="231"/>
      <c r="D24" s="231"/>
      <c r="E24" s="231">
        <v>130000</v>
      </c>
      <c r="F24" s="231">
        <v>80000</v>
      </c>
      <c r="G24" s="231">
        <v>1070000</v>
      </c>
      <c r="H24" s="231">
        <v>500000</v>
      </c>
      <c r="I24" s="231">
        <v>1270000</v>
      </c>
      <c r="J24" s="231">
        <v>1010000</v>
      </c>
      <c r="K24" s="231">
        <v>160000</v>
      </c>
      <c r="L24" s="231">
        <v>60000</v>
      </c>
      <c r="M24" s="231"/>
      <c r="N24" s="233">
        <v>4280000</v>
      </c>
    </row>
    <row r="25" spans="1:14" ht="13.5" thickBot="1" x14ac:dyDescent="0.25">
      <c r="A25" s="217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4"/>
    </row>
    <row r="26" spans="1:14" x14ac:dyDescent="0.2">
      <c r="A26" s="216" t="s">
        <v>83</v>
      </c>
      <c r="B26" s="231"/>
      <c r="C26" s="231">
        <v>4030000</v>
      </c>
      <c r="D26" s="231">
        <v>28150000</v>
      </c>
      <c r="E26" s="231">
        <v>14860000</v>
      </c>
      <c r="F26" s="231">
        <v>11010000</v>
      </c>
      <c r="G26" s="231">
        <v>23950000</v>
      </c>
      <c r="H26" s="231">
        <v>29290000</v>
      </c>
      <c r="I26" s="231">
        <v>25170000</v>
      </c>
      <c r="J26" s="231">
        <v>30290000</v>
      </c>
      <c r="K26" s="231">
        <v>34080000</v>
      </c>
      <c r="L26" s="231">
        <v>29270000</v>
      </c>
      <c r="M26" s="231">
        <v>7260000</v>
      </c>
      <c r="N26" s="233">
        <v>237360000</v>
      </c>
    </row>
    <row r="27" spans="1:14" ht="13.5" thickBot="1" x14ac:dyDescent="0.25">
      <c r="A27" s="217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4"/>
    </row>
    <row r="28" spans="1:14" x14ac:dyDescent="0.2">
      <c r="A28" s="216" t="s">
        <v>111</v>
      </c>
      <c r="B28" s="231"/>
      <c r="C28" s="231">
        <v>2950000</v>
      </c>
      <c r="D28" s="231">
        <v>10280000</v>
      </c>
      <c r="E28" s="231">
        <v>13230000</v>
      </c>
      <c r="F28" s="231">
        <v>6730000</v>
      </c>
      <c r="G28" s="231">
        <v>12680000</v>
      </c>
      <c r="H28" s="231">
        <v>11390000</v>
      </c>
      <c r="I28" s="231">
        <v>6640000</v>
      </c>
      <c r="J28" s="231">
        <v>9770000</v>
      </c>
      <c r="K28" s="231">
        <v>6730000</v>
      </c>
      <c r="L28" s="231">
        <v>3910000</v>
      </c>
      <c r="M28" s="231">
        <v>880000</v>
      </c>
      <c r="N28" s="233">
        <v>85190000</v>
      </c>
    </row>
    <row r="29" spans="1:14" ht="13.5" thickBot="1" x14ac:dyDescent="0.25">
      <c r="A29" s="217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4"/>
    </row>
    <row r="30" spans="1:14" x14ac:dyDescent="0.2">
      <c r="A30" s="216" t="s">
        <v>89</v>
      </c>
      <c r="B30" s="231"/>
      <c r="C30" s="231"/>
      <c r="D30" s="231"/>
      <c r="E30" s="231"/>
      <c r="F30" s="231"/>
      <c r="G30" s="231"/>
      <c r="H30" s="231"/>
      <c r="I30" s="231">
        <v>4140000</v>
      </c>
      <c r="J30" s="231">
        <v>4620000</v>
      </c>
      <c r="K30" s="231">
        <v>2650000</v>
      </c>
      <c r="L30" s="231"/>
      <c r="M30" s="231"/>
      <c r="N30" s="233">
        <v>11410000</v>
      </c>
    </row>
    <row r="31" spans="1:14" ht="13.5" thickBot="1" x14ac:dyDescent="0.25">
      <c r="A31" s="217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4"/>
    </row>
    <row r="32" spans="1:14" x14ac:dyDescent="0.2">
      <c r="A32" s="216" t="s">
        <v>81</v>
      </c>
      <c r="B32" s="231"/>
      <c r="C32" s="231"/>
      <c r="D32" s="231">
        <v>5390000</v>
      </c>
      <c r="E32" s="231">
        <v>52500000</v>
      </c>
      <c r="F32" s="231">
        <v>37380000</v>
      </c>
      <c r="G32" s="231">
        <v>10170000</v>
      </c>
      <c r="H32" s="231">
        <v>3850000</v>
      </c>
      <c r="I32" s="231">
        <v>550000</v>
      </c>
      <c r="J32" s="231">
        <v>110000</v>
      </c>
      <c r="K32" s="231">
        <v>1130000</v>
      </c>
      <c r="L32" s="231">
        <v>600000</v>
      </c>
      <c r="M32" s="231">
        <v>430000</v>
      </c>
      <c r="N32" s="233">
        <v>112110000</v>
      </c>
    </row>
    <row r="33" spans="1:14" ht="13.5" thickBot="1" x14ac:dyDescent="0.25">
      <c r="A33" s="217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4"/>
    </row>
    <row r="34" spans="1:14" x14ac:dyDescent="0.2">
      <c r="A34" s="216" t="s">
        <v>88</v>
      </c>
      <c r="B34" s="231">
        <v>1730000</v>
      </c>
      <c r="C34" s="231">
        <v>720000</v>
      </c>
      <c r="D34" s="231">
        <v>240000</v>
      </c>
      <c r="E34" s="231">
        <v>480000</v>
      </c>
      <c r="F34" s="231">
        <v>2660000</v>
      </c>
      <c r="G34" s="231">
        <v>1870000</v>
      </c>
      <c r="H34" s="231">
        <v>1690000</v>
      </c>
      <c r="I34" s="231">
        <v>2500000</v>
      </c>
      <c r="J34" s="231">
        <v>5310000</v>
      </c>
      <c r="K34" s="231">
        <v>4390000</v>
      </c>
      <c r="L34" s="231">
        <v>5190000</v>
      </c>
      <c r="M34" s="231">
        <v>1710000</v>
      </c>
      <c r="N34" s="233">
        <v>28490000</v>
      </c>
    </row>
    <row r="35" spans="1:14" ht="13.5" thickBot="1" x14ac:dyDescent="0.25">
      <c r="A35" s="217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4"/>
    </row>
    <row r="36" spans="1:14" x14ac:dyDescent="0.2">
      <c r="A36" s="216" t="s">
        <v>121</v>
      </c>
      <c r="B36" s="231">
        <v>1290000</v>
      </c>
      <c r="C36" s="231">
        <v>2380000</v>
      </c>
      <c r="D36" s="231">
        <v>1700000</v>
      </c>
      <c r="E36" s="231">
        <v>1430000</v>
      </c>
      <c r="F36" s="231">
        <v>1740000</v>
      </c>
      <c r="G36" s="231">
        <v>1520000</v>
      </c>
      <c r="H36" s="231"/>
      <c r="I36" s="231"/>
      <c r="J36" s="231"/>
      <c r="K36" s="231"/>
      <c r="L36" s="231"/>
      <c r="M36" s="231"/>
      <c r="N36" s="233">
        <v>10060000</v>
      </c>
    </row>
    <row r="37" spans="1:14" ht="13.5" thickBot="1" x14ac:dyDescent="0.25">
      <c r="A37" s="217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4"/>
    </row>
    <row r="38" spans="1:14" x14ac:dyDescent="0.2">
      <c r="A38" s="216" t="s">
        <v>84</v>
      </c>
      <c r="B38" s="231"/>
      <c r="C38" s="231"/>
      <c r="D38" s="231"/>
      <c r="E38" s="231">
        <v>1100000</v>
      </c>
      <c r="F38" s="231">
        <v>7990000</v>
      </c>
      <c r="G38" s="231">
        <v>3920000</v>
      </c>
      <c r="H38" s="231">
        <v>4800000</v>
      </c>
      <c r="I38" s="231">
        <v>4590000</v>
      </c>
      <c r="J38" s="231">
        <v>4720000</v>
      </c>
      <c r="K38" s="231">
        <v>350000</v>
      </c>
      <c r="L38" s="231">
        <v>2730000</v>
      </c>
      <c r="M38" s="231">
        <v>30000</v>
      </c>
      <c r="N38" s="233">
        <v>30230000</v>
      </c>
    </row>
    <row r="39" spans="1:14" ht="13.5" thickBot="1" x14ac:dyDescent="0.25">
      <c r="A39" s="217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4"/>
    </row>
    <row r="40" spans="1:14" x14ac:dyDescent="0.2">
      <c r="A40" s="216" t="s">
        <v>87</v>
      </c>
      <c r="B40" s="231"/>
      <c r="C40" s="231"/>
      <c r="D40" s="231"/>
      <c r="E40" s="231"/>
      <c r="F40" s="231">
        <v>13330000</v>
      </c>
      <c r="G40" s="231">
        <v>16570000</v>
      </c>
      <c r="H40" s="231">
        <v>20000</v>
      </c>
      <c r="I40" s="231">
        <v>7200000</v>
      </c>
      <c r="J40" s="231">
        <v>8490000</v>
      </c>
      <c r="K40" s="231">
        <v>16090000</v>
      </c>
      <c r="L40" s="231">
        <v>6290000</v>
      </c>
      <c r="M40" s="231">
        <v>5340000</v>
      </c>
      <c r="N40" s="233">
        <v>73330000</v>
      </c>
    </row>
    <row r="41" spans="1:14" ht="13.5" thickBot="1" x14ac:dyDescent="0.25">
      <c r="A41" s="217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4"/>
    </row>
    <row r="42" spans="1:14" x14ac:dyDescent="0.2">
      <c r="A42" s="216" t="s">
        <v>99</v>
      </c>
      <c r="B42" s="231"/>
      <c r="C42" s="231"/>
      <c r="D42" s="231"/>
      <c r="E42" s="231">
        <v>60000</v>
      </c>
      <c r="F42" s="231"/>
      <c r="G42" s="231"/>
      <c r="H42" s="231">
        <v>20000</v>
      </c>
      <c r="I42" s="231"/>
      <c r="J42" s="231">
        <v>30000</v>
      </c>
      <c r="K42" s="231"/>
      <c r="L42" s="231"/>
      <c r="M42" s="231"/>
      <c r="N42" s="233">
        <v>110000</v>
      </c>
    </row>
    <row r="43" spans="1:14" ht="13.5" thickBot="1" x14ac:dyDescent="0.25">
      <c r="A43" s="217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4"/>
    </row>
    <row r="44" spans="1:14" x14ac:dyDescent="0.2">
      <c r="A44" s="216" t="s">
        <v>82</v>
      </c>
      <c r="B44" s="231">
        <v>16440000</v>
      </c>
      <c r="C44" s="231">
        <v>21130000</v>
      </c>
      <c r="D44" s="231">
        <v>8250000</v>
      </c>
      <c r="E44" s="231">
        <v>7190000</v>
      </c>
      <c r="F44" s="231">
        <v>4390000</v>
      </c>
      <c r="G44" s="231">
        <v>10090000</v>
      </c>
      <c r="H44" s="231">
        <v>9590000</v>
      </c>
      <c r="I44" s="231">
        <v>6190000</v>
      </c>
      <c r="J44" s="231">
        <v>8940000</v>
      </c>
      <c r="K44" s="231">
        <v>4940000</v>
      </c>
      <c r="L44" s="231">
        <v>160000</v>
      </c>
      <c r="M44" s="231">
        <v>36460000</v>
      </c>
      <c r="N44" s="233">
        <v>133770000</v>
      </c>
    </row>
    <row r="45" spans="1:14" ht="13.5" thickBot="1" x14ac:dyDescent="0.25">
      <c r="A45" s="217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4"/>
    </row>
    <row r="46" spans="1:14" x14ac:dyDescent="0.2">
      <c r="A46" s="216" t="s">
        <v>17</v>
      </c>
      <c r="B46" s="231"/>
      <c r="C46" s="231"/>
      <c r="D46" s="231"/>
      <c r="E46" s="231"/>
      <c r="F46" s="231"/>
      <c r="G46" s="231"/>
      <c r="H46" s="231"/>
      <c r="I46" s="231"/>
      <c r="J46" s="231">
        <v>100000</v>
      </c>
      <c r="K46" s="231">
        <v>290000</v>
      </c>
      <c r="L46" s="231">
        <v>280000</v>
      </c>
      <c r="M46" s="231"/>
      <c r="N46" s="233">
        <v>670000</v>
      </c>
    </row>
    <row r="47" spans="1:14" ht="13.5" thickBot="1" x14ac:dyDescent="0.25">
      <c r="A47" s="217"/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4"/>
    </row>
    <row r="48" spans="1:14" x14ac:dyDescent="0.2">
      <c r="A48" s="214" t="s">
        <v>13</v>
      </c>
      <c r="B48" s="214">
        <v>22370000</v>
      </c>
      <c r="C48" s="214">
        <v>41970000</v>
      </c>
      <c r="D48" s="214">
        <v>76180000</v>
      </c>
      <c r="E48" s="214">
        <v>111910000</v>
      </c>
      <c r="F48" s="214">
        <v>104610000</v>
      </c>
      <c r="G48" s="214">
        <v>103380000</v>
      </c>
      <c r="H48" s="214">
        <v>83600000</v>
      </c>
      <c r="I48" s="214">
        <v>76100000</v>
      </c>
      <c r="J48" s="214">
        <v>86770000</v>
      </c>
      <c r="K48" s="214">
        <v>81050000</v>
      </c>
      <c r="L48" s="214">
        <v>54290000</v>
      </c>
      <c r="M48" s="214">
        <v>54800000</v>
      </c>
      <c r="N48" s="214">
        <v>897030000</v>
      </c>
    </row>
    <row r="49" spans="1:14" ht="13.5" thickBot="1" x14ac:dyDescent="0.25">
      <c r="A49" s="215"/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</row>
    <row r="53" spans="1:14" s="33" customFormat="1" ht="24.95" customHeight="1" x14ac:dyDescent="0.2">
      <c r="A53" s="222" t="s">
        <v>167</v>
      </c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</row>
    <row r="54" spans="1:14" ht="13.5" thickBot="1" x14ac:dyDescent="0.25"/>
    <row r="55" spans="1:14" x14ac:dyDescent="0.2">
      <c r="A55" s="216"/>
      <c r="B55" s="225" t="s">
        <v>1</v>
      </c>
      <c r="C55" s="216" t="s">
        <v>2</v>
      </c>
      <c r="D55" s="225" t="s">
        <v>3</v>
      </c>
      <c r="E55" s="216" t="s">
        <v>4</v>
      </c>
      <c r="F55" s="225" t="s">
        <v>5</v>
      </c>
      <c r="G55" s="216" t="s">
        <v>6</v>
      </c>
      <c r="H55" s="225" t="s">
        <v>7</v>
      </c>
      <c r="I55" s="216" t="s">
        <v>8</v>
      </c>
      <c r="J55" s="225" t="s">
        <v>9</v>
      </c>
      <c r="K55" s="216" t="s">
        <v>10</v>
      </c>
      <c r="L55" s="225" t="s">
        <v>11</v>
      </c>
      <c r="M55" s="216" t="s">
        <v>12</v>
      </c>
      <c r="N55" s="223" t="s">
        <v>13</v>
      </c>
    </row>
    <row r="56" spans="1:14" ht="13.5" thickBot="1" x14ac:dyDescent="0.25">
      <c r="A56" s="217"/>
      <c r="B56" s="226"/>
      <c r="C56" s="217"/>
      <c r="D56" s="226"/>
      <c r="E56" s="217"/>
      <c r="F56" s="226"/>
      <c r="G56" s="217"/>
      <c r="H56" s="226"/>
      <c r="I56" s="217"/>
      <c r="J56" s="226"/>
      <c r="K56" s="217"/>
      <c r="L56" s="226"/>
      <c r="M56" s="217"/>
      <c r="N56" s="224"/>
    </row>
    <row r="57" spans="1:14" x14ac:dyDescent="0.2">
      <c r="A57" s="216" t="s">
        <v>14</v>
      </c>
      <c r="B57" s="231">
        <v>4449496</v>
      </c>
      <c r="C57" s="231">
        <v>5457663</v>
      </c>
      <c r="D57" s="231">
        <v>8928120</v>
      </c>
      <c r="E57" s="231">
        <v>8286177</v>
      </c>
      <c r="F57" s="231">
        <v>9894337</v>
      </c>
      <c r="G57" s="231">
        <v>10060832</v>
      </c>
      <c r="H57" s="231">
        <v>12018624</v>
      </c>
      <c r="I57" s="231">
        <v>12111463</v>
      </c>
      <c r="J57" s="231">
        <v>11549020</v>
      </c>
      <c r="K57" s="231">
        <v>8291575</v>
      </c>
      <c r="L57" s="231">
        <v>6775228</v>
      </c>
      <c r="M57" s="231">
        <v>2548951</v>
      </c>
      <c r="N57" s="233">
        <v>100371486</v>
      </c>
    </row>
    <row r="58" spans="1:14" ht="13.5" thickBot="1" x14ac:dyDescent="0.25">
      <c r="A58" s="217"/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4"/>
    </row>
    <row r="59" spans="1:14" x14ac:dyDescent="0.2">
      <c r="A59" s="216" t="s">
        <v>19</v>
      </c>
      <c r="B59" s="231">
        <v>757500</v>
      </c>
      <c r="C59" s="231"/>
      <c r="D59" s="231"/>
      <c r="E59" s="231"/>
      <c r="F59" s="231"/>
      <c r="G59" s="231"/>
      <c r="H59" s="231">
        <v>4887275</v>
      </c>
      <c r="I59" s="231">
        <v>7477894</v>
      </c>
      <c r="J59" s="231">
        <v>3094205</v>
      </c>
      <c r="K59" s="231">
        <v>10243833</v>
      </c>
      <c r="L59" s="231">
        <v>5306614</v>
      </c>
      <c r="M59" s="231">
        <v>6307913</v>
      </c>
      <c r="N59" s="233">
        <v>38075234</v>
      </c>
    </row>
    <row r="60" spans="1:14" ht="13.5" thickBot="1" x14ac:dyDescent="0.25">
      <c r="A60" s="217"/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4"/>
    </row>
    <row r="61" spans="1:14" x14ac:dyDescent="0.2">
      <c r="A61" s="216" t="s">
        <v>20</v>
      </c>
      <c r="B61" s="231">
        <v>5187501</v>
      </c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3">
        <v>5187501</v>
      </c>
    </row>
    <row r="62" spans="1:14" ht="13.5" thickBot="1" x14ac:dyDescent="0.25">
      <c r="A62" s="217"/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4"/>
    </row>
    <row r="63" spans="1:14" x14ac:dyDescent="0.2">
      <c r="A63" s="216" t="s">
        <v>15</v>
      </c>
      <c r="B63" s="231">
        <v>1969036</v>
      </c>
      <c r="C63" s="231">
        <v>852782</v>
      </c>
      <c r="D63" s="231">
        <v>1450817</v>
      </c>
      <c r="E63" s="231">
        <v>2983369</v>
      </c>
      <c r="F63" s="231">
        <v>2329785</v>
      </c>
      <c r="G63" s="231">
        <v>3511867</v>
      </c>
      <c r="H63" s="231">
        <v>2698908</v>
      </c>
      <c r="I63" s="231">
        <v>456576</v>
      </c>
      <c r="J63" s="231">
        <v>1196516</v>
      </c>
      <c r="K63" s="231">
        <v>863963</v>
      </c>
      <c r="L63" s="231">
        <v>837939</v>
      </c>
      <c r="M63" s="231">
        <v>446490</v>
      </c>
      <c r="N63" s="233">
        <v>19598048</v>
      </c>
    </row>
    <row r="64" spans="1:14" ht="13.5" thickBot="1" x14ac:dyDescent="0.25">
      <c r="A64" s="217"/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4"/>
    </row>
    <row r="65" spans="1:14" x14ac:dyDescent="0.2">
      <c r="A65" s="216" t="s">
        <v>122</v>
      </c>
      <c r="B65" s="231">
        <v>252623</v>
      </c>
      <c r="C65" s="231"/>
      <c r="D65" s="231">
        <v>238193</v>
      </c>
      <c r="E65" s="231"/>
      <c r="F65" s="231"/>
      <c r="G65" s="231"/>
      <c r="H65" s="231"/>
      <c r="I65" s="231"/>
      <c r="J65" s="231">
        <v>146378</v>
      </c>
      <c r="K65" s="231"/>
      <c r="L65" s="231">
        <v>3373</v>
      </c>
      <c r="M65" s="231">
        <v>26173</v>
      </c>
      <c r="N65" s="233">
        <v>666740</v>
      </c>
    </row>
    <row r="66" spans="1:14" ht="13.5" thickBot="1" x14ac:dyDescent="0.25">
      <c r="A66" s="217"/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4"/>
    </row>
    <row r="67" spans="1:14" x14ac:dyDescent="0.2">
      <c r="A67" s="218" t="s">
        <v>115</v>
      </c>
      <c r="B67" s="231">
        <v>0</v>
      </c>
      <c r="C67" s="231"/>
      <c r="D67" s="231">
        <v>201109</v>
      </c>
      <c r="E67" s="231"/>
      <c r="F67" s="231"/>
      <c r="G67" s="231"/>
      <c r="H67" s="231"/>
      <c r="I67" s="231"/>
      <c r="J67" s="231">
        <v>224532</v>
      </c>
      <c r="K67" s="231"/>
      <c r="L67" s="231"/>
      <c r="M67" s="231"/>
      <c r="N67" s="233">
        <v>425641</v>
      </c>
    </row>
    <row r="68" spans="1:14" ht="13.5" thickBot="1" x14ac:dyDescent="0.25">
      <c r="A68" s="219"/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4"/>
    </row>
    <row r="69" spans="1:14" x14ac:dyDescent="0.2">
      <c r="A69" s="218" t="s">
        <v>21</v>
      </c>
      <c r="B69" s="231">
        <v>9711052</v>
      </c>
      <c r="C69" s="231">
        <v>14814328</v>
      </c>
      <c r="D69" s="231">
        <v>9096728</v>
      </c>
      <c r="E69" s="231">
        <v>3476172</v>
      </c>
      <c r="F69" s="231">
        <v>6614896</v>
      </c>
      <c r="G69" s="231">
        <v>12836522</v>
      </c>
      <c r="H69" s="231">
        <v>14629422</v>
      </c>
      <c r="I69" s="231">
        <v>15238834</v>
      </c>
      <c r="J69" s="231">
        <v>18957816</v>
      </c>
      <c r="K69" s="231">
        <v>17012012</v>
      </c>
      <c r="L69" s="231">
        <v>9780044</v>
      </c>
      <c r="M69" s="231">
        <v>9357132</v>
      </c>
      <c r="N69" s="233">
        <v>141524958</v>
      </c>
    </row>
    <row r="70" spans="1:14" ht="13.5" thickBot="1" x14ac:dyDescent="0.25">
      <c r="A70" s="219"/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4"/>
    </row>
    <row r="71" spans="1:14" x14ac:dyDescent="0.2">
      <c r="A71" s="216" t="s">
        <v>22</v>
      </c>
      <c r="B71" s="231">
        <v>1451812</v>
      </c>
      <c r="C71" s="231">
        <v>1881550</v>
      </c>
      <c r="D71" s="231">
        <v>1281836</v>
      </c>
      <c r="E71" s="231">
        <v>352002</v>
      </c>
      <c r="F71" s="231">
        <v>967618</v>
      </c>
      <c r="G71" s="231">
        <v>1814462</v>
      </c>
      <c r="H71" s="231">
        <v>2311737</v>
      </c>
      <c r="I71" s="231">
        <v>2088783</v>
      </c>
      <c r="J71" s="231">
        <v>2547943</v>
      </c>
      <c r="K71" s="231">
        <v>2001365</v>
      </c>
      <c r="L71" s="231">
        <v>1220698</v>
      </c>
      <c r="M71" s="231">
        <v>887701</v>
      </c>
      <c r="N71" s="233">
        <v>18807507</v>
      </c>
    </row>
    <row r="72" spans="1:14" ht="13.5" thickBot="1" x14ac:dyDescent="0.25">
      <c r="A72" s="217"/>
      <c r="B72" s="232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4"/>
    </row>
    <row r="73" spans="1:14" x14ac:dyDescent="0.2">
      <c r="A73" s="216" t="s">
        <v>23</v>
      </c>
      <c r="B73" s="231">
        <v>62822306</v>
      </c>
      <c r="C73" s="231">
        <v>53974016</v>
      </c>
      <c r="D73" s="231">
        <v>55007269</v>
      </c>
      <c r="E73" s="231">
        <v>56590091</v>
      </c>
      <c r="F73" s="231">
        <v>51499679</v>
      </c>
      <c r="G73" s="231">
        <v>58232876</v>
      </c>
      <c r="H73" s="231">
        <v>58556847</v>
      </c>
      <c r="I73" s="231">
        <v>56173342</v>
      </c>
      <c r="J73" s="231">
        <v>51932533</v>
      </c>
      <c r="K73" s="231">
        <v>52244448</v>
      </c>
      <c r="L73" s="231">
        <v>43347522</v>
      </c>
      <c r="M73" s="231">
        <v>36722255</v>
      </c>
      <c r="N73" s="233">
        <v>637103184</v>
      </c>
    </row>
    <row r="74" spans="1:14" ht="13.5" thickBot="1" x14ac:dyDescent="0.25">
      <c r="A74" s="217"/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4"/>
    </row>
    <row r="75" spans="1:14" x14ac:dyDescent="0.2">
      <c r="A75" s="216" t="s">
        <v>62</v>
      </c>
      <c r="B75" s="231">
        <v>5064721</v>
      </c>
      <c r="C75" s="231">
        <v>5914521</v>
      </c>
      <c r="D75" s="231">
        <v>5153869</v>
      </c>
      <c r="E75" s="231">
        <v>3401514</v>
      </c>
      <c r="F75" s="231">
        <v>3258443</v>
      </c>
      <c r="G75" s="231">
        <v>3028966</v>
      </c>
      <c r="H75" s="231">
        <v>2933897</v>
      </c>
      <c r="I75" s="231">
        <v>4491860</v>
      </c>
      <c r="J75" s="231">
        <v>4082965</v>
      </c>
      <c r="K75" s="231">
        <v>4904082</v>
      </c>
      <c r="L75" s="231">
        <v>5474016</v>
      </c>
      <c r="M75" s="231">
        <v>4243988</v>
      </c>
      <c r="N75" s="233">
        <v>51952842</v>
      </c>
    </row>
    <row r="76" spans="1:14" ht="13.5" thickBot="1" x14ac:dyDescent="0.25">
      <c r="A76" s="217"/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4"/>
    </row>
    <row r="77" spans="1:14" x14ac:dyDescent="0.2">
      <c r="A77" s="216" t="s">
        <v>16</v>
      </c>
      <c r="B77" s="231">
        <v>0</v>
      </c>
      <c r="C77" s="231"/>
      <c r="D77" s="231"/>
      <c r="E77" s="231">
        <v>1677375</v>
      </c>
      <c r="F77" s="231">
        <v>1250594</v>
      </c>
      <c r="G77" s="231"/>
      <c r="H77" s="231"/>
      <c r="I77" s="231"/>
      <c r="J77" s="231">
        <v>2112711</v>
      </c>
      <c r="K77" s="231"/>
      <c r="L77" s="231">
        <v>1468774</v>
      </c>
      <c r="M77" s="231"/>
      <c r="N77" s="233">
        <v>6509454</v>
      </c>
    </row>
    <row r="78" spans="1:14" ht="13.5" thickBot="1" x14ac:dyDescent="0.25">
      <c r="A78" s="217"/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4"/>
    </row>
    <row r="79" spans="1:14" x14ac:dyDescent="0.2">
      <c r="A79" s="216" t="s">
        <v>24</v>
      </c>
      <c r="B79" s="231"/>
      <c r="C79" s="231"/>
      <c r="D79" s="231"/>
      <c r="E79" s="231">
        <v>2584505</v>
      </c>
      <c r="F79" s="231">
        <v>7941285</v>
      </c>
      <c r="G79" s="231">
        <v>11223520</v>
      </c>
      <c r="H79" s="231">
        <v>12988058</v>
      </c>
      <c r="I79" s="231">
        <v>16294190</v>
      </c>
      <c r="J79" s="231">
        <v>4214843</v>
      </c>
      <c r="K79" s="231"/>
      <c r="L79" s="231"/>
      <c r="M79" s="231"/>
      <c r="N79" s="233">
        <v>55246401</v>
      </c>
    </row>
    <row r="80" spans="1:14" ht="13.5" thickBot="1" x14ac:dyDescent="0.25">
      <c r="A80" s="217"/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4"/>
    </row>
    <row r="81" spans="1:14" x14ac:dyDescent="0.2">
      <c r="A81" s="216" t="s">
        <v>31</v>
      </c>
      <c r="B81" s="231">
        <v>0</v>
      </c>
      <c r="C81" s="231"/>
      <c r="D81" s="231">
        <v>1906104</v>
      </c>
      <c r="E81" s="231">
        <v>1963568</v>
      </c>
      <c r="F81" s="231">
        <v>3841050</v>
      </c>
      <c r="G81" s="231">
        <v>100447</v>
      </c>
      <c r="H81" s="231">
        <v>2909552</v>
      </c>
      <c r="I81" s="231">
        <v>4731786</v>
      </c>
      <c r="J81" s="231">
        <v>4837382</v>
      </c>
      <c r="K81" s="231">
        <v>4847370</v>
      </c>
      <c r="L81" s="231">
        <v>4877816</v>
      </c>
      <c r="M81" s="231">
        <v>3813516</v>
      </c>
      <c r="N81" s="233">
        <v>33828591</v>
      </c>
    </row>
    <row r="82" spans="1:14" ht="13.5" thickBot="1" x14ac:dyDescent="0.25">
      <c r="A82" s="217"/>
      <c r="B82" s="232"/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4"/>
    </row>
    <row r="83" spans="1:14" x14ac:dyDescent="0.2">
      <c r="A83" s="216" t="s">
        <v>25</v>
      </c>
      <c r="B83" s="231">
        <v>16227511</v>
      </c>
      <c r="C83" s="231">
        <v>22580414</v>
      </c>
      <c r="D83" s="231">
        <v>16250109</v>
      </c>
      <c r="E83" s="231">
        <v>63606033</v>
      </c>
      <c r="F83" s="231">
        <v>103378281</v>
      </c>
      <c r="G83" s="231">
        <v>94633086</v>
      </c>
      <c r="H83" s="231">
        <v>79383203</v>
      </c>
      <c r="I83" s="231">
        <v>80991829</v>
      </c>
      <c r="J83" s="231">
        <v>69479438</v>
      </c>
      <c r="K83" s="231">
        <v>35060762</v>
      </c>
      <c r="L83" s="231">
        <v>42310787</v>
      </c>
      <c r="M83" s="231">
        <v>38186125</v>
      </c>
      <c r="N83" s="233">
        <v>662087578</v>
      </c>
    </row>
    <row r="84" spans="1:14" ht="13.5" thickBot="1" x14ac:dyDescent="0.25">
      <c r="A84" s="217"/>
      <c r="B84" s="232"/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4"/>
    </row>
    <row r="85" spans="1:14" x14ac:dyDescent="0.2">
      <c r="A85" s="216" t="s">
        <v>106</v>
      </c>
      <c r="B85" s="231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3">
        <v>0</v>
      </c>
    </row>
    <row r="86" spans="1:14" ht="13.5" thickBot="1" x14ac:dyDescent="0.25">
      <c r="A86" s="217"/>
      <c r="B86" s="232"/>
      <c r="C86" s="232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4"/>
    </row>
    <row r="87" spans="1:14" x14ac:dyDescent="0.2">
      <c r="A87" s="216" t="s">
        <v>26</v>
      </c>
      <c r="B87" s="231">
        <v>41019941</v>
      </c>
      <c r="C87" s="231">
        <v>40418368</v>
      </c>
      <c r="D87" s="231">
        <v>24956103</v>
      </c>
      <c r="E87" s="231">
        <v>27797569</v>
      </c>
      <c r="F87" s="231">
        <v>54757297</v>
      </c>
      <c r="G87" s="231">
        <v>52996206</v>
      </c>
      <c r="H87" s="231">
        <v>52184245</v>
      </c>
      <c r="I87" s="231">
        <v>53438344</v>
      </c>
      <c r="J87" s="231">
        <v>53296798</v>
      </c>
      <c r="K87" s="231">
        <v>52408112</v>
      </c>
      <c r="L87" s="231">
        <v>38967325</v>
      </c>
      <c r="M87" s="231">
        <v>37149519</v>
      </c>
      <c r="N87" s="233">
        <v>529389827</v>
      </c>
    </row>
    <row r="88" spans="1:14" ht="13.5" thickBot="1" x14ac:dyDescent="0.25">
      <c r="A88" s="217"/>
      <c r="B88" s="232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4"/>
    </row>
    <row r="89" spans="1:14" x14ac:dyDescent="0.2">
      <c r="A89" s="216" t="s">
        <v>27</v>
      </c>
      <c r="B89" s="231">
        <v>7585001</v>
      </c>
      <c r="C89" s="231">
        <v>10189017</v>
      </c>
      <c r="D89" s="231">
        <v>6360096</v>
      </c>
      <c r="E89" s="231">
        <v>12944014</v>
      </c>
      <c r="F89" s="231">
        <v>15424615</v>
      </c>
      <c r="G89" s="231">
        <v>17567789</v>
      </c>
      <c r="H89" s="231">
        <v>10187760</v>
      </c>
      <c r="I89" s="231">
        <v>14192202</v>
      </c>
      <c r="J89" s="231">
        <v>10975275</v>
      </c>
      <c r="K89" s="231">
        <v>6914330</v>
      </c>
      <c r="L89" s="231">
        <v>6624734</v>
      </c>
      <c r="M89" s="231">
        <v>4809799</v>
      </c>
      <c r="N89" s="233">
        <v>123774632</v>
      </c>
    </row>
    <row r="90" spans="1:14" ht="13.5" thickBot="1" x14ac:dyDescent="0.25">
      <c r="A90" s="217"/>
      <c r="B90" s="232"/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4"/>
    </row>
    <row r="91" spans="1:14" x14ac:dyDescent="0.2">
      <c r="A91" s="216" t="s">
        <v>63</v>
      </c>
      <c r="B91" s="231" t="s">
        <v>70</v>
      </c>
      <c r="C91" s="231" t="s">
        <v>70</v>
      </c>
      <c r="D91" s="231" t="s">
        <v>70</v>
      </c>
      <c r="E91" s="231" t="s">
        <v>70</v>
      </c>
      <c r="F91" s="231" t="s">
        <v>70</v>
      </c>
      <c r="G91" s="231" t="s">
        <v>70</v>
      </c>
      <c r="H91" s="231" t="s">
        <v>70</v>
      </c>
      <c r="I91" s="231">
        <v>2251328</v>
      </c>
      <c r="J91" s="231">
        <v>8087030</v>
      </c>
      <c r="K91" s="231">
        <v>2945948</v>
      </c>
      <c r="L91" s="231"/>
      <c r="M91" s="231"/>
      <c r="N91" s="233">
        <v>13284306</v>
      </c>
    </row>
    <row r="92" spans="1:14" ht="13.5" thickBot="1" x14ac:dyDescent="0.25">
      <c r="A92" s="217"/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4"/>
    </row>
    <row r="93" spans="1:14" x14ac:dyDescent="0.2">
      <c r="A93" s="216" t="s">
        <v>64</v>
      </c>
      <c r="B93" s="231" t="s">
        <v>70</v>
      </c>
      <c r="C93" s="231" t="s">
        <v>70</v>
      </c>
      <c r="D93" s="231" t="s">
        <v>70</v>
      </c>
      <c r="E93" s="231" t="s">
        <v>70</v>
      </c>
      <c r="F93" s="231" t="s">
        <v>70</v>
      </c>
      <c r="G93" s="231" t="s">
        <v>70</v>
      </c>
      <c r="H93" s="231" t="s">
        <v>70</v>
      </c>
      <c r="I93" s="231" t="s">
        <v>70</v>
      </c>
      <c r="J93" s="231">
        <v>1488589</v>
      </c>
      <c r="K93" s="231">
        <v>2225840</v>
      </c>
      <c r="L93" s="231">
        <v>2132315</v>
      </c>
      <c r="M93" s="231"/>
      <c r="N93" s="233">
        <v>5846744</v>
      </c>
    </row>
    <row r="94" spans="1:14" ht="13.5" thickBot="1" x14ac:dyDescent="0.25">
      <c r="A94" s="217"/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4"/>
    </row>
    <row r="95" spans="1:14" x14ac:dyDescent="0.2">
      <c r="A95" s="216" t="s">
        <v>28</v>
      </c>
      <c r="B95" s="231">
        <v>2339</v>
      </c>
      <c r="C95" s="231">
        <v>3636</v>
      </c>
      <c r="D95" s="231">
        <v>7727</v>
      </c>
      <c r="E95" s="231">
        <v>3702</v>
      </c>
      <c r="F95" s="231">
        <v>15747</v>
      </c>
      <c r="G95" s="231">
        <v>604</v>
      </c>
      <c r="H95" s="231">
        <v>2940</v>
      </c>
      <c r="I95" s="231">
        <v>6116</v>
      </c>
      <c r="J95" s="231">
        <v>3683</v>
      </c>
      <c r="K95" s="231"/>
      <c r="L95" s="231">
        <v>9485</v>
      </c>
      <c r="M95" s="231"/>
      <c r="N95" s="233">
        <v>55979</v>
      </c>
    </row>
    <row r="96" spans="1:14" ht="13.5" thickBot="1" x14ac:dyDescent="0.25">
      <c r="A96" s="217"/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4"/>
    </row>
    <row r="97" spans="1:14" x14ac:dyDescent="0.2">
      <c r="A97" s="214" t="s">
        <v>13</v>
      </c>
      <c r="B97" s="214">
        <v>156500839</v>
      </c>
      <c r="C97" s="214">
        <v>156086295</v>
      </c>
      <c r="D97" s="214">
        <v>130838080</v>
      </c>
      <c r="E97" s="214">
        <v>185666091</v>
      </c>
      <c r="F97" s="214">
        <v>261173627</v>
      </c>
      <c r="G97" s="214">
        <v>266007177</v>
      </c>
      <c r="H97" s="214">
        <v>255692468</v>
      </c>
      <c r="I97" s="214">
        <v>269944547</v>
      </c>
      <c r="J97" s="214">
        <v>248227657</v>
      </c>
      <c r="K97" s="214">
        <v>199963640</v>
      </c>
      <c r="L97" s="214">
        <v>169136670</v>
      </c>
      <c r="M97" s="214">
        <v>144499562</v>
      </c>
      <c r="N97" s="214">
        <v>2443736653</v>
      </c>
    </row>
    <row r="98" spans="1:14" ht="13.5" thickBot="1" x14ac:dyDescent="0.25">
      <c r="A98" s="215"/>
      <c r="B98" s="215"/>
      <c r="C98" s="215"/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</row>
    <row r="102" spans="1:14" s="33" customFormat="1" ht="24.95" customHeight="1" x14ac:dyDescent="0.2">
      <c r="A102" s="222" t="s">
        <v>165</v>
      </c>
      <c r="B102" s="222"/>
      <c r="C102" s="222"/>
      <c r="D102" s="222"/>
      <c r="E102" s="222"/>
      <c r="F102" s="222"/>
      <c r="G102" s="222"/>
      <c r="H102" s="222"/>
      <c r="I102" s="222"/>
      <c r="J102" s="222"/>
      <c r="K102" s="222"/>
      <c r="L102" s="222"/>
      <c r="M102" s="222"/>
      <c r="N102" s="222"/>
    </row>
    <row r="103" spans="1:14" ht="13.5" thickBot="1" x14ac:dyDescent="0.25"/>
    <row r="104" spans="1:14" x14ac:dyDescent="0.2">
      <c r="A104" s="216"/>
      <c r="B104" s="225" t="s">
        <v>1</v>
      </c>
      <c r="C104" s="216" t="s">
        <v>2</v>
      </c>
      <c r="D104" s="225" t="s">
        <v>3</v>
      </c>
      <c r="E104" s="216" t="s">
        <v>4</v>
      </c>
      <c r="F104" s="225" t="s">
        <v>5</v>
      </c>
      <c r="G104" s="216" t="s">
        <v>6</v>
      </c>
      <c r="H104" s="225" t="s">
        <v>7</v>
      </c>
      <c r="I104" s="216" t="s">
        <v>8</v>
      </c>
      <c r="J104" s="225" t="s">
        <v>9</v>
      </c>
      <c r="K104" s="216" t="s">
        <v>10</v>
      </c>
      <c r="L104" s="225" t="s">
        <v>11</v>
      </c>
      <c r="M104" s="216" t="s">
        <v>12</v>
      </c>
      <c r="N104" s="223" t="s">
        <v>13</v>
      </c>
    </row>
    <row r="105" spans="1:14" ht="13.5" thickBot="1" x14ac:dyDescent="0.25">
      <c r="A105" s="217"/>
      <c r="B105" s="226"/>
      <c r="C105" s="217"/>
      <c r="D105" s="226"/>
      <c r="E105" s="217"/>
      <c r="F105" s="226"/>
      <c r="G105" s="217"/>
      <c r="H105" s="226"/>
      <c r="I105" s="217"/>
      <c r="J105" s="226"/>
      <c r="K105" s="217"/>
      <c r="L105" s="226"/>
      <c r="M105" s="217"/>
      <c r="N105" s="224"/>
    </row>
    <row r="106" spans="1:14" x14ac:dyDescent="0.2">
      <c r="A106" s="216" t="s">
        <v>30</v>
      </c>
      <c r="B106" s="231">
        <v>21523500</v>
      </c>
      <c r="C106" s="231">
        <v>22248200</v>
      </c>
      <c r="D106" s="231">
        <v>26544400</v>
      </c>
      <c r="E106" s="231">
        <v>25461300</v>
      </c>
      <c r="F106" s="231">
        <v>28040100</v>
      </c>
      <c r="G106" s="231">
        <v>27064500</v>
      </c>
      <c r="H106" s="231">
        <v>25299900</v>
      </c>
      <c r="I106" s="231">
        <v>28340800</v>
      </c>
      <c r="J106" s="231">
        <v>33210400</v>
      </c>
      <c r="K106" s="231">
        <v>33053300</v>
      </c>
      <c r="L106" s="231">
        <v>29449900</v>
      </c>
      <c r="M106" s="231">
        <v>25562100</v>
      </c>
      <c r="N106" s="233">
        <v>325798400</v>
      </c>
    </row>
    <row r="107" spans="1:14" ht="13.5" thickBot="1" x14ac:dyDescent="0.25">
      <c r="A107" s="217"/>
      <c r="B107" s="232"/>
      <c r="C107" s="232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234"/>
    </row>
    <row r="108" spans="1:14" x14ac:dyDescent="0.2">
      <c r="A108" s="216" t="s">
        <v>31</v>
      </c>
      <c r="B108" s="231">
        <v>8475000</v>
      </c>
      <c r="C108" s="231">
        <v>5868800</v>
      </c>
      <c r="D108" s="231">
        <v>7356300</v>
      </c>
      <c r="E108" s="231">
        <v>11898300</v>
      </c>
      <c r="F108" s="231">
        <v>9179600</v>
      </c>
      <c r="G108" s="231">
        <v>4620600</v>
      </c>
      <c r="H108" s="231">
        <v>11990500</v>
      </c>
      <c r="I108" s="231">
        <v>9919000</v>
      </c>
      <c r="J108" s="231">
        <v>8482900</v>
      </c>
      <c r="K108" s="231">
        <v>8656300</v>
      </c>
      <c r="L108" s="231">
        <v>14497000</v>
      </c>
      <c r="M108" s="231">
        <v>10149000</v>
      </c>
      <c r="N108" s="233">
        <v>111093300</v>
      </c>
    </row>
    <row r="109" spans="1:14" ht="13.5" thickBot="1" x14ac:dyDescent="0.25">
      <c r="A109" s="217"/>
      <c r="B109" s="232"/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4"/>
    </row>
    <row r="110" spans="1:14" x14ac:dyDescent="0.2">
      <c r="A110" s="216" t="s">
        <v>32</v>
      </c>
      <c r="B110" s="231">
        <v>4104700</v>
      </c>
      <c r="C110" s="231">
        <v>4316700</v>
      </c>
      <c r="D110" s="231">
        <v>7380600</v>
      </c>
      <c r="E110" s="231">
        <v>4806000</v>
      </c>
      <c r="F110" s="231">
        <v>3166800</v>
      </c>
      <c r="G110" s="231">
        <v>6658900</v>
      </c>
      <c r="H110" s="231">
        <v>3906200</v>
      </c>
      <c r="I110" s="231">
        <v>4205600</v>
      </c>
      <c r="J110" s="231">
        <v>3040600</v>
      </c>
      <c r="K110" s="231">
        <v>3280200</v>
      </c>
      <c r="L110" s="231">
        <v>1883700</v>
      </c>
      <c r="M110" s="231">
        <v>4950900</v>
      </c>
      <c r="N110" s="233">
        <v>51700900</v>
      </c>
    </row>
    <row r="111" spans="1:14" ht="13.5" thickBot="1" x14ac:dyDescent="0.25">
      <c r="A111" s="217"/>
      <c r="B111" s="232"/>
      <c r="C111" s="232"/>
      <c r="D111" s="232"/>
      <c r="E111" s="232"/>
      <c r="F111" s="232"/>
      <c r="G111" s="232"/>
      <c r="H111" s="232"/>
      <c r="I111" s="232"/>
      <c r="J111" s="232"/>
      <c r="K111" s="232"/>
      <c r="L111" s="232"/>
      <c r="M111" s="232"/>
      <c r="N111" s="234"/>
    </row>
    <row r="112" spans="1:14" x14ac:dyDescent="0.2">
      <c r="A112" s="216" t="s">
        <v>33</v>
      </c>
      <c r="B112" s="231"/>
      <c r="C112" s="231"/>
      <c r="D112" s="231"/>
      <c r="E112" s="231"/>
      <c r="F112" s="231"/>
      <c r="G112" s="231"/>
      <c r="H112" s="231"/>
      <c r="I112" s="231"/>
      <c r="J112" s="231"/>
      <c r="K112" s="231"/>
      <c r="L112" s="231"/>
      <c r="M112" s="231"/>
      <c r="N112" s="233">
        <v>0</v>
      </c>
    </row>
    <row r="113" spans="1:14" ht="13.5" thickBot="1" x14ac:dyDescent="0.25">
      <c r="A113" s="217"/>
      <c r="B113" s="232"/>
      <c r="C113" s="232"/>
      <c r="D113" s="232"/>
      <c r="E113" s="232"/>
      <c r="F113" s="232"/>
      <c r="G113" s="232"/>
      <c r="H113" s="232"/>
      <c r="I113" s="232"/>
      <c r="J113" s="232"/>
      <c r="K113" s="232"/>
      <c r="L113" s="232"/>
      <c r="M113" s="232"/>
      <c r="N113" s="234"/>
    </row>
    <row r="114" spans="1:14" x14ac:dyDescent="0.2">
      <c r="A114" s="216" t="s">
        <v>123</v>
      </c>
      <c r="B114" s="231">
        <v>8185900</v>
      </c>
      <c r="C114" s="231">
        <v>8511500</v>
      </c>
      <c r="D114" s="231">
        <v>9037400</v>
      </c>
      <c r="E114" s="231">
        <v>7098700</v>
      </c>
      <c r="F114" s="231">
        <v>8251300</v>
      </c>
      <c r="G114" s="231">
        <v>7041500</v>
      </c>
      <c r="H114" s="231">
        <v>7994300</v>
      </c>
      <c r="I114" s="231">
        <v>10281800</v>
      </c>
      <c r="J114" s="231">
        <v>8856600</v>
      </c>
      <c r="K114" s="231">
        <v>9504800</v>
      </c>
      <c r="L114" s="231">
        <v>15744500</v>
      </c>
      <c r="M114" s="231">
        <v>7973200</v>
      </c>
      <c r="N114" s="233">
        <v>108481500</v>
      </c>
    </row>
    <row r="115" spans="1:14" ht="13.5" thickBot="1" x14ac:dyDescent="0.25">
      <c r="A115" s="217"/>
      <c r="B115" s="232"/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4"/>
    </row>
    <row r="116" spans="1:14" x14ac:dyDescent="0.2">
      <c r="A116" s="216" t="s">
        <v>25</v>
      </c>
      <c r="B116" s="231">
        <v>2217100</v>
      </c>
      <c r="C116" s="231">
        <v>376900</v>
      </c>
      <c r="D116" s="231">
        <v>1945200</v>
      </c>
      <c r="E116" s="231">
        <v>4020100</v>
      </c>
      <c r="F116" s="231">
        <v>3137200</v>
      </c>
      <c r="G116" s="231">
        <v>2771600</v>
      </c>
      <c r="H116" s="231">
        <v>2127100</v>
      </c>
      <c r="I116" s="231">
        <v>2752000</v>
      </c>
      <c r="J116" s="231">
        <v>2939600</v>
      </c>
      <c r="K116" s="231">
        <v>526500</v>
      </c>
      <c r="L116" s="231"/>
      <c r="M116" s="231">
        <v>523800</v>
      </c>
      <c r="N116" s="233">
        <v>23337100</v>
      </c>
    </row>
    <row r="117" spans="1:14" ht="13.5" thickBot="1" x14ac:dyDescent="0.25">
      <c r="A117" s="217"/>
      <c r="B117" s="232"/>
      <c r="C117" s="232"/>
      <c r="D117" s="232"/>
      <c r="E117" s="232"/>
      <c r="F117" s="232"/>
      <c r="G117" s="232"/>
      <c r="H117" s="232"/>
      <c r="I117" s="232"/>
      <c r="J117" s="232"/>
      <c r="K117" s="232"/>
      <c r="L117" s="232"/>
      <c r="M117" s="232"/>
      <c r="N117" s="234"/>
    </row>
    <row r="118" spans="1:14" x14ac:dyDescent="0.2">
      <c r="A118" s="216" t="s">
        <v>34</v>
      </c>
      <c r="B118" s="231">
        <v>45381700</v>
      </c>
      <c r="C118" s="231">
        <v>47570400</v>
      </c>
      <c r="D118" s="231">
        <v>58375100</v>
      </c>
      <c r="E118" s="231">
        <v>57515600</v>
      </c>
      <c r="F118" s="231">
        <v>61772100</v>
      </c>
      <c r="G118" s="231">
        <v>64016000</v>
      </c>
      <c r="H118" s="231">
        <v>58717000</v>
      </c>
      <c r="I118" s="231">
        <v>48744000</v>
      </c>
      <c r="J118" s="231">
        <v>57482600</v>
      </c>
      <c r="K118" s="231">
        <v>58055900</v>
      </c>
      <c r="L118" s="231">
        <v>48020800</v>
      </c>
      <c r="M118" s="231">
        <v>31088400</v>
      </c>
      <c r="N118" s="233">
        <v>636739600</v>
      </c>
    </row>
    <row r="119" spans="1:14" ht="13.5" thickBot="1" x14ac:dyDescent="0.25">
      <c r="A119" s="217"/>
      <c r="B119" s="232"/>
      <c r="C119" s="232"/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  <c r="N119" s="234"/>
    </row>
    <row r="120" spans="1:14" x14ac:dyDescent="0.2">
      <c r="A120" s="216" t="s">
        <v>108</v>
      </c>
      <c r="B120" s="231">
        <v>11953000</v>
      </c>
      <c r="C120" s="231">
        <v>12216900</v>
      </c>
      <c r="D120" s="231">
        <v>15555000</v>
      </c>
      <c r="E120" s="231">
        <v>12613100</v>
      </c>
      <c r="F120" s="231">
        <v>14445500</v>
      </c>
      <c r="G120" s="231">
        <v>13277600</v>
      </c>
      <c r="H120" s="231">
        <v>19306200</v>
      </c>
      <c r="I120" s="231">
        <v>12130000</v>
      </c>
      <c r="J120" s="231">
        <v>18112600</v>
      </c>
      <c r="K120" s="231">
        <v>16168000</v>
      </c>
      <c r="L120" s="231">
        <v>7395700</v>
      </c>
      <c r="M120" s="231">
        <v>7512300</v>
      </c>
      <c r="N120" s="233">
        <v>160685900</v>
      </c>
    </row>
    <row r="121" spans="1:14" ht="13.5" thickBot="1" x14ac:dyDescent="0.25">
      <c r="A121" s="217"/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  <c r="L121" s="232"/>
      <c r="M121" s="232"/>
      <c r="N121" s="234"/>
    </row>
    <row r="122" spans="1:14" x14ac:dyDescent="0.2">
      <c r="A122" s="216" t="s">
        <v>35</v>
      </c>
      <c r="B122" s="231">
        <v>4350000</v>
      </c>
      <c r="C122" s="231">
        <v>5022300</v>
      </c>
      <c r="D122" s="231">
        <v>5761600</v>
      </c>
      <c r="E122" s="231">
        <v>7739100</v>
      </c>
      <c r="F122" s="231">
        <v>4611900</v>
      </c>
      <c r="G122" s="231">
        <v>4626600</v>
      </c>
      <c r="H122" s="231">
        <v>6291800</v>
      </c>
      <c r="I122" s="231">
        <v>8248000</v>
      </c>
      <c r="J122" s="231">
        <v>7863200</v>
      </c>
      <c r="K122" s="231">
        <v>7007600</v>
      </c>
      <c r="L122" s="231">
        <v>7910100</v>
      </c>
      <c r="M122" s="231">
        <v>6750400</v>
      </c>
      <c r="N122" s="233">
        <v>76182600</v>
      </c>
    </row>
    <row r="123" spans="1:14" ht="13.5" thickBot="1" x14ac:dyDescent="0.25">
      <c r="A123" s="217"/>
      <c r="B123" s="232"/>
      <c r="C123" s="232"/>
      <c r="D123" s="232"/>
      <c r="E123" s="232"/>
      <c r="F123" s="232"/>
      <c r="G123" s="232"/>
      <c r="H123" s="232"/>
      <c r="I123" s="232"/>
      <c r="J123" s="232"/>
      <c r="K123" s="232"/>
      <c r="L123" s="232"/>
      <c r="M123" s="232"/>
      <c r="N123" s="234"/>
    </row>
    <row r="124" spans="1:14" x14ac:dyDescent="0.2">
      <c r="A124" s="216" t="s">
        <v>17</v>
      </c>
      <c r="B124" s="231">
        <v>6786800</v>
      </c>
      <c r="C124" s="231">
        <v>5218900</v>
      </c>
      <c r="D124" s="231">
        <v>6287400</v>
      </c>
      <c r="E124" s="231">
        <v>5728600</v>
      </c>
      <c r="F124" s="231">
        <v>5988800</v>
      </c>
      <c r="G124" s="231">
        <v>7278200</v>
      </c>
      <c r="H124" s="231">
        <v>11538200</v>
      </c>
      <c r="I124" s="231">
        <v>8438200</v>
      </c>
      <c r="J124" s="231">
        <v>12067300</v>
      </c>
      <c r="K124" s="231">
        <v>10202400</v>
      </c>
      <c r="L124" s="231">
        <v>10427000</v>
      </c>
      <c r="M124" s="231">
        <v>9708900</v>
      </c>
      <c r="N124" s="233">
        <v>99670700</v>
      </c>
    </row>
    <row r="125" spans="1:14" ht="13.5" thickBot="1" x14ac:dyDescent="0.25">
      <c r="A125" s="217"/>
      <c r="B125" s="232"/>
      <c r="C125" s="232"/>
      <c r="D125" s="232"/>
      <c r="E125" s="232"/>
      <c r="F125" s="232"/>
      <c r="G125" s="232"/>
      <c r="H125" s="232"/>
      <c r="I125" s="232"/>
      <c r="J125" s="232"/>
      <c r="K125" s="232"/>
      <c r="L125" s="232"/>
      <c r="M125" s="232"/>
      <c r="N125" s="234"/>
    </row>
    <row r="126" spans="1:14" x14ac:dyDescent="0.2">
      <c r="A126" s="214" t="s">
        <v>13</v>
      </c>
      <c r="B126" s="214">
        <v>112977700</v>
      </c>
      <c r="C126" s="214">
        <v>111350600</v>
      </c>
      <c r="D126" s="214">
        <v>138243000</v>
      </c>
      <c r="E126" s="214">
        <v>136880800</v>
      </c>
      <c r="F126" s="214">
        <v>138593300</v>
      </c>
      <c r="G126" s="214">
        <v>137355500</v>
      </c>
      <c r="H126" s="214">
        <v>147171200</v>
      </c>
      <c r="I126" s="214">
        <v>133059400</v>
      </c>
      <c r="J126" s="214">
        <v>152055800</v>
      </c>
      <c r="K126" s="214">
        <v>146455000</v>
      </c>
      <c r="L126" s="214">
        <v>135328700</v>
      </c>
      <c r="M126" s="214">
        <v>104219000</v>
      </c>
      <c r="N126" s="214">
        <v>1593690000</v>
      </c>
    </row>
    <row r="127" spans="1:14" ht="13.5" thickBot="1" x14ac:dyDescent="0.25">
      <c r="A127" s="215"/>
      <c r="B127" s="215"/>
      <c r="C127" s="215"/>
      <c r="D127" s="215"/>
      <c r="E127" s="215"/>
      <c r="F127" s="215"/>
      <c r="G127" s="215"/>
      <c r="H127" s="215"/>
      <c r="I127" s="215"/>
      <c r="J127" s="215"/>
      <c r="K127" s="215"/>
      <c r="L127" s="215"/>
      <c r="M127" s="215"/>
      <c r="N127" s="215"/>
    </row>
    <row r="131" spans="1:14" s="33" customFormat="1" ht="24.95" customHeight="1" x14ac:dyDescent="0.2">
      <c r="A131" s="220" t="s">
        <v>168</v>
      </c>
      <c r="B131" s="221"/>
      <c r="C131" s="221"/>
      <c r="D131" s="221"/>
      <c r="E131" s="221"/>
      <c r="F131" s="221"/>
      <c r="G131" s="221"/>
      <c r="H131" s="221"/>
      <c r="I131" s="221"/>
      <c r="J131" s="221"/>
      <c r="K131" s="221"/>
      <c r="L131" s="221"/>
      <c r="M131" s="221"/>
      <c r="N131" s="221"/>
    </row>
    <row r="132" spans="1:14" ht="13.5" thickBot="1" x14ac:dyDescent="0.25"/>
    <row r="133" spans="1:14" x14ac:dyDescent="0.2">
      <c r="A133" s="216"/>
      <c r="B133" s="225" t="s">
        <v>1</v>
      </c>
      <c r="C133" s="216" t="s">
        <v>2</v>
      </c>
      <c r="D133" s="225" t="s">
        <v>3</v>
      </c>
      <c r="E133" s="216" t="s">
        <v>4</v>
      </c>
      <c r="F133" s="225" t="s">
        <v>5</v>
      </c>
      <c r="G133" s="216" t="s">
        <v>6</v>
      </c>
      <c r="H133" s="225" t="s">
        <v>7</v>
      </c>
      <c r="I133" s="216" t="s">
        <v>8</v>
      </c>
      <c r="J133" s="225" t="s">
        <v>9</v>
      </c>
      <c r="K133" s="216" t="s">
        <v>10</v>
      </c>
      <c r="L133" s="225" t="s">
        <v>11</v>
      </c>
      <c r="M133" s="216" t="s">
        <v>12</v>
      </c>
      <c r="N133" s="223" t="s">
        <v>13</v>
      </c>
    </row>
    <row r="134" spans="1:14" ht="13.5" thickBot="1" x14ac:dyDescent="0.25">
      <c r="A134" s="217"/>
      <c r="B134" s="226"/>
      <c r="C134" s="217"/>
      <c r="D134" s="226"/>
      <c r="E134" s="217"/>
      <c r="F134" s="226"/>
      <c r="G134" s="217"/>
      <c r="H134" s="226"/>
      <c r="I134" s="217"/>
      <c r="J134" s="226"/>
      <c r="K134" s="217"/>
      <c r="L134" s="226"/>
      <c r="M134" s="217"/>
      <c r="N134" s="224"/>
    </row>
    <row r="135" spans="1:14" x14ac:dyDescent="0.2">
      <c r="A135" s="216" t="s">
        <v>36</v>
      </c>
      <c r="B135" s="231">
        <v>20892000</v>
      </c>
      <c r="C135" s="231">
        <v>30953000</v>
      </c>
      <c r="D135" s="231">
        <v>39675000</v>
      </c>
      <c r="E135" s="231">
        <v>32691000</v>
      </c>
      <c r="F135" s="231">
        <v>29459000</v>
      </c>
      <c r="G135" s="231">
        <v>34694000</v>
      </c>
      <c r="H135" s="231">
        <v>33701000</v>
      </c>
      <c r="I135" s="231">
        <v>6845000</v>
      </c>
      <c r="J135" s="231">
        <v>35040000</v>
      </c>
      <c r="K135" s="231">
        <v>29924000</v>
      </c>
      <c r="L135" s="231">
        <v>23450000</v>
      </c>
      <c r="M135" s="231">
        <v>28987000</v>
      </c>
      <c r="N135" s="233">
        <v>346311000</v>
      </c>
    </row>
    <row r="136" spans="1:14" ht="13.5" thickBot="1" x14ac:dyDescent="0.25">
      <c r="A136" s="217"/>
      <c r="B136" s="232"/>
      <c r="C136" s="232"/>
      <c r="D136" s="232"/>
      <c r="E136" s="232"/>
      <c r="F136" s="232"/>
      <c r="G136" s="232"/>
      <c r="H136" s="232"/>
      <c r="I136" s="232"/>
      <c r="J136" s="232"/>
      <c r="K136" s="232"/>
      <c r="L136" s="232"/>
      <c r="M136" s="232"/>
      <c r="N136" s="234"/>
    </row>
    <row r="137" spans="1:14" x14ac:dyDescent="0.2">
      <c r="A137" s="218" t="s">
        <v>37</v>
      </c>
      <c r="B137" s="231">
        <v>36868000</v>
      </c>
      <c r="C137" s="231">
        <v>31242000</v>
      </c>
      <c r="D137" s="231">
        <v>35504000</v>
      </c>
      <c r="E137" s="231">
        <v>32105000</v>
      </c>
      <c r="F137" s="231">
        <v>28463000</v>
      </c>
      <c r="G137" s="231">
        <v>39800000</v>
      </c>
      <c r="H137" s="231">
        <v>38772000</v>
      </c>
      <c r="I137" s="231">
        <v>30367000</v>
      </c>
      <c r="J137" s="231">
        <v>27055000</v>
      </c>
      <c r="K137" s="231">
        <v>30541000</v>
      </c>
      <c r="L137" s="231">
        <v>20134000</v>
      </c>
      <c r="M137" s="231">
        <v>30078000</v>
      </c>
      <c r="N137" s="233">
        <v>380929000</v>
      </c>
    </row>
    <row r="138" spans="1:14" ht="13.5" thickBot="1" x14ac:dyDescent="0.25">
      <c r="A138" s="219"/>
      <c r="B138" s="232"/>
      <c r="C138" s="232"/>
      <c r="D138" s="232"/>
      <c r="E138" s="232"/>
      <c r="F138" s="232"/>
      <c r="G138" s="232"/>
      <c r="H138" s="232"/>
      <c r="I138" s="232"/>
      <c r="J138" s="232"/>
      <c r="K138" s="232"/>
      <c r="L138" s="232"/>
      <c r="M138" s="232"/>
      <c r="N138" s="234"/>
    </row>
    <row r="139" spans="1:14" x14ac:dyDescent="0.2">
      <c r="A139" s="216" t="s">
        <v>38</v>
      </c>
      <c r="B139" s="231">
        <v>8334000</v>
      </c>
      <c r="C139" s="231">
        <v>14242000</v>
      </c>
      <c r="D139" s="231">
        <v>29411000</v>
      </c>
      <c r="E139" s="231">
        <v>22706000</v>
      </c>
      <c r="F139" s="231">
        <v>21369000</v>
      </c>
      <c r="G139" s="231">
        <v>17513000</v>
      </c>
      <c r="H139" s="231">
        <v>17366000</v>
      </c>
      <c r="I139" s="231">
        <v>27272000</v>
      </c>
      <c r="J139" s="231">
        <v>20339000</v>
      </c>
      <c r="K139" s="231">
        <v>23203000</v>
      </c>
      <c r="L139" s="231">
        <v>8772000</v>
      </c>
      <c r="M139" s="231">
        <v>22950000</v>
      </c>
      <c r="N139" s="233">
        <v>233477000</v>
      </c>
    </row>
    <row r="140" spans="1:14" ht="13.5" thickBot="1" x14ac:dyDescent="0.25">
      <c r="A140" s="217"/>
      <c r="B140" s="232"/>
      <c r="C140" s="232"/>
      <c r="D140" s="232"/>
      <c r="E140" s="232"/>
      <c r="F140" s="232"/>
      <c r="G140" s="232"/>
      <c r="H140" s="232"/>
      <c r="I140" s="232"/>
      <c r="J140" s="232"/>
      <c r="K140" s="232"/>
      <c r="L140" s="232"/>
      <c r="M140" s="232"/>
      <c r="N140" s="234"/>
    </row>
    <row r="141" spans="1:14" x14ac:dyDescent="0.2">
      <c r="A141" s="218" t="s">
        <v>39</v>
      </c>
      <c r="B141" s="231"/>
      <c r="C141" s="231"/>
      <c r="D141" s="231" t="s">
        <v>70</v>
      </c>
      <c r="E141" s="231"/>
      <c r="F141" s="231"/>
      <c r="G141" s="231"/>
      <c r="H141" s="231"/>
      <c r="I141" s="231"/>
      <c r="J141" s="231"/>
      <c r="K141" s="231"/>
      <c r="L141" s="231"/>
      <c r="M141" s="231"/>
      <c r="N141" s="233">
        <v>0</v>
      </c>
    </row>
    <row r="142" spans="1:14" ht="13.5" thickBot="1" x14ac:dyDescent="0.25">
      <c r="A142" s="219"/>
      <c r="B142" s="232"/>
      <c r="C142" s="232"/>
      <c r="D142" s="232"/>
      <c r="E142" s="232"/>
      <c r="F142" s="232"/>
      <c r="G142" s="232"/>
      <c r="H142" s="232"/>
      <c r="I142" s="232"/>
      <c r="J142" s="232"/>
      <c r="K142" s="232"/>
      <c r="L142" s="232"/>
      <c r="M142" s="232"/>
      <c r="N142" s="234"/>
    </row>
    <row r="143" spans="1:14" x14ac:dyDescent="0.2">
      <c r="A143" s="216" t="s">
        <v>40</v>
      </c>
      <c r="B143" s="231">
        <v>118761000</v>
      </c>
      <c r="C143" s="231">
        <v>95469000</v>
      </c>
      <c r="D143" s="231">
        <v>106238000</v>
      </c>
      <c r="E143" s="231">
        <v>107257000</v>
      </c>
      <c r="F143" s="231">
        <v>97119000</v>
      </c>
      <c r="G143" s="231">
        <v>103343000</v>
      </c>
      <c r="H143" s="231">
        <v>86630000</v>
      </c>
      <c r="I143" s="231">
        <v>94644000</v>
      </c>
      <c r="J143" s="231">
        <v>43855000</v>
      </c>
      <c r="K143" s="231">
        <v>31324000</v>
      </c>
      <c r="L143" s="231">
        <v>16870000</v>
      </c>
      <c r="M143" s="231">
        <v>43504000</v>
      </c>
      <c r="N143" s="233">
        <v>945014000</v>
      </c>
    </row>
    <row r="144" spans="1:14" ht="13.5" thickBot="1" x14ac:dyDescent="0.25">
      <c r="A144" s="217"/>
      <c r="B144" s="232"/>
      <c r="C144" s="232"/>
      <c r="D144" s="232"/>
      <c r="E144" s="232"/>
      <c r="F144" s="232"/>
      <c r="G144" s="232"/>
      <c r="H144" s="232"/>
      <c r="I144" s="232"/>
      <c r="J144" s="232"/>
      <c r="K144" s="232"/>
      <c r="L144" s="232"/>
      <c r="M144" s="232"/>
      <c r="N144" s="234"/>
    </row>
    <row r="145" spans="1:14" x14ac:dyDescent="0.2">
      <c r="A145" s="216" t="s">
        <v>17</v>
      </c>
      <c r="B145" s="231">
        <v>34401000</v>
      </c>
      <c r="C145" s="231">
        <v>30499000</v>
      </c>
      <c r="D145" s="231">
        <v>36760000</v>
      </c>
      <c r="E145" s="231">
        <v>31564000</v>
      </c>
      <c r="F145" s="231">
        <v>34194000</v>
      </c>
      <c r="G145" s="231">
        <v>38243000</v>
      </c>
      <c r="H145" s="231">
        <v>35626000</v>
      </c>
      <c r="I145" s="231">
        <v>36113000</v>
      </c>
      <c r="J145" s="231">
        <v>74434000</v>
      </c>
      <c r="K145" s="231">
        <v>108199000</v>
      </c>
      <c r="L145" s="231">
        <v>64731000</v>
      </c>
      <c r="M145" s="231">
        <v>79603000</v>
      </c>
      <c r="N145" s="233">
        <v>604367000</v>
      </c>
    </row>
    <row r="146" spans="1:14" ht="13.5" thickBot="1" x14ac:dyDescent="0.25">
      <c r="A146" s="217"/>
      <c r="B146" s="232"/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4"/>
    </row>
    <row r="147" spans="1:14" x14ac:dyDescent="0.2">
      <c r="A147" s="214" t="s">
        <v>13</v>
      </c>
      <c r="B147" s="214">
        <v>219256000</v>
      </c>
      <c r="C147" s="214">
        <v>202405000</v>
      </c>
      <c r="D147" s="214">
        <v>247588000</v>
      </c>
      <c r="E147" s="214">
        <v>226323000</v>
      </c>
      <c r="F147" s="214">
        <v>210604000</v>
      </c>
      <c r="G147" s="214">
        <v>233593000</v>
      </c>
      <c r="H147" s="214">
        <v>212095000</v>
      </c>
      <c r="I147" s="214">
        <v>195241000</v>
      </c>
      <c r="J147" s="214">
        <v>200723000</v>
      </c>
      <c r="K147" s="214">
        <v>223191000</v>
      </c>
      <c r="L147" s="214">
        <v>133957000</v>
      </c>
      <c r="M147" s="214">
        <v>205122000</v>
      </c>
      <c r="N147" s="214">
        <v>2510098000</v>
      </c>
    </row>
    <row r="148" spans="1:14" ht="13.5" thickBot="1" x14ac:dyDescent="0.25">
      <c r="A148" s="215"/>
      <c r="B148" s="215"/>
      <c r="C148" s="215"/>
      <c r="D148" s="215"/>
      <c r="E148" s="215"/>
      <c r="F148" s="215"/>
      <c r="G148" s="215"/>
      <c r="H148" s="215"/>
      <c r="I148" s="215"/>
      <c r="J148" s="215"/>
      <c r="K148" s="215"/>
      <c r="L148" s="215"/>
      <c r="M148" s="215"/>
      <c r="N148" s="215"/>
    </row>
    <row r="152" spans="1:14" s="33" customFormat="1" ht="24.95" customHeight="1" x14ac:dyDescent="0.2">
      <c r="A152" s="220" t="s">
        <v>166</v>
      </c>
      <c r="B152" s="221"/>
      <c r="C152" s="221"/>
      <c r="D152" s="221"/>
      <c r="E152" s="221"/>
      <c r="F152" s="221"/>
      <c r="G152" s="221"/>
      <c r="H152" s="221"/>
      <c r="I152" s="221"/>
      <c r="J152" s="221"/>
      <c r="K152" s="221"/>
      <c r="L152" s="221"/>
      <c r="M152" s="221"/>
      <c r="N152" s="221"/>
    </row>
    <row r="153" spans="1:14" ht="13.5" thickBot="1" x14ac:dyDescent="0.25"/>
    <row r="154" spans="1:14" x14ac:dyDescent="0.2">
      <c r="A154" s="216"/>
      <c r="B154" s="225" t="s">
        <v>1</v>
      </c>
      <c r="C154" s="216" t="s">
        <v>2</v>
      </c>
      <c r="D154" s="225" t="s">
        <v>3</v>
      </c>
      <c r="E154" s="216" t="s">
        <v>4</v>
      </c>
      <c r="F154" s="225" t="s">
        <v>5</v>
      </c>
      <c r="G154" s="216" t="s">
        <v>6</v>
      </c>
      <c r="H154" s="225" t="s">
        <v>7</v>
      </c>
      <c r="I154" s="216" t="s">
        <v>8</v>
      </c>
      <c r="J154" s="225" t="s">
        <v>9</v>
      </c>
      <c r="K154" s="216" t="s">
        <v>10</v>
      </c>
      <c r="L154" s="225" t="s">
        <v>11</v>
      </c>
      <c r="M154" s="216" t="s">
        <v>12</v>
      </c>
      <c r="N154" s="223" t="s">
        <v>13</v>
      </c>
    </row>
    <row r="155" spans="1:14" ht="13.5" thickBot="1" x14ac:dyDescent="0.25">
      <c r="A155" s="217"/>
      <c r="B155" s="226"/>
      <c r="C155" s="217"/>
      <c r="D155" s="226"/>
      <c r="E155" s="217"/>
      <c r="F155" s="226"/>
      <c r="G155" s="217"/>
      <c r="H155" s="226"/>
      <c r="I155" s="217"/>
      <c r="J155" s="226"/>
      <c r="K155" s="217"/>
      <c r="L155" s="226"/>
      <c r="M155" s="217"/>
      <c r="N155" s="224"/>
    </row>
    <row r="156" spans="1:14" x14ac:dyDescent="0.2">
      <c r="A156" s="216" t="s">
        <v>41</v>
      </c>
      <c r="B156" s="231">
        <v>692000</v>
      </c>
      <c r="C156" s="231">
        <v>907000</v>
      </c>
      <c r="D156" s="231">
        <v>643000</v>
      </c>
      <c r="E156" s="231">
        <v>697000</v>
      </c>
      <c r="F156" s="231">
        <v>829000</v>
      </c>
      <c r="G156" s="231">
        <v>805000</v>
      </c>
      <c r="H156" s="231">
        <v>681000</v>
      </c>
      <c r="I156" s="231">
        <v>1683000</v>
      </c>
      <c r="J156" s="231">
        <v>2223000</v>
      </c>
      <c r="K156" s="231">
        <v>1820000</v>
      </c>
      <c r="L156" s="231">
        <v>1503000</v>
      </c>
      <c r="M156" s="231">
        <v>1471000</v>
      </c>
      <c r="N156" s="233">
        <v>13954000</v>
      </c>
    </row>
    <row r="157" spans="1:14" ht="13.5" thickBot="1" x14ac:dyDescent="0.25">
      <c r="A157" s="217"/>
      <c r="B157" s="232"/>
      <c r="C157" s="232"/>
      <c r="D157" s="232"/>
      <c r="E157" s="232"/>
      <c r="F157" s="232"/>
      <c r="G157" s="232"/>
      <c r="H157" s="232"/>
      <c r="I157" s="232"/>
      <c r="J157" s="232"/>
      <c r="K157" s="232"/>
      <c r="L157" s="232"/>
      <c r="M157" s="232"/>
      <c r="N157" s="234"/>
    </row>
    <row r="158" spans="1:14" x14ac:dyDescent="0.2">
      <c r="A158" s="216" t="s">
        <v>124</v>
      </c>
      <c r="B158" s="231">
        <v>2835000</v>
      </c>
      <c r="C158" s="231">
        <v>2703000</v>
      </c>
      <c r="D158" s="231">
        <v>8577000</v>
      </c>
      <c r="E158" s="231">
        <v>3497000</v>
      </c>
      <c r="F158" s="231">
        <v>4300000</v>
      </c>
      <c r="G158" s="231">
        <v>8887000</v>
      </c>
      <c r="H158" s="231">
        <v>7088000</v>
      </c>
      <c r="I158" s="231">
        <v>5028000</v>
      </c>
      <c r="J158" s="231">
        <v>3430000</v>
      </c>
      <c r="K158" s="231">
        <v>4850000</v>
      </c>
      <c r="L158" s="231">
        <v>3298000</v>
      </c>
      <c r="M158" s="231">
        <v>7537000</v>
      </c>
      <c r="N158" s="233">
        <v>62030000</v>
      </c>
    </row>
    <row r="159" spans="1:14" ht="13.5" thickBot="1" x14ac:dyDescent="0.25">
      <c r="A159" s="217"/>
      <c r="B159" s="232"/>
      <c r="C159" s="232"/>
      <c r="D159" s="232"/>
      <c r="E159" s="232"/>
      <c r="F159" s="232"/>
      <c r="G159" s="232"/>
      <c r="H159" s="232"/>
      <c r="I159" s="232"/>
      <c r="J159" s="232"/>
      <c r="K159" s="232"/>
      <c r="L159" s="232"/>
      <c r="M159" s="232"/>
      <c r="N159" s="234"/>
    </row>
    <row r="160" spans="1:14" x14ac:dyDescent="0.2">
      <c r="A160" s="216" t="s">
        <v>42</v>
      </c>
      <c r="B160" s="231">
        <v>169000</v>
      </c>
      <c r="C160" s="231"/>
      <c r="D160" s="231">
        <v>568000</v>
      </c>
      <c r="E160" s="231">
        <v>369000</v>
      </c>
      <c r="F160" s="231">
        <v>387000</v>
      </c>
      <c r="G160" s="231">
        <v>131000</v>
      </c>
      <c r="H160" s="231">
        <v>813000</v>
      </c>
      <c r="I160" s="231">
        <v>954000</v>
      </c>
      <c r="J160" s="231">
        <v>825000</v>
      </c>
      <c r="K160" s="231">
        <v>1732000</v>
      </c>
      <c r="L160" s="231">
        <v>991000</v>
      </c>
      <c r="M160" s="231">
        <v>669000</v>
      </c>
      <c r="N160" s="233">
        <v>7608000</v>
      </c>
    </row>
    <row r="161" spans="1:14" ht="13.5" thickBot="1" x14ac:dyDescent="0.25">
      <c r="A161" s="217"/>
      <c r="B161" s="232"/>
      <c r="C161" s="232"/>
      <c r="D161" s="232"/>
      <c r="E161" s="232"/>
      <c r="F161" s="232"/>
      <c r="G161" s="232"/>
      <c r="H161" s="232"/>
      <c r="I161" s="232"/>
      <c r="J161" s="232"/>
      <c r="K161" s="232"/>
      <c r="L161" s="232"/>
      <c r="M161" s="232"/>
      <c r="N161" s="234"/>
    </row>
    <row r="162" spans="1:14" x14ac:dyDescent="0.2">
      <c r="A162" s="216" t="s">
        <v>43</v>
      </c>
      <c r="B162" s="231">
        <v>7400000</v>
      </c>
      <c r="C162" s="231">
        <v>8494000</v>
      </c>
      <c r="D162" s="231">
        <v>7762000</v>
      </c>
      <c r="E162" s="231">
        <v>11898000</v>
      </c>
      <c r="F162" s="231">
        <v>7470000</v>
      </c>
      <c r="G162" s="231">
        <v>9721000</v>
      </c>
      <c r="H162" s="231">
        <v>9108000</v>
      </c>
      <c r="I162" s="231">
        <v>4910000</v>
      </c>
      <c r="J162" s="231">
        <v>8115000</v>
      </c>
      <c r="K162" s="231">
        <v>5249000</v>
      </c>
      <c r="L162" s="231">
        <v>1360000</v>
      </c>
      <c r="M162" s="231">
        <v>2523000</v>
      </c>
      <c r="N162" s="233">
        <v>84010000</v>
      </c>
    </row>
    <row r="163" spans="1:14" ht="13.5" thickBot="1" x14ac:dyDescent="0.25">
      <c r="A163" s="217"/>
      <c r="B163" s="232"/>
      <c r="C163" s="232"/>
      <c r="D163" s="232"/>
      <c r="E163" s="232"/>
      <c r="F163" s="232"/>
      <c r="G163" s="232"/>
      <c r="H163" s="232"/>
      <c r="I163" s="232"/>
      <c r="J163" s="232"/>
      <c r="K163" s="232"/>
      <c r="L163" s="232"/>
      <c r="M163" s="232"/>
      <c r="N163" s="234"/>
    </row>
    <row r="164" spans="1:14" x14ac:dyDescent="0.2">
      <c r="A164" s="216" t="s">
        <v>125</v>
      </c>
      <c r="B164" s="231">
        <v>7233000</v>
      </c>
      <c r="C164" s="231">
        <v>4029000</v>
      </c>
      <c r="D164" s="231">
        <v>5564000</v>
      </c>
      <c r="E164" s="231">
        <v>2995000</v>
      </c>
      <c r="F164" s="231">
        <v>3840000</v>
      </c>
      <c r="G164" s="231">
        <v>5607000</v>
      </c>
      <c r="H164" s="231">
        <v>1897000</v>
      </c>
      <c r="I164" s="231">
        <v>5216000</v>
      </c>
      <c r="J164" s="231">
        <v>9574000</v>
      </c>
      <c r="K164" s="231">
        <v>8073000</v>
      </c>
      <c r="L164" s="231">
        <v>6479000</v>
      </c>
      <c r="M164" s="231">
        <v>7867000</v>
      </c>
      <c r="N164" s="233">
        <v>68374000</v>
      </c>
    </row>
    <row r="165" spans="1:14" ht="13.5" thickBot="1" x14ac:dyDescent="0.25">
      <c r="A165" s="217"/>
      <c r="B165" s="232"/>
      <c r="C165" s="232"/>
      <c r="D165" s="232"/>
      <c r="E165" s="232"/>
      <c r="F165" s="232"/>
      <c r="G165" s="232"/>
      <c r="H165" s="232"/>
      <c r="I165" s="232"/>
      <c r="J165" s="232"/>
      <c r="K165" s="232"/>
      <c r="L165" s="232"/>
      <c r="M165" s="232"/>
      <c r="N165" s="234"/>
    </row>
    <row r="166" spans="1:14" x14ac:dyDescent="0.2">
      <c r="A166" s="216" t="s">
        <v>110</v>
      </c>
      <c r="B166" s="231"/>
      <c r="C166" s="231"/>
      <c r="D166" s="231"/>
      <c r="E166" s="231">
        <v>7269000</v>
      </c>
      <c r="F166" s="231">
        <v>13637000</v>
      </c>
      <c r="G166" s="231">
        <v>15636000</v>
      </c>
      <c r="H166" s="231">
        <v>4597000</v>
      </c>
      <c r="I166" s="231"/>
      <c r="J166" s="231"/>
      <c r="K166" s="231"/>
      <c r="L166" s="231"/>
      <c r="M166" s="231"/>
      <c r="N166" s="233">
        <v>41139000</v>
      </c>
    </row>
    <row r="167" spans="1:14" ht="13.5" thickBot="1" x14ac:dyDescent="0.25">
      <c r="A167" s="217"/>
      <c r="B167" s="232"/>
      <c r="C167" s="232"/>
      <c r="D167" s="232"/>
      <c r="E167" s="232"/>
      <c r="F167" s="232"/>
      <c r="G167" s="232"/>
      <c r="H167" s="232"/>
      <c r="I167" s="232"/>
      <c r="J167" s="232"/>
      <c r="K167" s="232"/>
      <c r="L167" s="232"/>
      <c r="M167" s="232"/>
      <c r="N167" s="234"/>
    </row>
    <row r="168" spans="1:14" x14ac:dyDescent="0.2">
      <c r="A168" s="216" t="s">
        <v>44</v>
      </c>
      <c r="B168" s="231"/>
      <c r="C168" s="231"/>
      <c r="D168" s="231"/>
      <c r="E168" s="231">
        <v>6886000</v>
      </c>
      <c r="F168" s="231">
        <v>7686000</v>
      </c>
      <c r="G168" s="231">
        <v>3829000</v>
      </c>
      <c r="H168" s="231">
        <v>1336000</v>
      </c>
      <c r="I168" s="231"/>
      <c r="J168" s="231"/>
      <c r="K168" s="231"/>
      <c r="L168" s="231"/>
      <c r="M168" s="231"/>
      <c r="N168" s="233">
        <v>19737000</v>
      </c>
    </row>
    <row r="169" spans="1:14" ht="13.5" thickBot="1" x14ac:dyDescent="0.25">
      <c r="A169" s="217"/>
      <c r="B169" s="232"/>
      <c r="C169" s="232"/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4"/>
    </row>
    <row r="170" spans="1:14" x14ac:dyDescent="0.2">
      <c r="A170" s="216" t="s">
        <v>17</v>
      </c>
      <c r="B170" s="231">
        <v>12185000</v>
      </c>
      <c r="C170" s="231">
        <v>10218000</v>
      </c>
      <c r="D170" s="231">
        <v>10742000</v>
      </c>
      <c r="E170" s="231">
        <v>7995000</v>
      </c>
      <c r="F170" s="231">
        <v>10682000</v>
      </c>
      <c r="G170" s="231">
        <v>12837000</v>
      </c>
      <c r="H170" s="231">
        <v>14460000</v>
      </c>
      <c r="I170" s="231">
        <v>18515000</v>
      </c>
      <c r="J170" s="231">
        <v>11957000</v>
      </c>
      <c r="K170" s="231">
        <v>9185000</v>
      </c>
      <c r="L170" s="231">
        <v>10109000</v>
      </c>
      <c r="M170" s="231">
        <v>11439000</v>
      </c>
      <c r="N170" s="233">
        <v>140324000</v>
      </c>
    </row>
    <row r="171" spans="1:14" ht="13.5" thickBot="1" x14ac:dyDescent="0.25">
      <c r="A171" s="217"/>
      <c r="B171" s="232"/>
      <c r="C171" s="232"/>
      <c r="D171" s="232"/>
      <c r="E171" s="232"/>
      <c r="F171" s="232"/>
      <c r="G171" s="232"/>
      <c r="H171" s="232"/>
      <c r="I171" s="232"/>
      <c r="J171" s="232"/>
      <c r="K171" s="232"/>
      <c r="L171" s="232"/>
      <c r="M171" s="232"/>
      <c r="N171" s="234"/>
    </row>
    <row r="172" spans="1:14" x14ac:dyDescent="0.2">
      <c r="A172" s="214" t="s">
        <v>13</v>
      </c>
      <c r="B172" s="214">
        <v>30514000</v>
      </c>
      <c r="C172" s="214">
        <v>26351000</v>
      </c>
      <c r="D172" s="214">
        <v>33856000</v>
      </c>
      <c r="E172" s="214">
        <v>41606000</v>
      </c>
      <c r="F172" s="214">
        <v>48831000</v>
      </c>
      <c r="G172" s="214">
        <v>57453000</v>
      </c>
      <c r="H172" s="214">
        <v>39980000</v>
      </c>
      <c r="I172" s="214">
        <v>36306000</v>
      </c>
      <c r="J172" s="214">
        <v>36124000</v>
      </c>
      <c r="K172" s="214">
        <v>30909000</v>
      </c>
      <c r="L172" s="214">
        <v>23740000</v>
      </c>
      <c r="M172" s="214">
        <v>31506000</v>
      </c>
      <c r="N172" s="214">
        <v>437176000</v>
      </c>
    </row>
    <row r="173" spans="1:14" ht="13.5" thickBot="1" x14ac:dyDescent="0.25">
      <c r="A173" s="215"/>
      <c r="B173" s="215"/>
      <c r="C173" s="215"/>
      <c r="D173" s="215"/>
      <c r="E173" s="215"/>
      <c r="F173" s="215"/>
      <c r="G173" s="215"/>
      <c r="H173" s="215"/>
      <c r="I173" s="215"/>
      <c r="J173" s="215"/>
      <c r="K173" s="215"/>
      <c r="L173" s="215"/>
      <c r="M173" s="215"/>
      <c r="N173" s="215"/>
    </row>
    <row r="177" spans="1:14" s="33" customFormat="1" ht="24.95" customHeight="1" x14ac:dyDescent="0.2">
      <c r="A177" s="222" t="s">
        <v>204</v>
      </c>
      <c r="B177" s="222"/>
      <c r="C177" s="222"/>
      <c r="D177" s="222"/>
      <c r="E177" s="222"/>
      <c r="F177" s="222"/>
      <c r="G177" s="222"/>
      <c r="H177" s="222"/>
      <c r="I177" s="222"/>
      <c r="J177" s="222"/>
      <c r="K177" s="222"/>
      <c r="L177" s="222"/>
      <c r="M177" s="222"/>
      <c r="N177" s="222"/>
    </row>
    <row r="178" spans="1:14" ht="13.5" thickBot="1" x14ac:dyDescent="0.25"/>
    <row r="179" spans="1:14" x14ac:dyDescent="0.2">
      <c r="A179" s="216"/>
      <c r="B179" s="225" t="s">
        <v>1</v>
      </c>
      <c r="C179" s="216" t="s">
        <v>2</v>
      </c>
      <c r="D179" s="225" t="s">
        <v>3</v>
      </c>
      <c r="E179" s="216" t="s">
        <v>4</v>
      </c>
      <c r="F179" s="225" t="s">
        <v>5</v>
      </c>
      <c r="G179" s="216" t="s">
        <v>6</v>
      </c>
      <c r="H179" s="225" t="s">
        <v>7</v>
      </c>
      <c r="I179" s="216" t="s">
        <v>8</v>
      </c>
      <c r="J179" s="225" t="s">
        <v>9</v>
      </c>
      <c r="K179" s="216" t="s">
        <v>10</v>
      </c>
      <c r="L179" s="225" t="s">
        <v>11</v>
      </c>
      <c r="M179" s="216" t="s">
        <v>12</v>
      </c>
      <c r="N179" s="223" t="s">
        <v>13</v>
      </c>
    </row>
    <row r="180" spans="1:14" ht="13.5" thickBot="1" x14ac:dyDescent="0.25">
      <c r="A180" s="217"/>
      <c r="B180" s="226"/>
      <c r="C180" s="217"/>
      <c r="D180" s="226"/>
      <c r="E180" s="217"/>
      <c r="F180" s="226"/>
      <c r="G180" s="217"/>
      <c r="H180" s="226"/>
      <c r="I180" s="217"/>
      <c r="J180" s="226"/>
      <c r="K180" s="217"/>
      <c r="L180" s="226"/>
      <c r="M180" s="217"/>
      <c r="N180" s="224"/>
    </row>
    <row r="181" spans="1:14" x14ac:dyDescent="0.2">
      <c r="A181" s="216" t="s">
        <v>19</v>
      </c>
      <c r="B181" s="231">
        <v>18387451</v>
      </c>
      <c r="C181" s="231">
        <v>19368260</v>
      </c>
      <c r="D181" s="231">
        <v>20250270</v>
      </c>
      <c r="E181" s="231">
        <v>18568000</v>
      </c>
      <c r="F181" s="231">
        <v>14681375</v>
      </c>
      <c r="G181" s="231">
        <v>18730274</v>
      </c>
      <c r="H181" s="231">
        <v>32051166</v>
      </c>
      <c r="I181" s="231">
        <v>30003123</v>
      </c>
      <c r="J181" s="231">
        <v>34992605</v>
      </c>
      <c r="K181" s="231">
        <v>28051560</v>
      </c>
      <c r="L181" s="231">
        <v>18458718</v>
      </c>
      <c r="M181" s="231">
        <v>18128080</v>
      </c>
      <c r="N181" s="233">
        <v>271670882</v>
      </c>
    </row>
    <row r="182" spans="1:14" ht="13.5" thickBot="1" x14ac:dyDescent="0.25">
      <c r="A182" s="217"/>
      <c r="B182" s="232"/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  <c r="M182" s="232"/>
      <c r="N182" s="234"/>
    </row>
    <row r="183" spans="1:14" x14ac:dyDescent="0.2">
      <c r="A183" s="218" t="s">
        <v>45</v>
      </c>
      <c r="B183" s="231">
        <v>20558673</v>
      </c>
      <c r="C183" s="231">
        <v>12873340</v>
      </c>
      <c r="D183" s="231">
        <v>14110808</v>
      </c>
      <c r="E183" s="231">
        <v>22878720</v>
      </c>
      <c r="F183" s="231">
        <v>64952945</v>
      </c>
      <c r="G183" s="231">
        <v>64546496</v>
      </c>
      <c r="H183" s="231">
        <v>50868931</v>
      </c>
      <c r="I183" s="231">
        <v>54295277</v>
      </c>
      <c r="J183" s="231">
        <v>47049640</v>
      </c>
      <c r="K183" s="231">
        <v>35353390</v>
      </c>
      <c r="L183" s="231">
        <v>36987946</v>
      </c>
      <c r="M183" s="231">
        <v>32341088</v>
      </c>
      <c r="N183" s="233">
        <v>456817254</v>
      </c>
    </row>
    <row r="184" spans="1:14" ht="13.5" thickBot="1" x14ac:dyDescent="0.25">
      <c r="A184" s="219"/>
      <c r="B184" s="232"/>
      <c r="C184" s="232"/>
      <c r="D184" s="232"/>
      <c r="E184" s="232"/>
      <c r="F184" s="232"/>
      <c r="G184" s="232"/>
      <c r="H184" s="232"/>
      <c r="I184" s="232"/>
      <c r="J184" s="232"/>
      <c r="K184" s="232"/>
      <c r="L184" s="232"/>
      <c r="M184" s="232"/>
      <c r="N184" s="234"/>
    </row>
    <row r="185" spans="1:14" x14ac:dyDescent="0.2">
      <c r="A185" s="218" t="s">
        <v>46</v>
      </c>
      <c r="B185" s="231">
        <v>8470638</v>
      </c>
      <c r="C185" s="231">
        <v>5098825</v>
      </c>
      <c r="D185" s="231">
        <v>5739915</v>
      </c>
      <c r="E185" s="231">
        <v>4465041</v>
      </c>
      <c r="F185" s="231">
        <v>4369776</v>
      </c>
      <c r="G185" s="231">
        <v>4171100</v>
      </c>
      <c r="H185" s="231">
        <v>432000</v>
      </c>
      <c r="I185" s="231"/>
      <c r="J185" s="231">
        <v>3160020</v>
      </c>
      <c r="K185" s="231">
        <v>2894400</v>
      </c>
      <c r="L185" s="231">
        <v>4424080</v>
      </c>
      <c r="M185" s="231">
        <v>4870430</v>
      </c>
      <c r="N185" s="233">
        <v>48096225</v>
      </c>
    </row>
    <row r="186" spans="1:14" ht="13.5" thickBot="1" x14ac:dyDescent="0.25">
      <c r="A186" s="219"/>
      <c r="B186" s="232"/>
      <c r="C186" s="232"/>
      <c r="D186" s="232"/>
      <c r="E186" s="232"/>
      <c r="F186" s="232"/>
      <c r="G186" s="232"/>
      <c r="H186" s="232"/>
      <c r="I186" s="232"/>
      <c r="J186" s="232"/>
      <c r="K186" s="232"/>
      <c r="L186" s="232"/>
      <c r="M186" s="232"/>
      <c r="N186" s="234"/>
    </row>
    <row r="187" spans="1:14" x14ac:dyDescent="0.2">
      <c r="A187" s="216" t="s">
        <v>23</v>
      </c>
      <c r="B187" s="231">
        <v>4948584</v>
      </c>
      <c r="C187" s="231">
        <v>2793375</v>
      </c>
      <c r="D187" s="231">
        <v>7817827</v>
      </c>
      <c r="E187" s="231">
        <v>6029478</v>
      </c>
      <c r="F187" s="231">
        <v>2971382</v>
      </c>
      <c r="G187" s="231">
        <v>5319569</v>
      </c>
      <c r="H187" s="231">
        <v>4564025</v>
      </c>
      <c r="I187" s="231">
        <v>5382758</v>
      </c>
      <c r="J187" s="231">
        <v>5784838</v>
      </c>
      <c r="K187" s="231">
        <v>5581005</v>
      </c>
      <c r="L187" s="231">
        <v>5562594</v>
      </c>
      <c r="M187" s="231">
        <v>4220257</v>
      </c>
      <c r="N187" s="233">
        <v>60975692</v>
      </c>
    </row>
    <row r="188" spans="1:14" ht="13.5" thickBot="1" x14ac:dyDescent="0.25">
      <c r="A188" s="217"/>
      <c r="B188" s="232"/>
      <c r="C188" s="232"/>
      <c r="D188" s="232"/>
      <c r="E188" s="232"/>
      <c r="F188" s="232"/>
      <c r="G188" s="232"/>
      <c r="H188" s="232"/>
      <c r="I188" s="232"/>
      <c r="J188" s="232"/>
      <c r="K188" s="232"/>
      <c r="L188" s="232"/>
      <c r="M188" s="232"/>
      <c r="N188" s="234"/>
    </row>
    <row r="189" spans="1:14" ht="12.75" customHeight="1" x14ac:dyDescent="0.2">
      <c r="A189" s="218" t="s">
        <v>39</v>
      </c>
      <c r="B189" s="231">
        <v>13327387</v>
      </c>
      <c r="C189" s="231">
        <v>10132360</v>
      </c>
      <c r="D189" s="231">
        <v>13524707</v>
      </c>
      <c r="E189" s="231">
        <v>9776566</v>
      </c>
      <c r="F189" s="231">
        <v>10252873</v>
      </c>
      <c r="G189" s="231">
        <v>9229783</v>
      </c>
      <c r="H189" s="231">
        <v>7325538</v>
      </c>
      <c r="I189" s="231">
        <v>7507235</v>
      </c>
      <c r="J189" s="231">
        <v>5454967</v>
      </c>
      <c r="K189" s="231">
        <v>5474635</v>
      </c>
      <c r="L189" s="231">
        <v>7411299</v>
      </c>
      <c r="M189" s="231">
        <v>6013853</v>
      </c>
      <c r="N189" s="233">
        <v>105431203</v>
      </c>
    </row>
    <row r="190" spans="1:14" ht="13.5" thickBot="1" x14ac:dyDescent="0.25">
      <c r="A190" s="219"/>
      <c r="B190" s="232"/>
      <c r="C190" s="232"/>
      <c r="D190" s="232"/>
      <c r="E190" s="232"/>
      <c r="F190" s="232"/>
      <c r="G190" s="232"/>
      <c r="H190" s="232"/>
      <c r="I190" s="232"/>
      <c r="J190" s="232"/>
      <c r="K190" s="232"/>
      <c r="L190" s="232"/>
      <c r="M190" s="232"/>
      <c r="N190" s="234"/>
    </row>
    <row r="191" spans="1:14" x14ac:dyDescent="0.2">
      <c r="A191" s="216" t="s">
        <v>48</v>
      </c>
      <c r="B191" s="231">
        <v>286740</v>
      </c>
      <c r="C191" s="231">
        <v>997530</v>
      </c>
      <c r="D191" s="231">
        <v>2000700</v>
      </c>
      <c r="E191" s="231">
        <v>551585</v>
      </c>
      <c r="F191" s="231">
        <v>434379</v>
      </c>
      <c r="G191" s="231">
        <v>703691</v>
      </c>
      <c r="H191" s="231">
        <v>230411</v>
      </c>
      <c r="I191" s="231">
        <v>235010</v>
      </c>
      <c r="J191" s="231">
        <v>173480</v>
      </c>
      <c r="K191" s="231">
        <v>793200</v>
      </c>
      <c r="L191" s="231">
        <v>172340</v>
      </c>
      <c r="M191" s="231"/>
      <c r="N191" s="233">
        <v>6579066</v>
      </c>
    </row>
    <row r="192" spans="1:14" ht="13.5" thickBot="1" x14ac:dyDescent="0.25">
      <c r="A192" s="217"/>
      <c r="B192" s="232"/>
      <c r="C192" s="232"/>
      <c r="D192" s="232"/>
      <c r="E192" s="232"/>
      <c r="F192" s="232"/>
      <c r="G192" s="232"/>
      <c r="H192" s="232"/>
      <c r="I192" s="232"/>
      <c r="J192" s="232"/>
      <c r="K192" s="232"/>
      <c r="L192" s="232"/>
      <c r="M192" s="232"/>
      <c r="N192" s="234"/>
    </row>
    <row r="193" spans="1:14" x14ac:dyDescent="0.2">
      <c r="A193" s="216" t="s">
        <v>49</v>
      </c>
      <c r="B193" s="231">
        <v>311400</v>
      </c>
      <c r="C193" s="231">
        <v>327600</v>
      </c>
      <c r="D193" s="231">
        <v>324000</v>
      </c>
      <c r="E193" s="231">
        <v>358200</v>
      </c>
      <c r="F193" s="231">
        <v>237600</v>
      </c>
      <c r="G193" s="231">
        <v>237600</v>
      </c>
      <c r="H193" s="231"/>
      <c r="I193" s="231"/>
      <c r="J193" s="231"/>
      <c r="K193" s="231"/>
      <c r="L193" s="231">
        <v>0</v>
      </c>
      <c r="M193" s="231"/>
      <c r="N193" s="233">
        <v>1796400</v>
      </c>
    </row>
    <row r="194" spans="1:14" ht="13.5" thickBot="1" x14ac:dyDescent="0.25">
      <c r="A194" s="217"/>
      <c r="B194" s="232"/>
      <c r="C194" s="232"/>
      <c r="D194" s="232"/>
      <c r="E194" s="232"/>
      <c r="F194" s="232"/>
      <c r="G194" s="232"/>
      <c r="H194" s="232"/>
      <c r="I194" s="232"/>
      <c r="J194" s="232"/>
      <c r="K194" s="232"/>
      <c r="L194" s="232"/>
      <c r="M194" s="232"/>
      <c r="N194" s="234"/>
    </row>
    <row r="195" spans="1:14" x14ac:dyDescent="0.2">
      <c r="A195" s="216" t="s">
        <v>50</v>
      </c>
      <c r="B195" s="231">
        <v>19008728</v>
      </c>
      <c r="C195" s="231">
        <v>19176795</v>
      </c>
      <c r="D195" s="231">
        <v>28110160</v>
      </c>
      <c r="E195" s="231">
        <v>23092377</v>
      </c>
      <c r="F195" s="231">
        <v>14403708</v>
      </c>
      <c r="G195" s="231">
        <v>17314339</v>
      </c>
      <c r="H195" s="231">
        <v>32474946</v>
      </c>
      <c r="I195" s="231">
        <v>36111176</v>
      </c>
      <c r="J195" s="231">
        <v>33482779</v>
      </c>
      <c r="K195" s="231">
        <v>20352533</v>
      </c>
      <c r="L195" s="231">
        <v>14441584</v>
      </c>
      <c r="M195" s="231">
        <v>10785378</v>
      </c>
      <c r="N195" s="233">
        <v>268754503</v>
      </c>
    </row>
    <row r="196" spans="1:14" ht="13.5" thickBot="1" x14ac:dyDescent="0.25">
      <c r="A196" s="217"/>
      <c r="B196" s="232"/>
      <c r="C196" s="232"/>
      <c r="D196" s="232"/>
      <c r="E196" s="232"/>
      <c r="F196" s="232"/>
      <c r="G196" s="232"/>
      <c r="H196" s="232"/>
      <c r="I196" s="232"/>
      <c r="J196" s="232"/>
      <c r="K196" s="232"/>
      <c r="L196" s="232"/>
      <c r="M196" s="232"/>
      <c r="N196" s="234"/>
    </row>
    <row r="197" spans="1:14" x14ac:dyDescent="0.2">
      <c r="A197" s="214" t="s">
        <v>13</v>
      </c>
      <c r="B197" s="214">
        <v>85299601</v>
      </c>
      <c r="C197" s="214">
        <v>70768085</v>
      </c>
      <c r="D197" s="214">
        <v>91878387</v>
      </c>
      <c r="E197" s="214">
        <v>85719967</v>
      </c>
      <c r="F197" s="214">
        <v>112304038</v>
      </c>
      <c r="G197" s="214">
        <v>120252852</v>
      </c>
      <c r="H197" s="214">
        <v>127947017</v>
      </c>
      <c r="I197" s="214">
        <v>133534579</v>
      </c>
      <c r="J197" s="214">
        <v>130098329</v>
      </c>
      <c r="K197" s="214">
        <v>98500723</v>
      </c>
      <c r="L197" s="214">
        <v>87458561</v>
      </c>
      <c r="M197" s="214">
        <v>76359086</v>
      </c>
      <c r="N197" s="214">
        <v>1220121225</v>
      </c>
    </row>
    <row r="198" spans="1:14" ht="13.5" thickBot="1" x14ac:dyDescent="0.25">
      <c r="A198" s="215"/>
      <c r="B198" s="215"/>
      <c r="C198" s="215"/>
      <c r="D198" s="215"/>
      <c r="E198" s="215"/>
      <c r="F198" s="215"/>
      <c r="G198" s="215"/>
      <c r="H198" s="215"/>
      <c r="I198" s="215"/>
      <c r="J198" s="215"/>
      <c r="K198" s="215"/>
      <c r="L198" s="215"/>
      <c r="M198" s="215"/>
      <c r="N198" s="215"/>
    </row>
    <row r="199" spans="1:14" x14ac:dyDescent="0.2">
      <c r="A199" s="236" t="s">
        <v>205</v>
      </c>
      <c r="B199" s="236"/>
      <c r="C199" s="236"/>
      <c r="D199" s="236"/>
      <c r="E199" s="236"/>
      <c r="F199" s="236"/>
      <c r="G199" s="236"/>
      <c r="H199" s="236"/>
      <c r="I199" s="236"/>
      <c r="J199" s="236"/>
      <c r="K199" s="236"/>
      <c r="L199" s="236"/>
      <c r="M199" s="236"/>
      <c r="N199" s="236"/>
    </row>
  </sheetData>
  <mergeCells count="1134">
    <mergeCell ref="A2:N2"/>
    <mergeCell ref="A6:C6"/>
    <mergeCell ref="A5:C5"/>
    <mergeCell ref="A4:C4"/>
    <mergeCell ref="A12:N12"/>
    <mergeCell ref="A9:C9"/>
    <mergeCell ref="A8:C8"/>
    <mergeCell ref="A7:C7"/>
    <mergeCell ref="A177:N177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N104:N105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A154:A155"/>
    <mergeCell ref="B154:B155"/>
    <mergeCell ref="C154:C155"/>
    <mergeCell ref="D154:D155"/>
    <mergeCell ref="E154:E155"/>
    <mergeCell ref="F154:F155"/>
    <mergeCell ref="G154:G155"/>
    <mergeCell ref="H154:H155"/>
    <mergeCell ref="I154:I155"/>
    <mergeCell ref="J154:J155"/>
    <mergeCell ref="K154:K155"/>
    <mergeCell ref="L154:L155"/>
    <mergeCell ref="M154:M155"/>
    <mergeCell ref="N154:N155"/>
    <mergeCell ref="A179:A180"/>
    <mergeCell ref="B179:B180"/>
    <mergeCell ref="C179:C180"/>
    <mergeCell ref="D179:D180"/>
    <mergeCell ref="E179:E180"/>
    <mergeCell ref="F179:F180"/>
    <mergeCell ref="G179:G180"/>
    <mergeCell ref="H179:H180"/>
    <mergeCell ref="I179:I180"/>
    <mergeCell ref="J179:J180"/>
    <mergeCell ref="K179:K180"/>
    <mergeCell ref="L179:L180"/>
    <mergeCell ref="M179:M180"/>
    <mergeCell ref="N179:N180"/>
    <mergeCell ref="A172:A173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L172:L173"/>
    <mergeCell ref="M172:M173"/>
    <mergeCell ref="N172:N173"/>
    <mergeCell ref="A197:A198"/>
    <mergeCell ref="B197:B198"/>
    <mergeCell ref="C197:C198"/>
    <mergeCell ref="D197:D198"/>
    <mergeCell ref="E197:E198"/>
    <mergeCell ref="F197:F198"/>
    <mergeCell ref="G197:G198"/>
    <mergeCell ref="H197:H198"/>
    <mergeCell ref="I197:I198"/>
    <mergeCell ref="J197:J198"/>
    <mergeCell ref="K197:K198"/>
    <mergeCell ref="L197:L198"/>
    <mergeCell ref="M197:M198"/>
    <mergeCell ref="N197:N198"/>
    <mergeCell ref="A147:A148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L126:L127"/>
    <mergeCell ref="M126:M127"/>
    <mergeCell ref="N126:N127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M93:M94"/>
    <mergeCell ref="N93:N94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L110:L111"/>
    <mergeCell ref="M110:M111"/>
    <mergeCell ref="N110:N111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L112:L113"/>
    <mergeCell ref="M112:M113"/>
    <mergeCell ref="N112:N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M114:M115"/>
    <mergeCell ref="N114:N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M116:M117"/>
    <mergeCell ref="N116:N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M118:M119"/>
    <mergeCell ref="N118:N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M120:M121"/>
    <mergeCell ref="N120:N121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L122:L123"/>
    <mergeCell ref="M122:M123"/>
    <mergeCell ref="N122:N123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M124:M125"/>
    <mergeCell ref="N124:N125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B143:B144"/>
    <mergeCell ref="C143:C144"/>
    <mergeCell ref="D143:D144"/>
    <mergeCell ref="E143:E144"/>
    <mergeCell ref="F143:F144"/>
    <mergeCell ref="G143:G144"/>
    <mergeCell ref="H143:H144"/>
    <mergeCell ref="I143:I144"/>
    <mergeCell ref="J143:J144"/>
    <mergeCell ref="K143:K144"/>
    <mergeCell ref="L143:L144"/>
    <mergeCell ref="M143:M144"/>
    <mergeCell ref="N143:N144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B156:B157"/>
    <mergeCell ref="C156:C157"/>
    <mergeCell ref="D156:D157"/>
    <mergeCell ref="E156:E157"/>
    <mergeCell ref="F156:F157"/>
    <mergeCell ref="G156:G157"/>
    <mergeCell ref="H156:H157"/>
    <mergeCell ref="I156:I157"/>
    <mergeCell ref="J156:J157"/>
    <mergeCell ref="K156:K157"/>
    <mergeCell ref="L156:L157"/>
    <mergeCell ref="M156:M157"/>
    <mergeCell ref="N156:N157"/>
    <mergeCell ref="B158:B159"/>
    <mergeCell ref="C158:C159"/>
    <mergeCell ref="D158:D159"/>
    <mergeCell ref="E158:E159"/>
    <mergeCell ref="F158:F159"/>
    <mergeCell ref="G158:G159"/>
    <mergeCell ref="H158:H159"/>
    <mergeCell ref="I158:I159"/>
    <mergeCell ref="J158:J159"/>
    <mergeCell ref="K158:K159"/>
    <mergeCell ref="L158:L159"/>
    <mergeCell ref="M158:M159"/>
    <mergeCell ref="N158:N159"/>
    <mergeCell ref="B160:B161"/>
    <mergeCell ref="C160:C161"/>
    <mergeCell ref="D160:D161"/>
    <mergeCell ref="E160:E161"/>
    <mergeCell ref="F160:F161"/>
    <mergeCell ref="G160:G161"/>
    <mergeCell ref="H160:H161"/>
    <mergeCell ref="I160:I161"/>
    <mergeCell ref="J160:J161"/>
    <mergeCell ref="K160:K161"/>
    <mergeCell ref="L160:L161"/>
    <mergeCell ref="M160:M161"/>
    <mergeCell ref="N160:N161"/>
    <mergeCell ref="B162:B163"/>
    <mergeCell ref="C162:C163"/>
    <mergeCell ref="D162:D163"/>
    <mergeCell ref="E162:E163"/>
    <mergeCell ref="F162:F163"/>
    <mergeCell ref="G162:G163"/>
    <mergeCell ref="H162:H163"/>
    <mergeCell ref="I162:I163"/>
    <mergeCell ref="J162:J163"/>
    <mergeCell ref="K162:K163"/>
    <mergeCell ref="L162:L163"/>
    <mergeCell ref="M162:M163"/>
    <mergeCell ref="N162:N163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L164:L165"/>
    <mergeCell ref="M164:M165"/>
    <mergeCell ref="N164:N165"/>
    <mergeCell ref="B166:B167"/>
    <mergeCell ref="C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66:L167"/>
    <mergeCell ref="M166:M167"/>
    <mergeCell ref="N166:N167"/>
    <mergeCell ref="B168:B169"/>
    <mergeCell ref="C168:C169"/>
    <mergeCell ref="D168:D169"/>
    <mergeCell ref="E168:E169"/>
    <mergeCell ref="F168:F169"/>
    <mergeCell ref="G168:G169"/>
    <mergeCell ref="H168:H169"/>
    <mergeCell ref="I168:I169"/>
    <mergeCell ref="J168:J169"/>
    <mergeCell ref="K168:K169"/>
    <mergeCell ref="L168:L169"/>
    <mergeCell ref="M168:M169"/>
    <mergeCell ref="N168:N169"/>
    <mergeCell ref="B170:B171"/>
    <mergeCell ref="C170:C171"/>
    <mergeCell ref="D170:D171"/>
    <mergeCell ref="E170:E171"/>
    <mergeCell ref="F170:F171"/>
    <mergeCell ref="G170:G171"/>
    <mergeCell ref="H170:H171"/>
    <mergeCell ref="I170:I171"/>
    <mergeCell ref="J170:J171"/>
    <mergeCell ref="K170:K171"/>
    <mergeCell ref="L170:L171"/>
    <mergeCell ref="M170:M171"/>
    <mergeCell ref="N170:N171"/>
    <mergeCell ref="B181:B182"/>
    <mergeCell ref="C181:C182"/>
    <mergeCell ref="D181:D182"/>
    <mergeCell ref="E181:E182"/>
    <mergeCell ref="F181:F182"/>
    <mergeCell ref="G181:G182"/>
    <mergeCell ref="H181:H182"/>
    <mergeCell ref="I181:I182"/>
    <mergeCell ref="J181:J182"/>
    <mergeCell ref="K181:K182"/>
    <mergeCell ref="L181:L182"/>
    <mergeCell ref="M181:M182"/>
    <mergeCell ref="N181:N182"/>
    <mergeCell ref="B183:B184"/>
    <mergeCell ref="C183:C184"/>
    <mergeCell ref="D183:D184"/>
    <mergeCell ref="E183:E184"/>
    <mergeCell ref="F183:F184"/>
    <mergeCell ref="G183:G184"/>
    <mergeCell ref="H183:H184"/>
    <mergeCell ref="I183:I184"/>
    <mergeCell ref="J183:J184"/>
    <mergeCell ref="K183:K184"/>
    <mergeCell ref="L183:L184"/>
    <mergeCell ref="M183:M184"/>
    <mergeCell ref="N183:N184"/>
    <mergeCell ref="B185:B186"/>
    <mergeCell ref="C185:C186"/>
    <mergeCell ref="D185:D186"/>
    <mergeCell ref="E185:E186"/>
    <mergeCell ref="F185:F186"/>
    <mergeCell ref="G185:G186"/>
    <mergeCell ref="H185:H186"/>
    <mergeCell ref="I185:I186"/>
    <mergeCell ref="J185:J186"/>
    <mergeCell ref="K185:K186"/>
    <mergeCell ref="L185:L186"/>
    <mergeCell ref="M185:M186"/>
    <mergeCell ref="N185:N186"/>
    <mergeCell ref="B187:B188"/>
    <mergeCell ref="C187:C188"/>
    <mergeCell ref="D187:D188"/>
    <mergeCell ref="E187:E188"/>
    <mergeCell ref="F187:F188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B189:B190"/>
    <mergeCell ref="C189:C190"/>
    <mergeCell ref="D189:D190"/>
    <mergeCell ref="E189:E190"/>
    <mergeCell ref="F189:F190"/>
    <mergeCell ref="G189:G190"/>
    <mergeCell ref="H189:H190"/>
    <mergeCell ref="I189:I190"/>
    <mergeCell ref="J189:J190"/>
    <mergeCell ref="K189:K190"/>
    <mergeCell ref="L189:L190"/>
    <mergeCell ref="M189:M190"/>
    <mergeCell ref="N189:N190"/>
    <mergeCell ref="B191:B192"/>
    <mergeCell ref="C191:C192"/>
    <mergeCell ref="D191:D192"/>
    <mergeCell ref="E191:E192"/>
    <mergeCell ref="F191:F192"/>
    <mergeCell ref="G191:G192"/>
    <mergeCell ref="H191:H192"/>
    <mergeCell ref="I191:I192"/>
    <mergeCell ref="J191:J192"/>
    <mergeCell ref="K191:K192"/>
    <mergeCell ref="L191:L192"/>
    <mergeCell ref="M191:M192"/>
    <mergeCell ref="N191:N192"/>
    <mergeCell ref="B193:B194"/>
    <mergeCell ref="C193:C194"/>
    <mergeCell ref="D193:D194"/>
    <mergeCell ref="E193:E194"/>
    <mergeCell ref="F193:F194"/>
    <mergeCell ref="G193:G194"/>
    <mergeCell ref="H193:H194"/>
    <mergeCell ref="I193:I194"/>
    <mergeCell ref="J193:J194"/>
    <mergeCell ref="N195:N196"/>
    <mergeCell ref="K193:K194"/>
    <mergeCell ref="L193:L194"/>
    <mergeCell ref="M193:M194"/>
    <mergeCell ref="N193:N194"/>
    <mergeCell ref="B195:B196"/>
    <mergeCell ref="C195:C196"/>
    <mergeCell ref="D195:D196"/>
    <mergeCell ref="E195:E196"/>
    <mergeCell ref="K195:K196"/>
    <mergeCell ref="A185:A186"/>
    <mergeCell ref="A187:A188"/>
    <mergeCell ref="A189:A190"/>
    <mergeCell ref="A191:A192"/>
    <mergeCell ref="M195:M196"/>
    <mergeCell ref="F195:F196"/>
    <mergeCell ref="G195:G196"/>
    <mergeCell ref="H195:H196"/>
    <mergeCell ref="I195:I196"/>
    <mergeCell ref="L195:L196"/>
    <mergeCell ref="A193:A194"/>
    <mergeCell ref="A195:A196"/>
    <mergeCell ref="J195:J196"/>
    <mergeCell ref="A170:A171"/>
    <mergeCell ref="A156:A157"/>
    <mergeCell ref="A158:A159"/>
    <mergeCell ref="A160:A161"/>
    <mergeCell ref="A162:A163"/>
    <mergeCell ref="A181:A182"/>
    <mergeCell ref="A183:A184"/>
    <mergeCell ref="A141:A142"/>
    <mergeCell ref="A164:A165"/>
    <mergeCell ref="A166:A167"/>
    <mergeCell ref="A168:A169"/>
    <mergeCell ref="A71:A72"/>
    <mergeCell ref="A143:A144"/>
    <mergeCell ref="A145:A146"/>
    <mergeCell ref="A106:A107"/>
    <mergeCell ref="A108:A109"/>
    <mergeCell ref="A110:A111"/>
    <mergeCell ref="A112:A113"/>
    <mergeCell ref="A114:A115"/>
    <mergeCell ref="A116:A117"/>
    <mergeCell ref="A118:A119"/>
    <mergeCell ref="A63:A64"/>
    <mergeCell ref="A65:A66"/>
    <mergeCell ref="A67:A68"/>
    <mergeCell ref="A69:A70"/>
    <mergeCell ref="A95:A96"/>
    <mergeCell ref="A81:A82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83:A84"/>
    <mergeCell ref="A40:A41"/>
    <mergeCell ref="A42:A43"/>
    <mergeCell ref="A44:A45"/>
    <mergeCell ref="A46:A47"/>
    <mergeCell ref="A85:A86"/>
    <mergeCell ref="A59:A60"/>
    <mergeCell ref="A61:A62"/>
    <mergeCell ref="A87:A88"/>
    <mergeCell ref="A73:A74"/>
    <mergeCell ref="A53:N53"/>
    <mergeCell ref="A89:A90"/>
    <mergeCell ref="A91:A92"/>
    <mergeCell ref="A93:A94"/>
    <mergeCell ref="A75:A76"/>
    <mergeCell ref="A77:A78"/>
    <mergeCell ref="A79:A80"/>
    <mergeCell ref="A57:A58"/>
    <mergeCell ref="A199:N199"/>
    <mergeCell ref="A152:N152"/>
    <mergeCell ref="A131:N131"/>
    <mergeCell ref="A102:N102"/>
    <mergeCell ref="A122:A123"/>
    <mergeCell ref="A124:A125"/>
    <mergeCell ref="A120:A121"/>
    <mergeCell ref="A135:A136"/>
    <mergeCell ref="A137:A138"/>
    <mergeCell ref="A139:A140"/>
  </mergeCells>
  <phoneticPr fontId="4" type="noConversion"/>
  <hyperlinks>
    <hyperlink ref="A4" location="'Tn Km 2013'!A34" display="1 - FERROEXPRESO PAMPEANO S.A."/>
    <hyperlink ref="A5" location="'Tn Km 2013'!A60" display="2 - NUEVO CENTRAL ARGENTINO S.A."/>
    <hyperlink ref="A6" location="'Tn Km 2013'!A79" display="3 - FERROSUR ROCA S.A."/>
    <hyperlink ref="A7" location="'Tn Km 2013'!A100" display="4 - BELGRANO CARGAS Y LOGÍSTICA S.A. - Línea San Martín "/>
    <hyperlink ref="A8" location="'Tn Km 2013'!A119" display="5 - BELGRANO CARGAS Y LOGÍSTICA S.A. - Línea Urquiza"/>
    <hyperlink ref="A9" location="'Tn Km 2013'!A137" display="6 - BELGRANO CARGAS Y LOGÍSTICA S.A. - Línea Belgrano"/>
    <hyperlink ref="A4:C4" location="'1999'!A40" display="1 - FERROEXPRESO PAMPEANO S.A."/>
    <hyperlink ref="A5:C5" location="'1999'!A83" display="2 - NUEVO CENTRAL ARGENTINO S.A."/>
    <hyperlink ref="A6:C6" location="'1999'!A128" display="3 - FERROSUR ROCA S.A."/>
    <hyperlink ref="A7:C7" location="'1999'!A149" display="4 - BUENOS AIRES AL PACIFICO S.A. "/>
    <hyperlink ref="A8:C8" location="'1999'!A174" display="5 - FERROCARRIL MESOPOTAMICO GRAL URQUIZA S.A."/>
    <hyperlink ref="A9:C9" location="'1999'!A200" display="6 - BELGRANO S.A."/>
  </hyperlinks>
  <pageMargins left="0.75" right="0.75" top="1" bottom="1" header="0" footer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8"/>
  <sheetViews>
    <sheetView workbookViewId="0"/>
  </sheetViews>
  <sheetFormatPr baseColWidth="10" defaultRowHeight="12.75" x14ac:dyDescent="0.2"/>
  <cols>
    <col min="1" max="1" width="18.7109375" customWidth="1"/>
    <col min="2" max="13" width="15.7109375" customWidth="1"/>
    <col min="14" max="14" width="15.7109375" style="25" customWidth="1"/>
  </cols>
  <sheetData>
    <row r="2" spans="1:14" s="26" customFormat="1" ht="24.95" customHeight="1" x14ac:dyDescent="0.2">
      <c r="A2" s="227" t="s">
        <v>185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</row>
    <row r="3" spans="1:14" ht="13.5" thickBot="1" x14ac:dyDescent="0.25"/>
    <row r="4" spans="1:14" s="26" customFormat="1" ht="24.95" customHeight="1" thickTop="1" thickBot="1" x14ac:dyDescent="0.25">
      <c r="A4" s="228" t="s">
        <v>0</v>
      </c>
      <c r="B4" s="229"/>
      <c r="C4" s="230"/>
      <c r="D4" s="42"/>
      <c r="E4" s="24"/>
      <c r="N4" s="25"/>
    </row>
    <row r="5" spans="1:14" s="26" customFormat="1" ht="24.95" customHeight="1" thickTop="1" thickBot="1" x14ac:dyDescent="0.25">
      <c r="A5" s="228" t="s">
        <v>18</v>
      </c>
      <c r="B5" s="229"/>
      <c r="C5" s="230"/>
      <c r="D5" s="42"/>
      <c r="E5" s="24"/>
      <c r="N5" s="25"/>
    </row>
    <row r="6" spans="1:14" s="26" customFormat="1" ht="24.95" customHeight="1" thickTop="1" thickBot="1" x14ac:dyDescent="0.25">
      <c r="A6" s="228" t="s">
        <v>29</v>
      </c>
      <c r="B6" s="229"/>
      <c r="C6" s="230"/>
      <c r="D6" s="42"/>
      <c r="E6" s="24"/>
      <c r="N6" s="25"/>
    </row>
    <row r="7" spans="1:14" s="26" customFormat="1" ht="24.95" customHeight="1" thickTop="1" thickBot="1" x14ac:dyDescent="0.25">
      <c r="A7" s="228" t="s">
        <v>200</v>
      </c>
      <c r="B7" s="229"/>
      <c r="C7" s="230"/>
      <c r="D7" s="42"/>
      <c r="E7" s="24"/>
      <c r="N7" s="25"/>
    </row>
    <row r="8" spans="1:14" s="26" customFormat="1" ht="24.95" customHeight="1" thickTop="1" thickBot="1" x14ac:dyDescent="0.25">
      <c r="A8" s="228" t="s">
        <v>201</v>
      </c>
      <c r="B8" s="229"/>
      <c r="C8" s="230"/>
      <c r="D8" s="42"/>
      <c r="E8" s="24"/>
      <c r="N8" s="25"/>
    </row>
    <row r="9" spans="1:14" s="26" customFormat="1" ht="24.95" customHeight="1" thickTop="1" thickBot="1" x14ac:dyDescent="0.25">
      <c r="A9" s="228" t="s">
        <v>76</v>
      </c>
      <c r="B9" s="229"/>
      <c r="C9" s="230"/>
      <c r="D9" s="41"/>
      <c r="E9" s="38"/>
      <c r="N9" s="25"/>
    </row>
    <row r="10" spans="1:14" ht="13.5" thickTop="1" x14ac:dyDescent="0.2">
      <c r="A10" s="24"/>
      <c r="B10" s="24"/>
      <c r="C10" s="24"/>
      <c r="D10" s="24"/>
      <c r="E10" s="1"/>
    </row>
    <row r="12" spans="1:14" s="26" customFormat="1" ht="24.95" customHeight="1" x14ac:dyDescent="0.2">
      <c r="A12" s="222" t="s">
        <v>163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</row>
    <row r="13" spans="1:14" ht="13.5" thickBot="1" x14ac:dyDescent="0.25"/>
    <row r="14" spans="1:14" x14ac:dyDescent="0.2">
      <c r="A14" s="216"/>
      <c r="B14" s="225" t="s">
        <v>1</v>
      </c>
      <c r="C14" s="216" t="s">
        <v>2</v>
      </c>
      <c r="D14" s="225" t="s">
        <v>3</v>
      </c>
      <c r="E14" s="216" t="s">
        <v>4</v>
      </c>
      <c r="F14" s="225" t="s">
        <v>5</v>
      </c>
      <c r="G14" s="216" t="s">
        <v>6</v>
      </c>
      <c r="H14" s="225" t="s">
        <v>7</v>
      </c>
      <c r="I14" s="216" t="s">
        <v>8</v>
      </c>
      <c r="J14" s="225" t="s">
        <v>9</v>
      </c>
      <c r="K14" s="216" t="s">
        <v>10</v>
      </c>
      <c r="L14" s="225" t="s">
        <v>11</v>
      </c>
      <c r="M14" s="216" t="s">
        <v>12</v>
      </c>
      <c r="N14" s="223" t="s">
        <v>13</v>
      </c>
    </row>
    <row r="15" spans="1:14" ht="13.5" thickBot="1" x14ac:dyDescent="0.25">
      <c r="A15" s="217"/>
      <c r="B15" s="226"/>
      <c r="C15" s="217"/>
      <c r="D15" s="226"/>
      <c r="E15" s="217"/>
      <c r="F15" s="226"/>
      <c r="G15" s="217"/>
      <c r="H15" s="226"/>
      <c r="I15" s="217"/>
      <c r="J15" s="226"/>
      <c r="K15" s="217"/>
      <c r="L15" s="226"/>
      <c r="M15" s="217"/>
      <c r="N15" s="224"/>
    </row>
    <row r="16" spans="1:14" x14ac:dyDescent="0.2">
      <c r="A16" s="216" t="s">
        <v>14</v>
      </c>
      <c r="B16" s="231"/>
      <c r="C16" s="231"/>
      <c r="D16" s="231">
        <v>690000</v>
      </c>
      <c r="E16" s="231"/>
      <c r="F16" s="231"/>
      <c r="G16" s="231">
        <v>3250000</v>
      </c>
      <c r="H16" s="231">
        <v>3990000</v>
      </c>
      <c r="I16" s="231">
        <v>2950000</v>
      </c>
      <c r="J16" s="231">
        <v>2420000</v>
      </c>
      <c r="K16" s="231">
        <v>1460000</v>
      </c>
      <c r="L16" s="231">
        <v>820000</v>
      </c>
      <c r="M16" s="231">
        <v>10000</v>
      </c>
      <c r="N16" s="233">
        <v>15590000</v>
      </c>
    </row>
    <row r="17" spans="1:14" ht="13.5" thickBot="1" x14ac:dyDescent="0.25">
      <c r="A17" s="217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4"/>
    </row>
    <row r="18" spans="1:14" x14ac:dyDescent="0.2">
      <c r="A18" s="216" t="s">
        <v>118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3">
        <v>0</v>
      </c>
    </row>
    <row r="19" spans="1:14" ht="13.5" thickBot="1" x14ac:dyDescent="0.25">
      <c r="A19" s="217"/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4"/>
    </row>
    <row r="20" spans="1:14" x14ac:dyDescent="0.2">
      <c r="A20" s="216" t="s">
        <v>109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3">
        <v>0</v>
      </c>
    </row>
    <row r="21" spans="1:14" ht="13.5" thickBot="1" x14ac:dyDescent="0.25">
      <c r="A21" s="217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4"/>
    </row>
    <row r="22" spans="1:14" x14ac:dyDescent="0.2">
      <c r="A22" s="216" t="s">
        <v>80</v>
      </c>
      <c r="B22" s="231"/>
      <c r="C22" s="231">
        <v>3090000</v>
      </c>
      <c r="D22" s="231">
        <v>2100000</v>
      </c>
      <c r="E22" s="231">
        <v>20000</v>
      </c>
      <c r="F22" s="231"/>
      <c r="G22" s="231">
        <v>1650000</v>
      </c>
      <c r="H22" s="231">
        <v>1150000</v>
      </c>
      <c r="I22" s="231">
        <v>4350000</v>
      </c>
      <c r="J22" s="231"/>
      <c r="K22" s="231">
        <v>10000</v>
      </c>
      <c r="L22" s="231">
        <v>2620000</v>
      </c>
      <c r="M22" s="231">
        <v>5900000</v>
      </c>
      <c r="N22" s="233">
        <v>20890000</v>
      </c>
    </row>
    <row r="23" spans="1:14" ht="13.5" thickBot="1" x14ac:dyDescent="0.25">
      <c r="A23" s="217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4"/>
    </row>
    <row r="24" spans="1:14" x14ac:dyDescent="0.2">
      <c r="A24" s="216" t="s">
        <v>119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3">
        <v>0</v>
      </c>
    </row>
    <row r="25" spans="1:14" ht="13.5" thickBot="1" x14ac:dyDescent="0.25">
      <c r="A25" s="217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4"/>
    </row>
    <row r="26" spans="1:14" x14ac:dyDescent="0.2">
      <c r="A26" s="216" t="s">
        <v>16</v>
      </c>
      <c r="B26" s="231"/>
      <c r="C26" s="231"/>
      <c r="D26" s="231">
        <v>2150000</v>
      </c>
      <c r="E26" s="231">
        <v>1060000</v>
      </c>
      <c r="F26" s="231"/>
      <c r="G26" s="231">
        <v>280000</v>
      </c>
      <c r="H26" s="231">
        <v>350000</v>
      </c>
      <c r="I26" s="231">
        <v>750000</v>
      </c>
      <c r="J26" s="231">
        <v>2690000</v>
      </c>
      <c r="K26" s="231">
        <v>840000</v>
      </c>
      <c r="L26" s="231">
        <v>20000</v>
      </c>
      <c r="M26" s="231">
        <v>4300</v>
      </c>
      <c r="N26" s="233">
        <v>8144300</v>
      </c>
    </row>
    <row r="27" spans="1:14" ht="13.5" thickBot="1" x14ac:dyDescent="0.25">
      <c r="A27" s="217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4"/>
    </row>
    <row r="28" spans="1:14" x14ac:dyDescent="0.2">
      <c r="A28" s="216" t="s">
        <v>83</v>
      </c>
      <c r="B28" s="231">
        <v>1190000</v>
      </c>
      <c r="C28" s="231">
        <v>4120000</v>
      </c>
      <c r="D28" s="231">
        <v>33200000</v>
      </c>
      <c r="E28" s="231">
        <v>7580000</v>
      </c>
      <c r="F28" s="231">
        <v>14090000</v>
      </c>
      <c r="G28" s="231">
        <v>21960000</v>
      </c>
      <c r="H28" s="231">
        <v>27710000</v>
      </c>
      <c r="I28" s="231">
        <v>29170000</v>
      </c>
      <c r="J28" s="231">
        <v>26560000</v>
      </c>
      <c r="K28" s="231">
        <v>25140000</v>
      </c>
      <c r="L28" s="231">
        <v>19150000</v>
      </c>
      <c r="M28" s="231">
        <v>15290000</v>
      </c>
      <c r="N28" s="233">
        <v>225160000</v>
      </c>
    </row>
    <row r="29" spans="1:14" ht="13.5" thickBot="1" x14ac:dyDescent="0.25">
      <c r="A29" s="217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4"/>
    </row>
    <row r="30" spans="1:14" x14ac:dyDescent="0.2">
      <c r="A30" s="216" t="s">
        <v>111</v>
      </c>
      <c r="B30" s="231"/>
      <c r="C30" s="231"/>
      <c r="D30" s="231"/>
      <c r="E30" s="231"/>
      <c r="F30" s="231"/>
      <c r="G30" s="231">
        <v>6230000</v>
      </c>
      <c r="H30" s="231">
        <v>6920000</v>
      </c>
      <c r="I30" s="231"/>
      <c r="J30" s="231"/>
      <c r="K30" s="231">
        <v>2860000</v>
      </c>
      <c r="L30" s="231"/>
      <c r="M30" s="231"/>
      <c r="N30" s="233">
        <v>16010000</v>
      </c>
    </row>
    <row r="31" spans="1:14" ht="13.5" thickBot="1" x14ac:dyDescent="0.25">
      <c r="A31" s="217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4"/>
    </row>
    <row r="32" spans="1:14" x14ac:dyDescent="0.2">
      <c r="A32" s="216" t="s">
        <v>89</v>
      </c>
      <c r="B32" s="231"/>
      <c r="C32" s="231"/>
      <c r="D32" s="231"/>
      <c r="E32" s="231"/>
      <c r="F32" s="231"/>
      <c r="G32" s="231"/>
      <c r="H32" s="231">
        <v>640000</v>
      </c>
      <c r="I32" s="231"/>
      <c r="J32" s="231"/>
      <c r="K32" s="231"/>
      <c r="L32" s="231"/>
      <c r="M32" s="231"/>
      <c r="N32" s="233">
        <v>640000</v>
      </c>
    </row>
    <row r="33" spans="1:14" ht="13.5" thickBot="1" x14ac:dyDescent="0.25">
      <c r="A33" s="217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4"/>
    </row>
    <row r="34" spans="1:14" x14ac:dyDescent="0.2">
      <c r="A34" s="216" t="s">
        <v>81</v>
      </c>
      <c r="B34" s="231">
        <v>30000</v>
      </c>
      <c r="C34" s="231">
        <v>110000</v>
      </c>
      <c r="D34" s="231">
        <v>20560000</v>
      </c>
      <c r="E34" s="231">
        <v>82950000</v>
      </c>
      <c r="F34" s="231">
        <v>36370000</v>
      </c>
      <c r="G34" s="231">
        <v>28380000</v>
      </c>
      <c r="H34" s="231">
        <v>12540000</v>
      </c>
      <c r="I34" s="231">
        <v>5380000</v>
      </c>
      <c r="J34" s="231">
        <v>16440000</v>
      </c>
      <c r="K34" s="231">
        <v>24390000</v>
      </c>
      <c r="L34" s="231">
        <v>22960000</v>
      </c>
      <c r="M34" s="231">
        <v>14810000</v>
      </c>
      <c r="N34" s="233">
        <v>264920000</v>
      </c>
    </row>
    <row r="35" spans="1:14" ht="13.5" thickBot="1" x14ac:dyDescent="0.25">
      <c r="A35" s="217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4"/>
    </row>
    <row r="36" spans="1:14" x14ac:dyDescent="0.2">
      <c r="A36" s="216" t="s">
        <v>88</v>
      </c>
      <c r="B36" s="231">
        <v>2880000</v>
      </c>
      <c r="C36" s="231">
        <v>2670000</v>
      </c>
      <c r="D36" s="231">
        <v>1950000</v>
      </c>
      <c r="E36" s="231">
        <v>2460000</v>
      </c>
      <c r="F36" s="231">
        <v>2210000</v>
      </c>
      <c r="G36" s="231">
        <v>2410000</v>
      </c>
      <c r="H36" s="231">
        <v>2630000</v>
      </c>
      <c r="I36" s="231">
        <v>2200000</v>
      </c>
      <c r="J36" s="231">
        <v>4080000</v>
      </c>
      <c r="K36" s="231">
        <v>4120000</v>
      </c>
      <c r="L36" s="231">
        <v>2700000</v>
      </c>
      <c r="M36" s="231">
        <v>1710000</v>
      </c>
      <c r="N36" s="233">
        <v>32020000</v>
      </c>
    </row>
    <row r="37" spans="1:14" ht="13.5" thickBot="1" x14ac:dyDescent="0.25">
      <c r="A37" s="217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4"/>
    </row>
    <row r="38" spans="1:14" x14ac:dyDescent="0.2">
      <c r="A38" s="216" t="s">
        <v>90</v>
      </c>
      <c r="B38" s="231"/>
      <c r="C38" s="231"/>
      <c r="D38" s="231"/>
      <c r="E38" s="231"/>
      <c r="F38" s="231"/>
      <c r="G38" s="231">
        <v>260000</v>
      </c>
      <c r="H38" s="231"/>
      <c r="I38" s="231">
        <v>310000</v>
      </c>
      <c r="J38" s="231">
        <v>580000</v>
      </c>
      <c r="K38" s="231">
        <v>780000</v>
      </c>
      <c r="L38" s="231">
        <v>250000</v>
      </c>
      <c r="M38" s="231">
        <v>610000</v>
      </c>
      <c r="N38" s="233">
        <v>2790000</v>
      </c>
    </row>
    <row r="39" spans="1:14" ht="13.5" thickBot="1" x14ac:dyDescent="0.25">
      <c r="A39" s="217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4"/>
    </row>
    <row r="40" spans="1:14" x14ac:dyDescent="0.2">
      <c r="A40" s="216" t="s">
        <v>84</v>
      </c>
      <c r="B40" s="231"/>
      <c r="C40" s="231"/>
      <c r="D40" s="231">
        <v>480000</v>
      </c>
      <c r="E40" s="231">
        <v>17280000</v>
      </c>
      <c r="F40" s="231">
        <v>18090000</v>
      </c>
      <c r="G40" s="231">
        <v>9270000</v>
      </c>
      <c r="H40" s="231">
        <v>11830000</v>
      </c>
      <c r="I40" s="231">
        <v>9870000</v>
      </c>
      <c r="J40" s="231">
        <v>4730000</v>
      </c>
      <c r="K40" s="231">
        <v>2560000</v>
      </c>
      <c r="L40" s="231">
        <v>3240000</v>
      </c>
      <c r="M40" s="231">
        <v>2650000</v>
      </c>
      <c r="N40" s="233">
        <v>80000000</v>
      </c>
    </row>
    <row r="41" spans="1:14" ht="13.5" thickBot="1" x14ac:dyDescent="0.25">
      <c r="A41" s="217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4"/>
    </row>
    <row r="42" spans="1:14" x14ac:dyDescent="0.2">
      <c r="A42" s="216" t="s">
        <v>87</v>
      </c>
      <c r="B42" s="231"/>
      <c r="C42" s="231"/>
      <c r="D42" s="231"/>
      <c r="E42" s="231"/>
      <c r="F42" s="231"/>
      <c r="G42" s="231"/>
      <c r="H42" s="231">
        <v>3040000</v>
      </c>
      <c r="I42" s="231">
        <v>15540000</v>
      </c>
      <c r="J42" s="231">
        <v>13630000</v>
      </c>
      <c r="K42" s="231">
        <v>1310000</v>
      </c>
      <c r="L42" s="231"/>
      <c r="M42" s="231"/>
      <c r="N42" s="233">
        <v>33520000</v>
      </c>
    </row>
    <row r="43" spans="1:14" ht="13.5" thickBot="1" x14ac:dyDescent="0.25">
      <c r="A43" s="217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4"/>
    </row>
    <row r="44" spans="1:14" x14ac:dyDescent="0.2">
      <c r="A44" s="216" t="s">
        <v>99</v>
      </c>
      <c r="B44" s="231"/>
      <c r="C44" s="231"/>
      <c r="D44" s="231"/>
      <c r="E44" s="231"/>
      <c r="F44" s="231"/>
      <c r="G44" s="231"/>
      <c r="H44" s="231">
        <v>40000</v>
      </c>
      <c r="I44" s="231"/>
      <c r="J44" s="231">
        <v>270000</v>
      </c>
      <c r="K44" s="231">
        <v>560000</v>
      </c>
      <c r="L44" s="231"/>
      <c r="M44" s="231">
        <v>270000</v>
      </c>
      <c r="N44" s="233">
        <v>1140000</v>
      </c>
    </row>
    <row r="45" spans="1:14" ht="13.5" thickBot="1" x14ac:dyDescent="0.25">
      <c r="A45" s="217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4"/>
    </row>
    <row r="46" spans="1:14" x14ac:dyDescent="0.2">
      <c r="A46" s="216" t="s">
        <v>82</v>
      </c>
      <c r="B46" s="231">
        <v>28650000</v>
      </c>
      <c r="C46" s="231">
        <v>27120000</v>
      </c>
      <c r="D46" s="231">
        <v>5150000</v>
      </c>
      <c r="E46" s="231">
        <v>2390000</v>
      </c>
      <c r="F46" s="231">
        <v>6460000</v>
      </c>
      <c r="G46" s="231">
        <v>16610000</v>
      </c>
      <c r="H46" s="231">
        <v>20750000</v>
      </c>
      <c r="I46" s="231">
        <v>15150000</v>
      </c>
      <c r="J46" s="231">
        <v>9270000</v>
      </c>
      <c r="K46" s="231">
        <v>4130000</v>
      </c>
      <c r="L46" s="231">
        <v>7990000</v>
      </c>
      <c r="M46" s="231">
        <v>31750000</v>
      </c>
      <c r="N46" s="233">
        <v>175420000</v>
      </c>
    </row>
    <row r="47" spans="1:14" ht="13.5" thickBot="1" x14ac:dyDescent="0.25">
      <c r="A47" s="217"/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4"/>
    </row>
    <row r="48" spans="1:14" x14ac:dyDescent="0.2">
      <c r="A48" s="216" t="s">
        <v>17</v>
      </c>
      <c r="B48" s="231"/>
      <c r="C48" s="231"/>
      <c r="D48" s="231"/>
      <c r="E48" s="231">
        <v>120000</v>
      </c>
      <c r="F48" s="231"/>
      <c r="G48" s="231">
        <v>70000</v>
      </c>
      <c r="H48" s="231"/>
      <c r="I48" s="231">
        <v>160000</v>
      </c>
      <c r="J48" s="231">
        <v>90000</v>
      </c>
      <c r="K48" s="231" t="s">
        <v>70</v>
      </c>
      <c r="L48" s="231">
        <v>790000</v>
      </c>
      <c r="M48" s="231"/>
      <c r="N48" s="233">
        <v>1230000</v>
      </c>
    </row>
    <row r="49" spans="1:14" ht="13.5" thickBot="1" x14ac:dyDescent="0.25">
      <c r="A49" s="217"/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4"/>
    </row>
    <row r="50" spans="1:14" x14ac:dyDescent="0.2">
      <c r="A50" s="214" t="s">
        <v>13</v>
      </c>
      <c r="B50" s="214">
        <v>32750000</v>
      </c>
      <c r="C50" s="214">
        <v>37110000</v>
      </c>
      <c r="D50" s="214">
        <v>66280000</v>
      </c>
      <c r="E50" s="214">
        <v>113860000</v>
      </c>
      <c r="F50" s="214">
        <v>77220000</v>
      </c>
      <c r="G50" s="214">
        <v>90370000</v>
      </c>
      <c r="H50" s="214">
        <v>91590000</v>
      </c>
      <c r="I50" s="214">
        <v>85830000</v>
      </c>
      <c r="J50" s="214">
        <v>80760000</v>
      </c>
      <c r="K50" s="214">
        <v>68160000</v>
      </c>
      <c r="L50" s="214">
        <v>60540000</v>
      </c>
      <c r="M50" s="214">
        <v>73004300</v>
      </c>
      <c r="N50" s="214">
        <v>877474300</v>
      </c>
    </row>
    <row r="51" spans="1:14" ht="13.5" thickBot="1" x14ac:dyDescent="0.25">
      <c r="A51" s="215"/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</row>
    <row r="55" spans="1:14" s="26" customFormat="1" ht="24.95" customHeight="1" x14ac:dyDescent="0.2">
      <c r="A55" s="222" t="s">
        <v>167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</row>
    <row r="56" spans="1:14" ht="13.5" thickBot="1" x14ac:dyDescent="0.25"/>
    <row r="57" spans="1:14" x14ac:dyDescent="0.2">
      <c r="A57" s="216"/>
      <c r="B57" s="225" t="s">
        <v>1</v>
      </c>
      <c r="C57" s="216" t="s">
        <v>2</v>
      </c>
      <c r="D57" s="225" t="s">
        <v>3</v>
      </c>
      <c r="E57" s="216" t="s">
        <v>4</v>
      </c>
      <c r="F57" s="225" t="s">
        <v>5</v>
      </c>
      <c r="G57" s="216" t="s">
        <v>6</v>
      </c>
      <c r="H57" s="225" t="s">
        <v>7</v>
      </c>
      <c r="I57" s="216" t="s">
        <v>8</v>
      </c>
      <c r="J57" s="225" t="s">
        <v>9</v>
      </c>
      <c r="K57" s="216" t="s">
        <v>10</v>
      </c>
      <c r="L57" s="225" t="s">
        <v>11</v>
      </c>
      <c r="M57" s="216" t="s">
        <v>12</v>
      </c>
      <c r="N57" s="223" t="s">
        <v>13</v>
      </c>
    </row>
    <row r="58" spans="1:14" ht="13.5" thickBot="1" x14ac:dyDescent="0.25">
      <c r="A58" s="217"/>
      <c r="B58" s="226"/>
      <c r="C58" s="217"/>
      <c r="D58" s="226"/>
      <c r="E58" s="217"/>
      <c r="F58" s="226"/>
      <c r="G58" s="217"/>
      <c r="H58" s="226"/>
      <c r="I58" s="217"/>
      <c r="J58" s="226"/>
      <c r="K58" s="217"/>
      <c r="L58" s="226"/>
      <c r="M58" s="217"/>
      <c r="N58" s="224"/>
    </row>
    <row r="59" spans="1:14" x14ac:dyDescent="0.2">
      <c r="A59" s="216" t="s">
        <v>14</v>
      </c>
      <c r="B59" s="231">
        <v>4286569</v>
      </c>
      <c r="C59" s="231">
        <v>3518620</v>
      </c>
      <c r="D59" s="231">
        <v>5985526</v>
      </c>
      <c r="E59" s="231">
        <v>8522616</v>
      </c>
      <c r="F59" s="231">
        <v>7957920</v>
      </c>
      <c r="G59" s="231">
        <v>7884911</v>
      </c>
      <c r="H59" s="231">
        <v>10912103</v>
      </c>
      <c r="I59" s="231">
        <v>13145952</v>
      </c>
      <c r="J59" s="231">
        <v>12067734</v>
      </c>
      <c r="K59" s="231">
        <v>7499894</v>
      </c>
      <c r="L59" s="231">
        <v>6709532</v>
      </c>
      <c r="M59" s="231">
        <v>8636365</v>
      </c>
      <c r="N59" s="233">
        <v>97127742</v>
      </c>
    </row>
    <row r="60" spans="1:14" ht="13.5" thickBot="1" x14ac:dyDescent="0.25">
      <c r="A60" s="217"/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4"/>
    </row>
    <row r="61" spans="1:14" x14ac:dyDescent="0.2">
      <c r="A61" s="216" t="s">
        <v>103</v>
      </c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3">
        <v>0</v>
      </c>
    </row>
    <row r="62" spans="1:14" ht="13.5" thickBot="1" x14ac:dyDescent="0.25">
      <c r="A62" s="217"/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4"/>
    </row>
    <row r="63" spans="1:14" x14ac:dyDescent="0.2">
      <c r="A63" s="216" t="s">
        <v>19</v>
      </c>
      <c r="B63" s="231">
        <v>3635768</v>
      </c>
      <c r="C63" s="231"/>
      <c r="D63" s="231"/>
      <c r="E63" s="231"/>
      <c r="F63" s="231">
        <v>1374000</v>
      </c>
      <c r="G63" s="231"/>
      <c r="H63" s="231">
        <v>3278281</v>
      </c>
      <c r="I63" s="231">
        <v>7011888</v>
      </c>
      <c r="J63" s="231">
        <v>6991712</v>
      </c>
      <c r="K63" s="231">
        <v>5973039</v>
      </c>
      <c r="L63" s="231">
        <v>7104518</v>
      </c>
      <c r="M63" s="231">
        <v>2264707</v>
      </c>
      <c r="N63" s="233">
        <v>37633913</v>
      </c>
    </row>
    <row r="64" spans="1:14" ht="13.5" thickBot="1" x14ac:dyDescent="0.25">
      <c r="A64" s="217"/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4"/>
    </row>
    <row r="65" spans="1:14" x14ac:dyDescent="0.2">
      <c r="A65" s="216" t="s">
        <v>20</v>
      </c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3">
        <v>0</v>
      </c>
    </row>
    <row r="66" spans="1:14" ht="13.5" thickBot="1" x14ac:dyDescent="0.25">
      <c r="A66" s="217"/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4"/>
    </row>
    <row r="67" spans="1:14" x14ac:dyDescent="0.2">
      <c r="A67" s="216" t="s">
        <v>15</v>
      </c>
      <c r="B67" s="231">
        <v>825761</v>
      </c>
      <c r="C67" s="231"/>
      <c r="D67" s="231"/>
      <c r="E67" s="231"/>
      <c r="F67" s="231"/>
      <c r="G67" s="231">
        <v>536150</v>
      </c>
      <c r="H67" s="231">
        <v>443880</v>
      </c>
      <c r="I67" s="231"/>
      <c r="J67" s="231"/>
      <c r="K67" s="231"/>
      <c r="L67" s="231"/>
      <c r="M67" s="231">
        <v>619520</v>
      </c>
      <c r="N67" s="233">
        <v>2425311</v>
      </c>
    </row>
    <row r="68" spans="1:14" ht="13.5" thickBot="1" x14ac:dyDescent="0.25">
      <c r="A68" s="217"/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4"/>
    </row>
    <row r="69" spans="1:14" x14ac:dyDescent="0.2">
      <c r="A69" s="216" t="s">
        <v>104</v>
      </c>
      <c r="B69" s="231">
        <v>16277</v>
      </c>
      <c r="C69" s="231">
        <v>34684</v>
      </c>
      <c r="D69" s="231"/>
      <c r="E69" s="231">
        <v>14285</v>
      </c>
      <c r="F69" s="231"/>
      <c r="G69" s="231"/>
      <c r="H69" s="231"/>
      <c r="I69" s="231"/>
      <c r="J69" s="231"/>
      <c r="K69" s="231"/>
      <c r="L69" s="231"/>
      <c r="M69" s="231"/>
      <c r="N69" s="233">
        <v>65246</v>
      </c>
    </row>
    <row r="70" spans="1:14" ht="13.5" thickBot="1" x14ac:dyDescent="0.25">
      <c r="A70" s="217"/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4"/>
    </row>
    <row r="71" spans="1:14" x14ac:dyDescent="0.2">
      <c r="A71" s="216" t="s">
        <v>105</v>
      </c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3">
        <v>0</v>
      </c>
    </row>
    <row r="72" spans="1:14" ht="13.5" thickBot="1" x14ac:dyDescent="0.25">
      <c r="A72" s="217"/>
      <c r="B72" s="232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4"/>
    </row>
    <row r="73" spans="1:14" x14ac:dyDescent="0.2">
      <c r="A73" s="218" t="s">
        <v>115</v>
      </c>
      <c r="B73" s="231">
        <v>471240</v>
      </c>
      <c r="C73" s="231">
        <v>531906</v>
      </c>
      <c r="D73" s="231">
        <v>3071535</v>
      </c>
      <c r="E73" s="231">
        <v>3406739</v>
      </c>
      <c r="F73" s="231">
        <v>3281819</v>
      </c>
      <c r="G73" s="231">
        <v>3379227</v>
      </c>
      <c r="H73" s="231">
        <v>3705256</v>
      </c>
      <c r="I73" s="231">
        <v>3737959</v>
      </c>
      <c r="J73" s="231">
        <v>2233033</v>
      </c>
      <c r="K73" s="231">
        <v>1452369</v>
      </c>
      <c r="L73" s="231">
        <v>660339</v>
      </c>
      <c r="M73" s="231">
        <v>1701093</v>
      </c>
      <c r="N73" s="233">
        <v>27632515</v>
      </c>
    </row>
    <row r="74" spans="1:14" ht="13.5" thickBot="1" x14ac:dyDescent="0.25">
      <c r="A74" s="219"/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4"/>
    </row>
    <row r="75" spans="1:14" x14ac:dyDescent="0.2">
      <c r="A75" s="218" t="s">
        <v>21</v>
      </c>
      <c r="B75" s="231">
        <v>6885350</v>
      </c>
      <c r="C75" s="231">
        <v>7852996</v>
      </c>
      <c r="D75" s="231">
        <v>7600806</v>
      </c>
      <c r="E75" s="231">
        <v>1610196</v>
      </c>
      <c r="F75" s="231">
        <v>10476030</v>
      </c>
      <c r="G75" s="231">
        <v>11442256</v>
      </c>
      <c r="H75" s="231">
        <v>15709318</v>
      </c>
      <c r="I75" s="231">
        <v>13428434</v>
      </c>
      <c r="J75" s="231">
        <v>14499967</v>
      </c>
      <c r="K75" s="231">
        <v>16106613</v>
      </c>
      <c r="L75" s="231">
        <v>14353341</v>
      </c>
      <c r="M75" s="231">
        <v>17356382</v>
      </c>
      <c r="N75" s="233">
        <v>137321689</v>
      </c>
    </row>
    <row r="76" spans="1:14" ht="13.5" thickBot="1" x14ac:dyDescent="0.25">
      <c r="A76" s="219"/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4"/>
    </row>
    <row r="77" spans="1:14" x14ac:dyDescent="0.2">
      <c r="A77" s="216" t="s">
        <v>22</v>
      </c>
      <c r="B77" s="231">
        <v>986149</v>
      </c>
      <c r="C77" s="231">
        <v>1033634</v>
      </c>
      <c r="D77" s="231">
        <v>906606</v>
      </c>
      <c r="E77" s="231">
        <v>585737</v>
      </c>
      <c r="F77" s="231">
        <v>1320550</v>
      </c>
      <c r="G77" s="231">
        <v>1832444</v>
      </c>
      <c r="H77" s="231">
        <v>2090534</v>
      </c>
      <c r="I77" s="231">
        <v>1697759</v>
      </c>
      <c r="J77" s="231">
        <v>1986642</v>
      </c>
      <c r="K77" s="231">
        <v>2301579</v>
      </c>
      <c r="L77" s="231">
        <v>1651972</v>
      </c>
      <c r="M77" s="231">
        <v>2602879</v>
      </c>
      <c r="N77" s="233">
        <v>18996485</v>
      </c>
    </row>
    <row r="78" spans="1:14" ht="13.5" thickBot="1" x14ac:dyDescent="0.25">
      <c r="A78" s="217"/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4"/>
    </row>
    <row r="79" spans="1:14" x14ac:dyDescent="0.2">
      <c r="A79" s="216" t="s">
        <v>23</v>
      </c>
      <c r="B79" s="231">
        <v>45913370</v>
      </c>
      <c r="C79" s="231">
        <v>31216271</v>
      </c>
      <c r="D79" s="231">
        <v>42013871</v>
      </c>
      <c r="E79" s="231">
        <v>34967417</v>
      </c>
      <c r="F79" s="231">
        <v>38468300</v>
      </c>
      <c r="G79" s="231">
        <v>38435139</v>
      </c>
      <c r="H79" s="231">
        <v>34880080</v>
      </c>
      <c r="I79" s="231">
        <v>38702972</v>
      </c>
      <c r="J79" s="231">
        <v>36841628</v>
      </c>
      <c r="K79" s="231">
        <v>41890822</v>
      </c>
      <c r="L79" s="231">
        <v>46116984</v>
      </c>
      <c r="M79" s="231">
        <v>46163641</v>
      </c>
      <c r="N79" s="233">
        <v>475610495</v>
      </c>
    </row>
    <row r="80" spans="1:14" ht="13.5" thickBot="1" x14ac:dyDescent="0.25">
      <c r="A80" s="217"/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4"/>
    </row>
    <row r="81" spans="1:14" x14ac:dyDescent="0.2">
      <c r="A81" s="216" t="s">
        <v>62</v>
      </c>
      <c r="B81" s="231">
        <v>5038278</v>
      </c>
      <c r="C81" s="231">
        <v>12375186</v>
      </c>
      <c r="D81" s="231">
        <v>12890935</v>
      </c>
      <c r="E81" s="231">
        <v>14229818</v>
      </c>
      <c r="F81" s="231">
        <v>17926627</v>
      </c>
      <c r="G81" s="231">
        <v>16393021</v>
      </c>
      <c r="H81" s="231">
        <v>18083366</v>
      </c>
      <c r="I81" s="231">
        <v>26306880</v>
      </c>
      <c r="J81" s="231">
        <v>22589524</v>
      </c>
      <c r="K81" s="231">
        <v>25555710</v>
      </c>
      <c r="L81" s="231">
        <v>19147677</v>
      </c>
      <c r="M81" s="231">
        <v>23058636</v>
      </c>
      <c r="N81" s="233">
        <v>213595658</v>
      </c>
    </row>
    <row r="82" spans="1:14" ht="13.5" thickBot="1" x14ac:dyDescent="0.25">
      <c r="A82" s="217"/>
      <c r="B82" s="232"/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4"/>
    </row>
    <row r="83" spans="1:14" x14ac:dyDescent="0.2">
      <c r="A83" s="216" t="s">
        <v>16</v>
      </c>
      <c r="B83" s="231"/>
      <c r="C83" s="231"/>
      <c r="D83" s="231"/>
      <c r="E83" s="231">
        <v>824406</v>
      </c>
      <c r="F83" s="231">
        <v>2316620</v>
      </c>
      <c r="G83" s="231">
        <v>3337415</v>
      </c>
      <c r="H83" s="231">
        <v>1790238</v>
      </c>
      <c r="I83" s="231"/>
      <c r="J83" s="231">
        <v>1218438</v>
      </c>
      <c r="K83" s="231">
        <v>922360</v>
      </c>
      <c r="L83" s="231">
        <v>2328742</v>
      </c>
      <c r="M83" s="231">
        <v>576324</v>
      </c>
      <c r="N83" s="233">
        <v>13314543</v>
      </c>
    </row>
    <row r="84" spans="1:14" ht="13.5" thickBot="1" x14ac:dyDescent="0.25">
      <c r="A84" s="217"/>
      <c r="B84" s="232"/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4"/>
    </row>
    <row r="85" spans="1:14" x14ac:dyDescent="0.2">
      <c r="A85" s="216" t="s">
        <v>24</v>
      </c>
      <c r="B85" s="231"/>
      <c r="C85" s="231"/>
      <c r="D85" s="231"/>
      <c r="E85" s="231">
        <v>1494625</v>
      </c>
      <c r="F85" s="231">
        <v>8762518</v>
      </c>
      <c r="G85" s="231">
        <v>12415469</v>
      </c>
      <c r="H85" s="231">
        <v>9287438</v>
      </c>
      <c r="I85" s="231">
        <v>17996440</v>
      </c>
      <c r="J85" s="231">
        <v>5417995</v>
      </c>
      <c r="K85" s="231"/>
      <c r="L85" s="231"/>
      <c r="M85" s="231"/>
      <c r="N85" s="233">
        <v>55374485</v>
      </c>
    </row>
    <row r="86" spans="1:14" ht="13.5" thickBot="1" x14ac:dyDescent="0.25">
      <c r="A86" s="217"/>
      <c r="B86" s="232"/>
      <c r="C86" s="232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4"/>
    </row>
    <row r="87" spans="1:14" x14ac:dyDescent="0.2">
      <c r="A87" s="216" t="s">
        <v>31</v>
      </c>
      <c r="B87" s="231">
        <v>2857560</v>
      </c>
      <c r="C87" s="231"/>
      <c r="D87" s="231"/>
      <c r="E87" s="231">
        <v>1924656</v>
      </c>
      <c r="F87" s="231">
        <v>4972802</v>
      </c>
      <c r="G87" s="231">
        <v>916602</v>
      </c>
      <c r="H87" s="231">
        <v>3935872</v>
      </c>
      <c r="I87" s="231">
        <v>5249253</v>
      </c>
      <c r="J87" s="231">
        <v>3400058</v>
      </c>
      <c r="K87" s="231">
        <v>2102293</v>
      </c>
      <c r="L87" s="231">
        <v>1878586</v>
      </c>
      <c r="M87" s="231"/>
      <c r="N87" s="233">
        <v>27237682</v>
      </c>
    </row>
    <row r="88" spans="1:14" ht="13.5" thickBot="1" x14ac:dyDescent="0.25">
      <c r="A88" s="217"/>
      <c r="B88" s="232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4"/>
    </row>
    <row r="89" spans="1:14" x14ac:dyDescent="0.2">
      <c r="A89" s="216" t="s">
        <v>25</v>
      </c>
      <c r="B89" s="231">
        <v>22359837</v>
      </c>
      <c r="C89" s="231">
        <v>11266099</v>
      </c>
      <c r="D89" s="231">
        <v>39106535</v>
      </c>
      <c r="E89" s="231">
        <v>65346978</v>
      </c>
      <c r="F89" s="231">
        <v>105934067</v>
      </c>
      <c r="G89" s="231">
        <v>100056374</v>
      </c>
      <c r="H89" s="231">
        <v>90969298</v>
      </c>
      <c r="I89" s="231">
        <v>79810295</v>
      </c>
      <c r="J89" s="231">
        <v>64625128</v>
      </c>
      <c r="K89" s="231">
        <v>52101381</v>
      </c>
      <c r="L89" s="231">
        <v>46136661</v>
      </c>
      <c r="M89" s="231">
        <v>42814152</v>
      </c>
      <c r="N89" s="233">
        <v>720526805</v>
      </c>
    </row>
    <row r="90" spans="1:14" ht="13.5" thickBot="1" x14ac:dyDescent="0.25">
      <c r="A90" s="217"/>
      <c r="B90" s="232"/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4"/>
    </row>
    <row r="91" spans="1:14" x14ac:dyDescent="0.2">
      <c r="A91" s="216" t="s">
        <v>106</v>
      </c>
      <c r="B91" s="231"/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3">
        <v>0</v>
      </c>
    </row>
    <row r="92" spans="1:14" ht="13.5" thickBot="1" x14ac:dyDescent="0.25">
      <c r="A92" s="217"/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4"/>
    </row>
    <row r="93" spans="1:14" x14ac:dyDescent="0.2">
      <c r="A93" s="216" t="s">
        <v>107</v>
      </c>
      <c r="B93" s="231"/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3">
        <v>0</v>
      </c>
    </row>
    <row r="94" spans="1:14" ht="13.5" thickBot="1" x14ac:dyDescent="0.25">
      <c r="A94" s="217"/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4"/>
    </row>
    <row r="95" spans="1:14" x14ac:dyDescent="0.2">
      <c r="A95" s="216" t="s">
        <v>26</v>
      </c>
      <c r="B95" s="231">
        <v>24185156</v>
      </c>
      <c r="C95" s="231">
        <v>38756802</v>
      </c>
      <c r="D95" s="231">
        <v>17330027</v>
      </c>
      <c r="E95" s="231">
        <v>34466536</v>
      </c>
      <c r="F95" s="231">
        <v>48573692</v>
      </c>
      <c r="G95" s="231">
        <v>47416864</v>
      </c>
      <c r="H95" s="231">
        <v>52607814</v>
      </c>
      <c r="I95" s="231">
        <v>55666757</v>
      </c>
      <c r="J95" s="231">
        <v>53569466</v>
      </c>
      <c r="K95" s="231">
        <v>54784760</v>
      </c>
      <c r="L95" s="231">
        <v>44638149</v>
      </c>
      <c r="M95" s="231">
        <v>47397526</v>
      </c>
      <c r="N95" s="233">
        <v>519393549</v>
      </c>
    </row>
    <row r="96" spans="1:14" ht="13.5" thickBot="1" x14ac:dyDescent="0.25">
      <c r="A96" s="217"/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4"/>
    </row>
    <row r="97" spans="1:14" x14ac:dyDescent="0.2">
      <c r="A97" s="216" t="s">
        <v>27</v>
      </c>
      <c r="B97" s="231">
        <v>6819874</v>
      </c>
      <c r="C97" s="231">
        <v>7529332</v>
      </c>
      <c r="D97" s="231">
        <v>11189676</v>
      </c>
      <c r="E97" s="231">
        <v>7062600</v>
      </c>
      <c r="F97" s="231">
        <v>10499120</v>
      </c>
      <c r="G97" s="231">
        <v>9381086</v>
      </c>
      <c r="H97" s="231">
        <v>9770618</v>
      </c>
      <c r="I97" s="231">
        <v>13105268</v>
      </c>
      <c r="J97" s="231">
        <v>14334363</v>
      </c>
      <c r="K97" s="231">
        <v>11811938</v>
      </c>
      <c r="L97" s="231">
        <v>12592558</v>
      </c>
      <c r="M97" s="231">
        <v>10917807</v>
      </c>
      <c r="N97" s="233">
        <v>125014240</v>
      </c>
    </row>
    <row r="98" spans="1:14" ht="13.5" thickBot="1" x14ac:dyDescent="0.25">
      <c r="A98" s="217"/>
      <c r="B98" s="232"/>
      <c r="C98" s="232"/>
      <c r="D98" s="232"/>
      <c r="E98" s="232"/>
      <c r="F98" s="232"/>
      <c r="G98" s="232"/>
      <c r="H98" s="232"/>
      <c r="I98" s="232"/>
      <c r="J98" s="232"/>
      <c r="K98" s="232"/>
      <c r="L98" s="232"/>
      <c r="M98" s="232"/>
      <c r="N98" s="234"/>
    </row>
    <row r="99" spans="1:14" x14ac:dyDescent="0.2">
      <c r="A99" s="216" t="s">
        <v>63</v>
      </c>
      <c r="B99" s="231"/>
      <c r="C99" s="231"/>
      <c r="D99" s="231"/>
      <c r="E99" s="231"/>
      <c r="F99" s="231"/>
      <c r="G99" s="231"/>
      <c r="H99" s="231">
        <v>1592455</v>
      </c>
      <c r="I99" s="231"/>
      <c r="J99" s="231"/>
      <c r="K99" s="231">
        <v>1771810</v>
      </c>
      <c r="L99" s="231"/>
      <c r="M99" s="231">
        <v>2228350</v>
      </c>
      <c r="N99" s="233">
        <v>5592615</v>
      </c>
    </row>
    <row r="100" spans="1:14" ht="13.5" thickBot="1" x14ac:dyDescent="0.25">
      <c r="A100" s="217"/>
      <c r="B100" s="232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4"/>
    </row>
    <row r="101" spans="1:14" x14ac:dyDescent="0.2">
      <c r="A101" s="216" t="s">
        <v>64</v>
      </c>
      <c r="B101" s="231">
        <v>730387</v>
      </c>
      <c r="C101" s="231">
        <v>728006</v>
      </c>
      <c r="D101" s="231">
        <v>723744</v>
      </c>
      <c r="E101" s="231">
        <v>700485</v>
      </c>
      <c r="F101" s="231">
        <v>1424617</v>
      </c>
      <c r="G101" s="231">
        <v>2134195</v>
      </c>
      <c r="H101" s="231">
        <v>1399031</v>
      </c>
      <c r="I101" s="231">
        <v>685917</v>
      </c>
      <c r="J101" s="231">
        <v>666866</v>
      </c>
      <c r="K101" s="231">
        <v>778053</v>
      </c>
      <c r="L101" s="231">
        <v>755448</v>
      </c>
      <c r="M101" s="231"/>
      <c r="N101" s="233">
        <v>10726749</v>
      </c>
    </row>
    <row r="102" spans="1:14" ht="13.5" thickBot="1" x14ac:dyDescent="0.25">
      <c r="A102" s="217"/>
      <c r="B102" s="232"/>
      <c r="C102" s="232"/>
      <c r="D102" s="232"/>
      <c r="E102" s="232"/>
      <c r="F102" s="232"/>
      <c r="G102" s="232"/>
      <c r="H102" s="232"/>
      <c r="I102" s="232"/>
      <c r="J102" s="232"/>
      <c r="K102" s="232"/>
      <c r="L102" s="232"/>
      <c r="M102" s="232"/>
      <c r="N102" s="234"/>
    </row>
    <row r="103" spans="1:14" x14ac:dyDescent="0.2">
      <c r="A103" s="216" t="s">
        <v>28</v>
      </c>
      <c r="B103" s="231"/>
      <c r="C103" s="231"/>
      <c r="D103" s="231"/>
      <c r="E103" s="231"/>
      <c r="F103" s="231">
        <v>399200</v>
      </c>
      <c r="G103" s="231">
        <v>669702</v>
      </c>
      <c r="H103" s="231">
        <v>341659</v>
      </c>
      <c r="I103" s="231">
        <v>90856</v>
      </c>
      <c r="J103" s="231">
        <v>3030</v>
      </c>
      <c r="K103" s="231">
        <v>667412</v>
      </c>
      <c r="L103" s="231">
        <v>486259</v>
      </c>
      <c r="M103" s="231">
        <v>324699</v>
      </c>
      <c r="N103" s="233">
        <v>2982817</v>
      </c>
    </row>
    <row r="104" spans="1:14" ht="13.5" thickBot="1" x14ac:dyDescent="0.25">
      <c r="A104" s="217"/>
      <c r="B104" s="232"/>
      <c r="C104" s="232"/>
      <c r="D104" s="232"/>
      <c r="E104" s="232"/>
      <c r="F104" s="232"/>
      <c r="G104" s="232"/>
      <c r="H104" s="232"/>
      <c r="I104" s="232"/>
      <c r="J104" s="232"/>
      <c r="K104" s="232"/>
      <c r="L104" s="232"/>
      <c r="M104" s="232"/>
      <c r="N104" s="234"/>
    </row>
    <row r="105" spans="1:14" x14ac:dyDescent="0.2">
      <c r="A105" s="214" t="s">
        <v>13</v>
      </c>
      <c r="B105" s="214">
        <v>125011576</v>
      </c>
      <c r="C105" s="214">
        <v>114843536</v>
      </c>
      <c r="D105" s="214">
        <v>140819261</v>
      </c>
      <c r="E105" s="214">
        <v>175157094</v>
      </c>
      <c r="F105" s="214">
        <v>263687882</v>
      </c>
      <c r="G105" s="214">
        <v>256230855</v>
      </c>
      <c r="H105" s="214">
        <v>260797241</v>
      </c>
      <c r="I105" s="214">
        <v>276636630</v>
      </c>
      <c r="J105" s="214">
        <v>240445584</v>
      </c>
      <c r="K105" s="214">
        <v>225720033</v>
      </c>
      <c r="L105" s="214">
        <v>204560766</v>
      </c>
      <c r="M105" s="214">
        <v>206662081</v>
      </c>
      <c r="N105" s="214">
        <v>2490572539</v>
      </c>
    </row>
    <row r="106" spans="1:14" ht="13.5" thickBot="1" x14ac:dyDescent="0.25">
      <c r="A106" s="215"/>
      <c r="B106" s="215"/>
      <c r="C106" s="215"/>
      <c r="D106" s="215"/>
      <c r="E106" s="215"/>
      <c r="F106" s="215"/>
      <c r="G106" s="215"/>
      <c r="H106" s="215"/>
      <c r="I106" s="215"/>
      <c r="J106" s="215"/>
      <c r="K106" s="215"/>
      <c r="L106" s="215"/>
      <c r="M106" s="215"/>
      <c r="N106" s="215"/>
    </row>
    <row r="110" spans="1:14" s="26" customFormat="1" ht="24.95" customHeight="1" x14ac:dyDescent="0.2">
      <c r="A110" s="222" t="s">
        <v>165</v>
      </c>
      <c r="B110" s="222"/>
      <c r="C110" s="222"/>
      <c r="D110" s="222"/>
      <c r="E110" s="222"/>
      <c r="F110" s="222"/>
      <c r="G110" s="222"/>
      <c r="H110" s="222"/>
      <c r="I110" s="222"/>
      <c r="J110" s="222"/>
      <c r="K110" s="222"/>
      <c r="L110" s="222"/>
      <c r="M110" s="222"/>
      <c r="N110" s="222"/>
    </row>
    <row r="111" spans="1:14" ht="13.5" thickBot="1" x14ac:dyDescent="0.25"/>
    <row r="112" spans="1:14" x14ac:dyDescent="0.2">
      <c r="A112" s="216"/>
      <c r="B112" s="225" t="s">
        <v>1</v>
      </c>
      <c r="C112" s="216" t="s">
        <v>2</v>
      </c>
      <c r="D112" s="225" t="s">
        <v>3</v>
      </c>
      <c r="E112" s="216" t="s">
        <v>4</v>
      </c>
      <c r="F112" s="225" t="s">
        <v>5</v>
      </c>
      <c r="G112" s="216" t="s">
        <v>6</v>
      </c>
      <c r="H112" s="225" t="s">
        <v>7</v>
      </c>
      <c r="I112" s="216" t="s">
        <v>8</v>
      </c>
      <c r="J112" s="225" t="s">
        <v>9</v>
      </c>
      <c r="K112" s="216" t="s">
        <v>10</v>
      </c>
      <c r="L112" s="225" t="s">
        <v>11</v>
      </c>
      <c r="M112" s="216" t="s">
        <v>12</v>
      </c>
      <c r="N112" s="223" t="s">
        <v>13</v>
      </c>
    </row>
    <row r="113" spans="1:14" ht="13.5" thickBot="1" x14ac:dyDescent="0.25">
      <c r="A113" s="217"/>
      <c r="B113" s="226"/>
      <c r="C113" s="217"/>
      <c r="D113" s="226"/>
      <c r="E113" s="217"/>
      <c r="F113" s="226"/>
      <c r="G113" s="217"/>
      <c r="H113" s="226"/>
      <c r="I113" s="217"/>
      <c r="J113" s="226"/>
      <c r="K113" s="217"/>
      <c r="L113" s="226"/>
      <c r="M113" s="217"/>
      <c r="N113" s="224"/>
    </row>
    <row r="114" spans="1:14" x14ac:dyDescent="0.2">
      <c r="A114" s="216" t="s">
        <v>30</v>
      </c>
      <c r="B114" s="231">
        <v>19771500</v>
      </c>
      <c r="C114" s="231">
        <v>21774300</v>
      </c>
      <c r="D114" s="231">
        <v>25711800</v>
      </c>
      <c r="E114" s="231">
        <v>23005200</v>
      </c>
      <c r="F114" s="231">
        <v>17063900</v>
      </c>
      <c r="G114" s="231">
        <v>19898400</v>
      </c>
      <c r="H114" s="231">
        <v>23869800</v>
      </c>
      <c r="I114" s="231">
        <v>22459700</v>
      </c>
      <c r="J114" s="231">
        <v>23266100</v>
      </c>
      <c r="K114" s="231">
        <v>25947600</v>
      </c>
      <c r="L114" s="231">
        <v>28177800</v>
      </c>
      <c r="M114" s="231">
        <v>27502500</v>
      </c>
      <c r="N114" s="233">
        <v>278448600</v>
      </c>
    </row>
    <row r="115" spans="1:14" ht="13.5" thickBot="1" x14ac:dyDescent="0.25">
      <c r="A115" s="217"/>
      <c r="B115" s="232"/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4"/>
    </row>
    <row r="116" spans="1:14" x14ac:dyDescent="0.2">
      <c r="A116" s="216" t="s">
        <v>66</v>
      </c>
      <c r="B116" s="231">
        <v>11814000</v>
      </c>
      <c r="C116" s="231">
        <v>8388600</v>
      </c>
      <c r="D116" s="231">
        <v>14330600</v>
      </c>
      <c r="E116" s="231">
        <v>10170300</v>
      </c>
      <c r="F116" s="231">
        <v>11738400</v>
      </c>
      <c r="G116" s="231">
        <v>7102000</v>
      </c>
      <c r="H116" s="231">
        <v>8379300</v>
      </c>
      <c r="I116" s="231">
        <v>9758300</v>
      </c>
      <c r="J116" s="231">
        <v>1263300</v>
      </c>
      <c r="K116" s="231">
        <v>10957800</v>
      </c>
      <c r="L116" s="231">
        <v>10464900</v>
      </c>
      <c r="M116" s="231">
        <v>10414500</v>
      </c>
      <c r="N116" s="233">
        <v>114782000</v>
      </c>
    </row>
    <row r="117" spans="1:14" ht="13.5" thickBot="1" x14ac:dyDescent="0.25">
      <c r="A117" s="217"/>
      <c r="B117" s="232"/>
      <c r="C117" s="232"/>
      <c r="D117" s="232"/>
      <c r="E117" s="232"/>
      <c r="F117" s="232"/>
      <c r="G117" s="232"/>
      <c r="H117" s="232"/>
      <c r="I117" s="232"/>
      <c r="J117" s="232"/>
      <c r="K117" s="232"/>
      <c r="L117" s="232"/>
      <c r="M117" s="232"/>
      <c r="N117" s="234"/>
    </row>
    <row r="118" spans="1:14" x14ac:dyDescent="0.2">
      <c r="A118" s="216" t="s">
        <v>120</v>
      </c>
      <c r="B118" s="231">
        <v>2452700</v>
      </c>
      <c r="C118" s="231">
        <v>2540600</v>
      </c>
      <c r="D118" s="231">
        <v>3476100</v>
      </c>
      <c r="E118" s="231">
        <v>2270200</v>
      </c>
      <c r="F118" s="231">
        <v>4287400</v>
      </c>
      <c r="G118" s="231">
        <v>5089400</v>
      </c>
      <c r="H118" s="231">
        <v>4034800</v>
      </c>
      <c r="I118" s="231">
        <v>4728600</v>
      </c>
      <c r="J118" s="231">
        <v>5330900</v>
      </c>
      <c r="K118" s="231">
        <v>8542400</v>
      </c>
      <c r="L118" s="231">
        <v>2943200</v>
      </c>
      <c r="M118" s="231">
        <v>-1572700</v>
      </c>
      <c r="N118" s="233">
        <v>44123600</v>
      </c>
    </row>
    <row r="119" spans="1:14" ht="13.5" thickBot="1" x14ac:dyDescent="0.25">
      <c r="A119" s="217"/>
      <c r="B119" s="232"/>
      <c r="C119" s="232"/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  <c r="N119" s="234"/>
    </row>
    <row r="120" spans="1:14" x14ac:dyDescent="0.2">
      <c r="A120" s="216" t="s">
        <v>33</v>
      </c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3">
        <v>0</v>
      </c>
    </row>
    <row r="121" spans="1:14" ht="13.5" thickBot="1" x14ac:dyDescent="0.25">
      <c r="A121" s="217"/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  <c r="L121" s="232"/>
      <c r="M121" s="232"/>
      <c r="N121" s="234"/>
    </row>
    <row r="122" spans="1:14" x14ac:dyDescent="0.2">
      <c r="A122" s="216" t="s">
        <v>62</v>
      </c>
      <c r="B122" s="231">
        <v>7545300</v>
      </c>
      <c r="C122" s="231">
        <v>8940900</v>
      </c>
      <c r="D122" s="231">
        <v>11578800</v>
      </c>
      <c r="E122" s="231">
        <v>8715300</v>
      </c>
      <c r="F122" s="231">
        <v>8507900</v>
      </c>
      <c r="G122" s="231">
        <v>4650300</v>
      </c>
      <c r="H122" s="231">
        <v>4207700</v>
      </c>
      <c r="I122" s="231">
        <v>5488800</v>
      </c>
      <c r="J122" s="231">
        <v>4958300</v>
      </c>
      <c r="K122" s="231">
        <v>5287300</v>
      </c>
      <c r="L122" s="231">
        <v>6477000</v>
      </c>
      <c r="M122" s="231">
        <v>6398500</v>
      </c>
      <c r="N122" s="233">
        <v>82756100</v>
      </c>
    </row>
    <row r="123" spans="1:14" ht="13.5" thickBot="1" x14ac:dyDescent="0.25">
      <c r="A123" s="217"/>
      <c r="B123" s="232"/>
      <c r="C123" s="232"/>
      <c r="D123" s="232"/>
      <c r="E123" s="232"/>
      <c r="F123" s="232"/>
      <c r="G123" s="232"/>
      <c r="H123" s="232"/>
      <c r="I123" s="232"/>
      <c r="J123" s="232"/>
      <c r="K123" s="232"/>
      <c r="L123" s="232"/>
      <c r="M123" s="232"/>
      <c r="N123" s="234"/>
    </row>
    <row r="124" spans="1:14" x14ac:dyDescent="0.2">
      <c r="A124" s="216" t="s">
        <v>25</v>
      </c>
      <c r="B124" s="231">
        <v>3166200</v>
      </c>
      <c r="C124" s="231">
        <v>1088600</v>
      </c>
      <c r="D124" s="231">
        <v>3833100</v>
      </c>
      <c r="E124" s="231">
        <v>7020900</v>
      </c>
      <c r="F124" s="231">
        <v>7278800</v>
      </c>
      <c r="G124" s="231">
        <v>9562700</v>
      </c>
      <c r="H124" s="231">
        <v>6274900</v>
      </c>
      <c r="I124" s="231">
        <v>2914100</v>
      </c>
      <c r="J124" s="231">
        <v>3613100</v>
      </c>
      <c r="K124" s="231">
        <v>1935500</v>
      </c>
      <c r="L124" s="231">
        <v>147600</v>
      </c>
      <c r="M124" s="231"/>
      <c r="N124" s="233">
        <v>46835500</v>
      </c>
    </row>
    <row r="125" spans="1:14" ht="13.5" thickBot="1" x14ac:dyDescent="0.25">
      <c r="A125" s="217"/>
      <c r="B125" s="232"/>
      <c r="C125" s="232"/>
      <c r="D125" s="232"/>
      <c r="E125" s="232"/>
      <c r="F125" s="232"/>
      <c r="G125" s="232"/>
      <c r="H125" s="232"/>
      <c r="I125" s="232"/>
      <c r="J125" s="232"/>
      <c r="K125" s="232"/>
      <c r="L125" s="232"/>
      <c r="M125" s="232"/>
      <c r="N125" s="234"/>
    </row>
    <row r="126" spans="1:14" x14ac:dyDescent="0.2">
      <c r="A126" s="216" t="s">
        <v>34</v>
      </c>
      <c r="B126" s="231">
        <v>26462500</v>
      </c>
      <c r="C126" s="231">
        <v>40413700</v>
      </c>
      <c r="D126" s="231">
        <v>36718100</v>
      </c>
      <c r="E126" s="231">
        <v>32484500</v>
      </c>
      <c r="F126" s="231">
        <v>18521100</v>
      </c>
      <c r="G126" s="231">
        <v>26450500</v>
      </c>
      <c r="H126" s="231">
        <v>24254500</v>
      </c>
      <c r="I126" s="231">
        <v>31056900</v>
      </c>
      <c r="J126" s="231">
        <v>27406400</v>
      </c>
      <c r="K126" s="231">
        <v>35825700</v>
      </c>
      <c r="L126" s="231">
        <v>44579000</v>
      </c>
      <c r="M126" s="231">
        <v>39206800</v>
      </c>
      <c r="N126" s="233">
        <v>383379700</v>
      </c>
    </row>
    <row r="127" spans="1:14" ht="13.5" thickBot="1" x14ac:dyDescent="0.25">
      <c r="A127" s="217"/>
      <c r="B127" s="232"/>
      <c r="C127" s="232"/>
      <c r="D127" s="232"/>
      <c r="E127" s="232"/>
      <c r="F127" s="232"/>
      <c r="G127" s="232"/>
      <c r="H127" s="232"/>
      <c r="I127" s="232"/>
      <c r="J127" s="232"/>
      <c r="K127" s="232"/>
      <c r="L127" s="232"/>
      <c r="M127" s="232"/>
      <c r="N127" s="234"/>
    </row>
    <row r="128" spans="1:14" x14ac:dyDescent="0.2">
      <c r="A128" s="216" t="s">
        <v>108</v>
      </c>
      <c r="B128" s="231">
        <v>15440800</v>
      </c>
      <c r="C128" s="231">
        <v>16970200</v>
      </c>
      <c r="D128" s="231">
        <v>15770500</v>
      </c>
      <c r="E128" s="231">
        <v>13232400</v>
      </c>
      <c r="F128" s="231">
        <v>14720600</v>
      </c>
      <c r="G128" s="231">
        <v>14741100</v>
      </c>
      <c r="H128" s="231">
        <v>14658100</v>
      </c>
      <c r="I128" s="231">
        <v>8446900</v>
      </c>
      <c r="J128" s="231">
        <v>6794600</v>
      </c>
      <c r="K128" s="231">
        <v>5123900</v>
      </c>
      <c r="L128" s="231">
        <v>11702000</v>
      </c>
      <c r="M128" s="231">
        <v>18010900</v>
      </c>
      <c r="N128" s="233">
        <v>155612000</v>
      </c>
    </row>
    <row r="129" spans="1:14" ht="13.5" thickBot="1" x14ac:dyDescent="0.25">
      <c r="A129" s="217"/>
      <c r="B129" s="232"/>
      <c r="C129" s="232"/>
      <c r="D129" s="232"/>
      <c r="E129" s="232"/>
      <c r="F129" s="232"/>
      <c r="G129" s="232"/>
      <c r="H129" s="232"/>
      <c r="I129" s="232"/>
      <c r="J129" s="232"/>
      <c r="K129" s="232"/>
      <c r="L129" s="232"/>
      <c r="M129" s="232"/>
      <c r="N129" s="234"/>
    </row>
    <row r="130" spans="1:14" x14ac:dyDescent="0.2">
      <c r="A130" s="216" t="s">
        <v>35</v>
      </c>
      <c r="B130" s="231">
        <v>5252700</v>
      </c>
      <c r="C130" s="231">
        <v>4985500</v>
      </c>
      <c r="D130" s="231">
        <v>6193400</v>
      </c>
      <c r="E130" s="231">
        <v>7363800</v>
      </c>
      <c r="F130" s="231">
        <v>5982400</v>
      </c>
      <c r="G130" s="231">
        <v>3424900</v>
      </c>
      <c r="H130" s="231">
        <v>4218600</v>
      </c>
      <c r="I130" s="231">
        <v>6050000</v>
      </c>
      <c r="J130" s="231">
        <v>5880500</v>
      </c>
      <c r="K130" s="231">
        <v>6406600</v>
      </c>
      <c r="L130" s="231">
        <v>7344100</v>
      </c>
      <c r="M130" s="231">
        <v>5389000</v>
      </c>
      <c r="N130" s="233">
        <v>68491500</v>
      </c>
    </row>
    <row r="131" spans="1:14" ht="13.5" thickBot="1" x14ac:dyDescent="0.25">
      <c r="A131" s="235"/>
      <c r="B131" s="232"/>
      <c r="C131" s="232"/>
      <c r="D131" s="232"/>
      <c r="E131" s="232"/>
      <c r="F131" s="232"/>
      <c r="G131" s="232"/>
      <c r="H131" s="232"/>
      <c r="I131" s="232"/>
      <c r="J131" s="232"/>
      <c r="K131" s="232"/>
      <c r="L131" s="232"/>
      <c r="M131" s="232"/>
      <c r="N131" s="234"/>
    </row>
    <row r="132" spans="1:14" x14ac:dyDescent="0.2">
      <c r="A132" s="216" t="s">
        <v>17</v>
      </c>
      <c r="B132" s="231">
        <v>4911800</v>
      </c>
      <c r="C132" s="231">
        <v>5961400</v>
      </c>
      <c r="D132" s="231">
        <v>6629100</v>
      </c>
      <c r="E132" s="231">
        <v>6447200</v>
      </c>
      <c r="F132" s="231">
        <v>8997700</v>
      </c>
      <c r="G132" s="231">
        <v>6969700</v>
      </c>
      <c r="H132" s="231">
        <v>6477100</v>
      </c>
      <c r="I132" s="231">
        <v>10040500</v>
      </c>
      <c r="J132" s="231">
        <v>7855600</v>
      </c>
      <c r="K132" s="231">
        <v>10918200</v>
      </c>
      <c r="L132" s="231">
        <v>8460100</v>
      </c>
      <c r="M132" s="231">
        <v>5185500</v>
      </c>
      <c r="N132" s="233">
        <v>88853900</v>
      </c>
    </row>
    <row r="133" spans="1:14" ht="13.5" thickBot="1" x14ac:dyDescent="0.25">
      <c r="A133" s="217"/>
      <c r="B133" s="232"/>
      <c r="C133" s="232"/>
      <c r="D133" s="232"/>
      <c r="E133" s="232"/>
      <c r="F133" s="232"/>
      <c r="G133" s="232"/>
      <c r="H133" s="232"/>
      <c r="I133" s="232"/>
      <c r="J133" s="232"/>
      <c r="K133" s="232"/>
      <c r="L133" s="232"/>
      <c r="M133" s="232"/>
      <c r="N133" s="234"/>
    </row>
    <row r="134" spans="1:14" x14ac:dyDescent="0.2">
      <c r="A134" s="214" t="s">
        <v>13</v>
      </c>
      <c r="B134" s="214">
        <v>96817500</v>
      </c>
      <c r="C134" s="214">
        <v>111063800</v>
      </c>
      <c r="D134" s="214">
        <v>124241500</v>
      </c>
      <c r="E134" s="214">
        <v>110709800</v>
      </c>
      <c r="F134" s="214">
        <v>97098200</v>
      </c>
      <c r="G134" s="214">
        <v>97889000</v>
      </c>
      <c r="H134" s="214">
        <v>96374800</v>
      </c>
      <c r="I134" s="214">
        <v>100943800</v>
      </c>
      <c r="J134" s="214">
        <v>86368800</v>
      </c>
      <c r="K134" s="214">
        <v>110945000</v>
      </c>
      <c r="L134" s="214">
        <v>120295700</v>
      </c>
      <c r="M134" s="214">
        <v>110535000</v>
      </c>
      <c r="N134" s="214">
        <v>1263282900</v>
      </c>
    </row>
    <row r="135" spans="1:14" ht="13.5" thickBot="1" x14ac:dyDescent="0.25">
      <c r="A135" s="215"/>
      <c r="B135" s="215"/>
      <c r="C135" s="215"/>
      <c r="D135" s="215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</row>
    <row r="139" spans="1:14" s="26" customFormat="1" ht="24.95" customHeight="1" x14ac:dyDescent="0.2">
      <c r="A139" s="220" t="s">
        <v>168</v>
      </c>
      <c r="B139" s="221"/>
      <c r="C139" s="221"/>
      <c r="D139" s="221"/>
      <c r="E139" s="221"/>
      <c r="F139" s="221"/>
      <c r="G139" s="221"/>
      <c r="H139" s="221"/>
      <c r="I139" s="221"/>
      <c r="J139" s="221"/>
      <c r="K139" s="221"/>
      <c r="L139" s="221"/>
      <c r="M139" s="221"/>
      <c r="N139" s="221"/>
    </row>
    <row r="140" spans="1:14" ht="13.5" thickBot="1" x14ac:dyDescent="0.25"/>
    <row r="141" spans="1:14" x14ac:dyDescent="0.2">
      <c r="A141" s="216"/>
      <c r="B141" s="225" t="s">
        <v>1</v>
      </c>
      <c r="C141" s="216" t="s">
        <v>2</v>
      </c>
      <c r="D141" s="225" t="s">
        <v>3</v>
      </c>
      <c r="E141" s="216" t="s">
        <v>4</v>
      </c>
      <c r="F141" s="225" t="s">
        <v>5</v>
      </c>
      <c r="G141" s="216" t="s">
        <v>6</v>
      </c>
      <c r="H141" s="225" t="s">
        <v>7</v>
      </c>
      <c r="I141" s="216" t="s">
        <v>8</v>
      </c>
      <c r="J141" s="225" t="s">
        <v>9</v>
      </c>
      <c r="K141" s="216" t="s">
        <v>10</v>
      </c>
      <c r="L141" s="225" t="s">
        <v>11</v>
      </c>
      <c r="M141" s="216" t="s">
        <v>12</v>
      </c>
      <c r="N141" s="223" t="s">
        <v>13</v>
      </c>
    </row>
    <row r="142" spans="1:14" ht="13.5" thickBot="1" x14ac:dyDescent="0.25">
      <c r="A142" s="217"/>
      <c r="B142" s="226"/>
      <c r="C142" s="217"/>
      <c r="D142" s="226"/>
      <c r="E142" s="217"/>
      <c r="F142" s="226"/>
      <c r="G142" s="217"/>
      <c r="H142" s="226"/>
      <c r="I142" s="217"/>
      <c r="J142" s="226"/>
      <c r="K142" s="217"/>
      <c r="L142" s="226"/>
      <c r="M142" s="217"/>
      <c r="N142" s="224"/>
    </row>
    <row r="143" spans="1:14" x14ac:dyDescent="0.2">
      <c r="A143" s="216" t="s">
        <v>36</v>
      </c>
      <c r="B143" s="231">
        <v>21144000</v>
      </c>
      <c r="C143" s="231">
        <v>25016000</v>
      </c>
      <c r="D143" s="231">
        <v>37425000</v>
      </c>
      <c r="E143" s="231">
        <v>29907000</v>
      </c>
      <c r="F143" s="231">
        <v>32645000</v>
      </c>
      <c r="G143" s="231">
        <v>23179000</v>
      </c>
      <c r="H143" s="231">
        <v>24735000</v>
      </c>
      <c r="I143" s="231">
        <v>29420000</v>
      </c>
      <c r="J143" s="231">
        <v>33278000</v>
      </c>
      <c r="K143" s="231">
        <v>42323000</v>
      </c>
      <c r="L143" s="231">
        <v>38498000</v>
      </c>
      <c r="M143" s="231">
        <v>31280000</v>
      </c>
      <c r="N143" s="233">
        <v>368850000</v>
      </c>
    </row>
    <row r="144" spans="1:14" ht="13.5" thickBot="1" x14ac:dyDescent="0.25">
      <c r="A144" s="217"/>
      <c r="B144" s="232"/>
      <c r="C144" s="232"/>
      <c r="D144" s="232"/>
      <c r="E144" s="232"/>
      <c r="F144" s="232"/>
      <c r="G144" s="232"/>
      <c r="H144" s="232"/>
      <c r="I144" s="232"/>
      <c r="J144" s="232"/>
      <c r="K144" s="232"/>
      <c r="L144" s="232"/>
      <c r="M144" s="232"/>
      <c r="N144" s="234"/>
    </row>
    <row r="145" spans="1:14" x14ac:dyDescent="0.2">
      <c r="A145" s="218" t="s">
        <v>37</v>
      </c>
      <c r="B145" s="231">
        <v>27251000</v>
      </c>
      <c r="C145" s="231">
        <v>33737000</v>
      </c>
      <c r="D145" s="231">
        <v>60621000</v>
      </c>
      <c r="E145" s="231">
        <v>26136000</v>
      </c>
      <c r="F145" s="231">
        <v>31135000</v>
      </c>
      <c r="G145" s="231">
        <v>34813000</v>
      </c>
      <c r="H145" s="231">
        <v>32518000</v>
      </c>
      <c r="I145" s="231">
        <v>38091000</v>
      </c>
      <c r="J145" s="231">
        <v>35137000</v>
      </c>
      <c r="K145" s="231">
        <v>20691000</v>
      </c>
      <c r="L145" s="231">
        <v>20590000</v>
      </c>
      <c r="M145" s="231">
        <v>37793000</v>
      </c>
      <c r="N145" s="233">
        <v>398513000</v>
      </c>
    </row>
    <row r="146" spans="1:14" ht="13.5" thickBot="1" x14ac:dyDescent="0.25">
      <c r="A146" s="219"/>
      <c r="B146" s="232"/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4"/>
    </row>
    <row r="147" spans="1:14" x14ac:dyDescent="0.2">
      <c r="A147" s="216" t="s">
        <v>38</v>
      </c>
      <c r="B147" s="231">
        <v>23557000</v>
      </c>
      <c r="C147" s="231">
        <v>20169000</v>
      </c>
      <c r="D147" s="231">
        <v>28480000</v>
      </c>
      <c r="E147" s="231">
        <v>35656000</v>
      </c>
      <c r="F147" s="231">
        <v>35395000</v>
      </c>
      <c r="G147" s="231">
        <v>20878000</v>
      </c>
      <c r="H147" s="231">
        <v>17454000</v>
      </c>
      <c r="I147" s="231">
        <v>21705000</v>
      </c>
      <c r="J147" s="231">
        <v>19536000</v>
      </c>
      <c r="K147" s="231">
        <v>18588000</v>
      </c>
      <c r="L147" s="231">
        <v>24900000</v>
      </c>
      <c r="M147" s="231">
        <v>33956000</v>
      </c>
      <c r="N147" s="233">
        <v>300274000</v>
      </c>
    </row>
    <row r="148" spans="1:14" ht="13.5" thickBot="1" x14ac:dyDescent="0.25">
      <c r="A148" s="217"/>
      <c r="B148" s="232"/>
      <c r="C148" s="232"/>
      <c r="D148" s="232"/>
      <c r="E148" s="232"/>
      <c r="F148" s="232"/>
      <c r="G148" s="232"/>
      <c r="H148" s="232"/>
      <c r="I148" s="232"/>
      <c r="J148" s="232"/>
      <c r="K148" s="232"/>
      <c r="L148" s="232"/>
      <c r="M148" s="232"/>
      <c r="N148" s="234"/>
    </row>
    <row r="149" spans="1:14" x14ac:dyDescent="0.2">
      <c r="A149" s="218" t="s">
        <v>39</v>
      </c>
      <c r="B149" s="231"/>
      <c r="C149" s="231"/>
      <c r="D149" s="231"/>
      <c r="E149" s="231"/>
      <c r="F149" s="231"/>
      <c r="G149" s="231"/>
      <c r="H149" s="231"/>
      <c r="I149" s="231"/>
      <c r="J149" s="231"/>
      <c r="K149" s="231"/>
      <c r="L149" s="231"/>
      <c r="M149" s="231"/>
      <c r="N149" s="233">
        <v>0</v>
      </c>
    </row>
    <row r="150" spans="1:14" ht="13.5" thickBot="1" x14ac:dyDescent="0.25">
      <c r="A150" s="219"/>
      <c r="B150" s="232"/>
      <c r="C150" s="232"/>
      <c r="D150" s="232"/>
      <c r="E150" s="232"/>
      <c r="F150" s="232"/>
      <c r="G150" s="232"/>
      <c r="H150" s="232"/>
      <c r="I150" s="232"/>
      <c r="J150" s="232"/>
      <c r="K150" s="232"/>
      <c r="L150" s="232"/>
      <c r="M150" s="232"/>
      <c r="N150" s="234"/>
    </row>
    <row r="151" spans="1:14" x14ac:dyDescent="0.2">
      <c r="A151" s="216" t="s">
        <v>40</v>
      </c>
      <c r="B151" s="231">
        <v>42498000</v>
      </c>
      <c r="C151" s="231">
        <v>44755000</v>
      </c>
      <c r="D151" s="231">
        <v>40086000</v>
      </c>
      <c r="E151" s="231">
        <v>27816000</v>
      </c>
      <c r="F151" s="231">
        <v>24959000</v>
      </c>
      <c r="G151" s="231">
        <v>22296000</v>
      </c>
      <c r="H151" s="231">
        <v>11036000</v>
      </c>
      <c r="I151" s="231">
        <v>6523000</v>
      </c>
      <c r="J151" s="231">
        <v>15951000</v>
      </c>
      <c r="K151" s="231">
        <v>13590000</v>
      </c>
      <c r="L151" s="231">
        <v>11926000</v>
      </c>
      <c r="M151" s="231">
        <v>9810000</v>
      </c>
      <c r="N151" s="233">
        <v>271246000</v>
      </c>
    </row>
    <row r="152" spans="1:14" ht="13.5" thickBot="1" x14ac:dyDescent="0.25">
      <c r="A152" s="217"/>
      <c r="B152" s="232"/>
      <c r="C152" s="232"/>
      <c r="D152" s="232"/>
      <c r="E152" s="232"/>
      <c r="F152" s="232"/>
      <c r="G152" s="232"/>
      <c r="H152" s="232"/>
      <c r="I152" s="232"/>
      <c r="J152" s="232"/>
      <c r="K152" s="232"/>
      <c r="L152" s="232"/>
      <c r="M152" s="232"/>
      <c r="N152" s="234"/>
    </row>
    <row r="153" spans="1:14" x14ac:dyDescent="0.2">
      <c r="A153" s="216" t="s">
        <v>32</v>
      </c>
      <c r="B153" s="231">
        <v>17487000</v>
      </c>
      <c r="C153" s="231">
        <v>15640000</v>
      </c>
      <c r="D153" s="231">
        <v>18201000</v>
      </c>
      <c r="E153" s="231">
        <v>18442000</v>
      </c>
      <c r="F153" s="231">
        <v>15663000</v>
      </c>
      <c r="G153" s="231">
        <v>19156000</v>
      </c>
      <c r="H153" s="231">
        <v>14466000</v>
      </c>
      <c r="I153" s="231">
        <v>14796000</v>
      </c>
      <c r="J153" s="231">
        <v>13166000</v>
      </c>
      <c r="K153" s="231">
        <v>12873000</v>
      </c>
      <c r="L153" s="231">
        <v>13138000</v>
      </c>
      <c r="M153" s="231">
        <v>11213000</v>
      </c>
      <c r="N153" s="233">
        <v>184241000</v>
      </c>
    </row>
    <row r="154" spans="1:14" ht="13.5" thickBot="1" x14ac:dyDescent="0.25">
      <c r="A154" s="217"/>
      <c r="B154" s="232"/>
      <c r="C154" s="232"/>
      <c r="D154" s="232"/>
      <c r="E154" s="232"/>
      <c r="F154" s="232"/>
      <c r="G154" s="232"/>
      <c r="H154" s="232"/>
      <c r="I154" s="232"/>
      <c r="J154" s="232"/>
      <c r="K154" s="232"/>
      <c r="L154" s="232"/>
      <c r="M154" s="232"/>
      <c r="N154" s="234"/>
    </row>
    <row r="155" spans="1:14" x14ac:dyDescent="0.2">
      <c r="A155" s="218" t="s">
        <v>67</v>
      </c>
      <c r="B155" s="231"/>
      <c r="C155" s="231"/>
      <c r="D155" s="231"/>
      <c r="E155" s="231"/>
      <c r="F155" s="231"/>
      <c r="G155" s="231"/>
      <c r="H155" s="231"/>
      <c r="I155" s="231"/>
      <c r="J155" s="231">
        <v>15754000</v>
      </c>
      <c r="K155" s="231">
        <v>19218000</v>
      </c>
      <c r="L155" s="231">
        <v>17280000</v>
      </c>
      <c r="M155" s="231">
        <v>20366000</v>
      </c>
      <c r="N155" s="233">
        <v>72618000</v>
      </c>
    </row>
    <row r="156" spans="1:14" ht="13.5" thickBot="1" x14ac:dyDescent="0.25">
      <c r="A156" s="219"/>
      <c r="B156" s="232"/>
      <c r="C156" s="232"/>
      <c r="D156" s="232"/>
      <c r="E156" s="232"/>
      <c r="F156" s="232"/>
      <c r="G156" s="232"/>
      <c r="H156" s="232"/>
      <c r="I156" s="232"/>
      <c r="J156" s="232"/>
      <c r="K156" s="232"/>
      <c r="L156" s="232"/>
      <c r="M156" s="232"/>
      <c r="N156" s="234"/>
    </row>
    <row r="157" spans="1:14" x14ac:dyDescent="0.2">
      <c r="A157" s="216" t="s">
        <v>68</v>
      </c>
      <c r="B157" s="231"/>
      <c r="C157" s="231"/>
      <c r="D157" s="231"/>
      <c r="E157" s="231"/>
      <c r="F157" s="231"/>
      <c r="G157" s="231"/>
      <c r="H157" s="231"/>
      <c r="I157" s="231"/>
      <c r="J157" s="231">
        <v>23485000</v>
      </c>
      <c r="K157" s="231">
        <v>30502000</v>
      </c>
      <c r="L157" s="231">
        <v>34034000</v>
      </c>
      <c r="M157" s="231">
        <v>37567000</v>
      </c>
      <c r="N157" s="233">
        <v>125588000</v>
      </c>
    </row>
    <row r="158" spans="1:14" ht="13.5" thickBot="1" x14ac:dyDescent="0.25">
      <c r="A158" s="217"/>
      <c r="B158" s="232"/>
      <c r="C158" s="232"/>
      <c r="D158" s="232"/>
      <c r="E158" s="232"/>
      <c r="F158" s="232"/>
      <c r="G158" s="232"/>
      <c r="H158" s="232"/>
      <c r="I158" s="232"/>
      <c r="J158" s="232"/>
      <c r="K158" s="232"/>
      <c r="L158" s="232"/>
      <c r="M158" s="232"/>
      <c r="N158" s="234"/>
    </row>
    <row r="159" spans="1:14" x14ac:dyDescent="0.2">
      <c r="A159" s="216" t="s">
        <v>69</v>
      </c>
      <c r="B159" s="231"/>
      <c r="C159" s="231"/>
      <c r="D159" s="231"/>
      <c r="E159" s="231"/>
      <c r="F159" s="231"/>
      <c r="G159" s="231"/>
      <c r="H159" s="231"/>
      <c r="I159" s="231"/>
      <c r="J159" s="231">
        <v>6533000</v>
      </c>
      <c r="K159" s="231">
        <v>5942000</v>
      </c>
      <c r="L159" s="231">
        <v>6443000</v>
      </c>
      <c r="M159" s="231">
        <v>5409000</v>
      </c>
      <c r="N159" s="233">
        <v>24327000</v>
      </c>
    </row>
    <row r="160" spans="1:14" ht="13.5" thickBot="1" x14ac:dyDescent="0.25">
      <c r="A160" s="217"/>
      <c r="B160" s="232"/>
      <c r="C160" s="232"/>
      <c r="D160" s="232"/>
      <c r="E160" s="232"/>
      <c r="F160" s="232"/>
      <c r="G160" s="232"/>
      <c r="H160" s="232"/>
      <c r="I160" s="232"/>
      <c r="J160" s="232"/>
      <c r="K160" s="232"/>
      <c r="L160" s="232"/>
      <c r="M160" s="232"/>
      <c r="N160" s="234"/>
    </row>
    <row r="161" spans="1:14" x14ac:dyDescent="0.2">
      <c r="A161" s="216" t="s">
        <v>17</v>
      </c>
      <c r="B161" s="231">
        <v>68481000</v>
      </c>
      <c r="C161" s="231">
        <v>69138000</v>
      </c>
      <c r="D161" s="231">
        <v>33963000</v>
      </c>
      <c r="E161" s="231">
        <v>63196000</v>
      </c>
      <c r="F161" s="231">
        <v>68583000</v>
      </c>
      <c r="G161" s="231">
        <v>59971000</v>
      </c>
      <c r="H161" s="231">
        <v>54187000</v>
      </c>
      <c r="I161" s="231">
        <v>60828000</v>
      </c>
      <c r="J161" s="231">
        <v>9258000</v>
      </c>
      <c r="K161" s="231">
        <v>15202000</v>
      </c>
      <c r="L161" s="231">
        <v>9006000</v>
      </c>
      <c r="M161" s="231">
        <v>10858000</v>
      </c>
      <c r="N161" s="233">
        <v>522671000</v>
      </c>
    </row>
    <row r="162" spans="1:14" ht="13.5" thickBot="1" x14ac:dyDescent="0.25">
      <c r="A162" s="217"/>
      <c r="B162" s="232"/>
      <c r="C162" s="232"/>
      <c r="D162" s="232"/>
      <c r="E162" s="232"/>
      <c r="F162" s="232"/>
      <c r="G162" s="232"/>
      <c r="H162" s="232"/>
      <c r="I162" s="232"/>
      <c r="J162" s="232"/>
      <c r="K162" s="232"/>
      <c r="L162" s="232"/>
      <c r="M162" s="232"/>
      <c r="N162" s="234"/>
    </row>
    <row r="163" spans="1:14" x14ac:dyDescent="0.2">
      <c r="A163" s="214" t="s">
        <v>13</v>
      </c>
      <c r="B163" s="214">
        <v>200418000</v>
      </c>
      <c r="C163" s="214">
        <v>208455000</v>
      </c>
      <c r="D163" s="214">
        <v>218776000</v>
      </c>
      <c r="E163" s="214">
        <v>201153000</v>
      </c>
      <c r="F163" s="214">
        <v>208380000</v>
      </c>
      <c r="G163" s="214">
        <v>180293000</v>
      </c>
      <c r="H163" s="214">
        <v>154396000</v>
      </c>
      <c r="I163" s="214">
        <v>171363000</v>
      </c>
      <c r="J163" s="214">
        <v>172098000</v>
      </c>
      <c r="K163" s="214">
        <v>178929000</v>
      </c>
      <c r="L163" s="214">
        <v>175815000</v>
      </c>
      <c r="M163" s="214">
        <v>198252000</v>
      </c>
      <c r="N163" s="214">
        <v>2268328000</v>
      </c>
    </row>
    <row r="164" spans="1:14" ht="13.5" thickBot="1" x14ac:dyDescent="0.25">
      <c r="A164" s="215"/>
      <c r="B164" s="215"/>
      <c r="C164" s="215"/>
      <c r="D164" s="215"/>
      <c r="E164" s="215"/>
      <c r="F164" s="215"/>
      <c r="G164" s="215"/>
      <c r="H164" s="215"/>
      <c r="I164" s="215"/>
      <c r="J164" s="215"/>
      <c r="K164" s="215"/>
      <c r="L164" s="215"/>
      <c r="M164" s="215"/>
      <c r="N164" s="215"/>
    </row>
    <row r="168" spans="1:14" s="26" customFormat="1" ht="24.95" customHeight="1" x14ac:dyDescent="0.2">
      <c r="A168" s="220" t="s">
        <v>166</v>
      </c>
      <c r="B168" s="221"/>
      <c r="C168" s="221"/>
      <c r="D168" s="221"/>
      <c r="E168" s="221"/>
      <c r="F168" s="221"/>
      <c r="G168" s="221"/>
      <c r="H168" s="221"/>
      <c r="I168" s="221"/>
      <c r="J168" s="221"/>
      <c r="K168" s="221"/>
      <c r="L168" s="221"/>
      <c r="M168" s="221"/>
      <c r="N168" s="221"/>
    </row>
    <row r="169" spans="1:14" ht="13.5" thickBot="1" x14ac:dyDescent="0.25"/>
    <row r="170" spans="1:14" x14ac:dyDescent="0.2">
      <c r="A170" s="216"/>
      <c r="B170" s="225" t="s">
        <v>1</v>
      </c>
      <c r="C170" s="216" t="s">
        <v>2</v>
      </c>
      <c r="D170" s="225" t="s">
        <v>3</v>
      </c>
      <c r="E170" s="216" t="s">
        <v>4</v>
      </c>
      <c r="F170" s="225" t="s">
        <v>5</v>
      </c>
      <c r="G170" s="216" t="s">
        <v>6</v>
      </c>
      <c r="H170" s="225" t="s">
        <v>7</v>
      </c>
      <c r="I170" s="216" t="s">
        <v>8</v>
      </c>
      <c r="J170" s="225" t="s">
        <v>9</v>
      </c>
      <c r="K170" s="216" t="s">
        <v>10</v>
      </c>
      <c r="L170" s="225" t="s">
        <v>11</v>
      </c>
      <c r="M170" s="216" t="s">
        <v>12</v>
      </c>
      <c r="N170" s="223" t="s">
        <v>13</v>
      </c>
    </row>
    <row r="171" spans="1:14" ht="13.5" thickBot="1" x14ac:dyDescent="0.25">
      <c r="A171" s="217"/>
      <c r="B171" s="226"/>
      <c r="C171" s="217"/>
      <c r="D171" s="226"/>
      <c r="E171" s="217"/>
      <c r="F171" s="226"/>
      <c r="G171" s="217"/>
      <c r="H171" s="226"/>
      <c r="I171" s="217"/>
      <c r="J171" s="226"/>
      <c r="K171" s="217"/>
      <c r="L171" s="226"/>
      <c r="M171" s="217"/>
      <c r="N171" s="224"/>
    </row>
    <row r="172" spans="1:14" x14ac:dyDescent="0.2">
      <c r="A172" s="216" t="s">
        <v>41</v>
      </c>
      <c r="B172" s="231">
        <v>2071000</v>
      </c>
      <c r="C172" s="231">
        <v>1457000</v>
      </c>
      <c r="D172" s="231">
        <v>1684000</v>
      </c>
      <c r="E172" s="231">
        <v>1095000</v>
      </c>
      <c r="F172" s="231">
        <v>19000</v>
      </c>
      <c r="G172" s="231">
        <v>683000</v>
      </c>
      <c r="H172" s="231">
        <v>6000</v>
      </c>
      <c r="I172" s="231">
        <v>13000</v>
      </c>
      <c r="J172" s="231">
        <v>471000</v>
      </c>
      <c r="K172" s="231">
        <v>6000</v>
      </c>
      <c r="L172" s="231">
        <v>362000</v>
      </c>
      <c r="M172" s="231">
        <v>549000</v>
      </c>
      <c r="N172" s="233">
        <v>8416000</v>
      </c>
    </row>
    <row r="173" spans="1:14" ht="13.5" thickBot="1" x14ac:dyDescent="0.25">
      <c r="A173" s="217"/>
      <c r="B173" s="232"/>
      <c r="C173" s="232"/>
      <c r="D173" s="232"/>
      <c r="E173" s="232"/>
      <c r="F173" s="232"/>
      <c r="G173" s="232"/>
      <c r="H173" s="232"/>
      <c r="I173" s="232"/>
      <c r="J173" s="232"/>
      <c r="K173" s="232"/>
      <c r="L173" s="232"/>
      <c r="M173" s="232"/>
      <c r="N173" s="234"/>
    </row>
    <row r="174" spans="1:14" x14ac:dyDescent="0.2">
      <c r="A174" s="216" t="s">
        <v>65</v>
      </c>
      <c r="B174" s="231">
        <v>4175000</v>
      </c>
      <c r="C174" s="231">
        <v>5422000</v>
      </c>
      <c r="D174" s="231">
        <v>3495000</v>
      </c>
      <c r="E174" s="231">
        <v>3219000</v>
      </c>
      <c r="F174" s="231">
        <v>4113000</v>
      </c>
      <c r="G174" s="231">
        <v>2051000</v>
      </c>
      <c r="H174" s="231">
        <v>3124000</v>
      </c>
      <c r="I174" s="231">
        <v>5194000</v>
      </c>
      <c r="J174" s="231">
        <v>8634000</v>
      </c>
      <c r="K174" s="231">
        <v>6265000</v>
      </c>
      <c r="L174" s="231">
        <v>2313000</v>
      </c>
      <c r="M174" s="231">
        <v>5883000</v>
      </c>
      <c r="N174" s="233">
        <v>53888000</v>
      </c>
    </row>
    <row r="175" spans="1:14" ht="13.5" thickBot="1" x14ac:dyDescent="0.25">
      <c r="A175" s="217"/>
      <c r="B175" s="232"/>
      <c r="C175" s="232"/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4"/>
    </row>
    <row r="176" spans="1:14" x14ac:dyDescent="0.2">
      <c r="A176" s="216" t="s">
        <v>42</v>
      </c>
      <c r="B176" s="231"/>
      <c r="C176" s="231">
        <v>225000</v>
      </c>
      <c r="D176" s="231">
        <v>518000</v>
      </c>
      <c r="E176" s="231">
        <v>2473000</v>
      </c>
      <c r="F176" s="231">
        <v>2842000</v>
      </c>
      <c r="G176" s="231">
        <v>75000</v>
      </c>
      <c r="H176" s="231">
        <v>2899000</v>
      </c>
      <c r="I176" s="231">
        <v>3842000</v>
      </c>
      <c r="J176" s="231">
        <v>3376000</v>
      </c>
      <c r="K176" s="231">
        <v>3846000</v>
      </c>
      <c r="L176" s="231">
        <v>2314000</v>
      </c>
      <c r="M176" s="231">
        <v>797000</v>
      </c>
      <c r="N176" s="233">
        <v>23207000</v>
      </c>
    </row>
    <row r="177" spans="1:14" ht="13.5" thickBot="1" x14ac:dyDescent="0.25">
      <c r="A177" s="217"/>
      <c r="B177" s="232"/>
      <c r="C177" s="232"/>
      <c r="D177" s="232"/>
      <c r="E177" s="232"/>
      <c r="F177" s="232"/>
      <c r="G177" s="232"/>
      <c r="H177" s="232"/>
      <c r="I177" s="232"/>
      <c r="J177" s="232"/>
      <c r="K177" s="232"/>
      <c r="L177" s="232"/>
      <c r="M177" s="232"/>
      <c r="N177" s="234"/>
    </row>
    <row r="178" spans="1:14" x14ac:dyDescent="0.2">
      <c r="A178" s="216" t="s">
        <v>43</v>
      </c>
      <c r="B178" s="231">
        <v>8587000</v>
      </c>
      <c r="C178" s="231">
        <v>7496000</v>
      </c>
      <c r="D178" s="231">
        <v>8616000</v>
      </c>
      <c r="E178" s="231">
        <v>9177000</v>
      </c>
      <c r="F178" s="231">
        <v>8907000</v>
      </c>
      <c r="G178" s="231">
        <v>6329000</v>
      </c>
      <c r="H178" s="231">
        <v>9443000</v>
      </c>
      <c r="I178" s="231">
        <v>9788000</v>
      </c>
      <c r="J178" s="231">
        <v>10117000</v>
      </c>
      <c r="K178" s="231">
        <v>9012000</v>
      </c>
      <c r="L178" s="231">
        <v>11733000</v>
      </c>
      <c r="M178" s="231">
        <v>9515000</v>
      </c>
      <c r="N178" s="233">
        <v>108720000</v>
      </c>
    </row>
    <row r="179" spans="1:14" ht="13.5" thickBot="1" x14ac:dyDescent="0.25">
      <c r="A179" s="217"/>
      <c r="B179" s="232"/>
      <c r="C179" s="232"/>
      <c r="D179" s="232"/>
      <c r="E179" s="232"/>
      <c r="F179" s="232"/>
      <c r="G179" s="232"/>
      <c r="H179" s="232"/>
      <c r="I179" s="232"/>
      <c r="J179" s="232"/>
      <c r="K179" s="232"/>
      <c r="L179" s="232"/>
      <c r="M179" s="232"/>
      <c r="N179" s="234"/>
    </row>
    <row r="180" spans="1:14" x14ac:dyDescent="0.2">
      <c r="A180" s="216" t="s">
        <v>116</v>
      </c>
      <c r="B180" s="231">
        <v>8907000</v>
      </c>
      <c r="C180" s="231">
        <v>7580000</v>
      </c>
      <c r="D180" s="231">
        <v>5784000</v>
      </c>
      <c r="E180" s="231">
        <v>5551000</v>
      </c>
      <c r="F180" s="231">
        <v>2602000</v>
      </c>
      <c r="G180" s="231">
        <v>4306000</v>
      </c>
      <c r="H180" s="231">
        <v>5276000</v>
      </c>
      <c r="I180" s="231">
        <v>5641000</v>
      </c>
      <c r="J180" s="231">
        <v>2551000</v>
      </c>
      <c r="K180" s="231">
        <v>3197000</v>
      </c>
      <c r="L180" s="231">
        <v>5199000</v>
      </c>
      <c r="M180" s="231">
        <v>6181000</v>
      </c>
      <c r="N180" s="233">
        <v>62775000</v>
      </c>
    </row>
    <row r="181" spans="1:14" ht="13.5" thickBot="1" x14ac:dyDescent="0.25">
      <c r="A181" s="217"/>
      <c r="B181" s="232"/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  <c r="M181" s="232"/>
      <c r="N181" s="234"/>
    </row>
    <row r="182" spans="1:14" x14ac:dyDescent="0.2">
      <c r="A182" s="216" t="s">
        <v>110</v>
      </c>
      <c r="B182" s="231"/>
      <c r="C182" s="231"/>
      <c r="D182" s="231"/>
      <c r="E182" s="231">
        <v>5886000</v>
      </c>
      <c r="F182" s="231">
        <v>7027000</v>
      </c>
      <c r="G182" s="231">
        <v>7127000</v>
      </c>
      <c r="H182" s="231">
        <v>3907000</v>
      </c>
      <c r="I182" s="231">
        <v>1006000</v>
      </c>
      <c r="J182" s="231"/>
      <c r="K182" s="231"/>
      <c r="L182" s="231"/>
      <c r="M182" s="231"/>
      <c r="N182" s="233">
        <v>24953000</v>
      </c>
    </row>
    <row r="183" spans="1:14" ht="13.5" thickBot="1" x14ac:dyDescent="0.25">
      <c r="A183" s="217"/>
      <c r="B183" s="232"/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  <c r="M183" s="232"/>
      <c r="N183" s="234"/>
    </row>
    <row r="184" spans="1:14" x14ac:dyDescent="0.2">
      <c r="A184" s="216" t="s">
        <v>44</v>
      </c>
      <c r="B184" s="231"/>
      <c r="C184" s="231"/>
      <c r="D184" s="231">
        <v>3826000</v>
      </c>
      <c r="E184" s="231">
        <v>7771000</v>
      </c>
      <c r="F184" s="231">
        <v>5529000</v>
      </c>
      <c r="G184" s="231">
        <v>6786000</v>
      </c>
      <c r="H184" s="231">
        <v>4156000</v>
      </c>
      <c r="I184" s="231" t="s">
        <v>70</v>
      </c>
      <c r="J184" s="231"/>
      <c r="K184" s="231"/>
      <c r="L184" s="231"/>
      <c r="M184" s="231"/>
      <c r="N184" s="233">
        <v>28068000</v>
      </c>
    </row>
    <row r="185" spans="1:14" ht="13.5" thickBot="1" x14ac:dyDescent="0.25">
      <c r="A185" s="217"/>
      <c r="B185" s="232"/>
      <c r="C185" s="232"/>
      <c r="D185" s="232"/>
      <c r="E185" s="232"/>
      <c r="F185" s="232"/>
      <c r="G185" s="232"/>
      <c r="H185" s="232"/>
      <c r="I185" s="232"/>
      <c r="J185" s="232"/>
      <c r="K185" s="232"/>
      <c r="L185" s="232"/>
      <c r="M185" s="232"/>
      <c r="N185" s="234"/>
    </row>
    <row r="186" spans="1:14" x14ac:dyDescent="0.2">
      <c r="A186" s="216" t="s">
        <v>32</v>
      </c>
      <c r="B186" s="231">
        <v>9193000</v>
      </c>
      <c r="C186" s="231">
        <v>9805000</v>
      </c>
      <c r="D186" s="231">
        <v>9330000</v>
      </c>
      <c r="E186" s="231">
        <v>8736000</v>
      </c>
      <c r="F186" s="231">
        <v>11095000</v>
      </c>
      <c r="G186" s="231">
        <v>9218000</v>
      </c>
      <c r="H186" s="231">
        <v>10333000</v>
      </c>
      <c r="I186" s="231">
        <v>13016000</v>
      </c>
      <c r="J186" s="231">
        <v>9430000</v>
      </c>
      <c r="K186" s="231">
        <v>13691000</v>
      </c>
      <c r="L186" s="231">
        <v>11298000</v>
      </c>
      <c r="M186" s="231">
        <v>10105000</v>
      </c>
      <c r="N186" s="233">
        <v>125250000</v>
      </c>
    </row>
    <row r="187" spans="1:14" ht="13.5" thickBot="1" x14ac:dyDescent="0.25">
      <c r="A187" s="217"/>
      <c r="B187" s="232"/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4"/>
    </row>
    <row r="188" spans="1:14" x14ac:dyDescent="0.2">
      <c r="A188" s="216" t="s">
        <v>17</v>
      </c>
      <c r="B188" s="231">
        <v>2903000</v>
      </c>
      <c r="C188" s="231">
        <v>4892000</v>
      </c>
      <c r="D188" s="231">
        <v>2886000</v>
      </c>
      <c r="E188" s="231">
        <v>3610000</v>
      </c>
      <c r="F188" s="231">
        <v>5338000</v>
      </c>
      <c r="G188" s="231">
        <v>5502000</v>
      </c>
      <c r="H188" s="231">
        <v>6649000</v>
      </c>
      <c r="I188" s="231">
        <v>4514000</v>
      </c>
      <c r="J188" s="231">
        <v>5395000</v>
      </c>
      <c r="K188" s="231">
        <v>4514000</v>
      </c>
      <c r="L188" s="231">
        <v>4065000</v>
      </c>
      <c r="M188" s="231">
        <v>8987000</v>
      </c>
      <c r="N188" s="233">
        <v>59255000</v>
      </c>
    </row>
    <row r="189" spans="1:14" ht="13.5" thickBot="1" x14ac:dyDescent="0.25">
      <c r="A189" s="217"/>
      <c r="B189" s="232"/>
      <c r="C189" s="232"/>
      <c r="D189" s="232"/>
      <c r="E189" s="232"/>
      <c r="F189" s="232"/>
      <c r="G189" s="232"/>
      <c r="H189" s="232"/>
      <c r="I189" s="232"/>
      <c r="J189" s="232"/>
      <c r="K189" s="232"/>
      <c r="L189" s="232"/>
      <c r="M189" s="232"/>
      <c r="N189" s="234"/>
    </row>
    <row r="190" spans="1:14" x14ac:dyDescent="0.2">
      <c r="A190" s="214" t="s">
        <v>13</v>
      </c>
      <c r="B190" s="214">
        <v>35836000</v>
      </c>
      <c r="C190" s="214">
        <v>36877000</v>
      </c>
      <c r="D190" s="214">
        <v>36139000</v>
      </c>
      <c r="E190" s="214">
        <v>47518000</v>
      </c>
      <c r="F190" s="214">
        <v>47472000</v>
      </c>
      <c r="G190" s="214">
        <v>42077000</v>
      </c>
      <c r="H190" s="214">
        <v>45793000</v>
      </c>
      <c r="I190" s="214">
        <v>43014000</v>
      </c>
      <c r="J190" s="214">
        <v>39974000</v>
      </c>
      <c r="K190" s="214">
        <v>40531000</v>
      </c>
      <c r="L190" s="214">
        <v>37284000</v>
      </c>
      <c r="M190" s="214">
        <v>42017000</v>
      </c>
      <c r="N190" s="214">
        <v>494532000</v>
      </c>
    </row>
    <row r="191" spans="1:14" ht="13.5" thickBot="1" x14ac:dyDescent="0.25">
      <c r="A191" s="215"/>
      <c r="B191" s="215"/>
      <c r="C191" s="215"/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</row>
    <row r="195" spans="1:14" s="26" customFormat="1" ht="24.95" customHeight="1" x14ac:dyDescent="0.2">
      <c r="A195" s="222" t="s">
        <v>169</v>
      </c>
      <c r="B195" s="222"/>
      <c r="C195" s="222"/>
      <c r="D195" s="222"/>
      <c r="E195" s="222"/>
      <c r="F195" s="222"/>
      <c r="G195" s="222"/>
      <c r="H195" s="222"/>
      <c r="I195" s="222"/>
      <c r="J195" s="222"/>
      <c r="K195" s="222"/>
      <c r="L195" s="222"/>
      <c r="M195" s="222"/>
      <c r="N195" s="222"/>
    </row>
    <row r="196" spans="1:14" ht="13.5" thickBot="1" x14ac:dyDescent="0.25"/>
    <row r="197" spans="1:14" x14ac:dyDescent="0.2">
      <c r="A197" s="216"/>
      <c r="B197" s="225" t="s">
        <v>1</v>
      </c>
      <c r="C197" s="216" t="s">
        <v>2</v>
      </c>
      <c r="D197" s="225" t="s">
        <v>3</v>
      </c>
      <c r="E197" s="216" t="s">
        <v>4</v>
      </c>
      <c r="F197" s="225" t="s">
        <v>5</v>
      </c>
      <c r="G197" s="216" t="s">
        <v>6</v>
      </c>
      <c r="H197" s="225" t="s">
        <v>7</v>
      </c>
      <c r="I197" s="216" t="s">
        <v>8</v>
      </c>
      <c r="J197" s="225" t="s">
        <v>9</v>
      </c>
      <c r="K197" s="216" t="s">
        <v>10</v>
      </c>
      <c r="L197" s="225" t="s">
        <v>11</v>
      </c>
      <c r="M197" s="216" t="s">
        <v>12</v>
      </c>
      <c r="N197" s="223" t="s">
        <v>13</v>
      </c>
    </row>
    <row r="198" spans="1:14" ht="13.5" thickBot="1" x14ac:dyDescent="0.25">
      <c r="A198" s="217"/>
      <c r="B198" s="226"/>
      <c r="C198" s="217"/>
      <c r="D198" s="226"/>
      <c r="E198" s="217"/>
      <c r="F198" s="226"/>
      <c r="G198" s="217"/>
      <c r="H198" s="226"/>
      <c r="I198" s="217"/>
      <c r="J198" s="226"/>
      <c r="K198" s="217"/>
      <c r="L198" s="226"/>
      <c r="M198" s="217"/>
      <c r="N198" s="224"/>
    </row>
    <row r="199" spans="1:14" x14ac:dyDescent="0.2">
      <c r="A199" s="216" t="s">
        <v>19</v>
      </c>
      <c r="B199" s="231">
        <v>17646748</v>
      </c>
      <c r="C199" s="231">
        <v>19372274</v>
      </c>
      <c r="D199" s="231">
        <v>13331577</v>
      </c>
      <c r="E199" s="231">
        <v>14323326</v>
      </c>
      <c r="F199" s="231">
        <v>17812880</v>
      </c>
      <c r="G199" s="231">
        <v>28051790</v>
      </c>
      <c r="H199" s="231">
        <v>25719911</v>
      </c>
      <c r="I199" s="231">
        <v>29886222</v>
      </c>
      <c r="J199" s="231">
        <v>30809525</v>
      </c>
      <c r="K199" s="231">
        <v>27082068</v>
      </c>
      <c r="L199" s="231">
        <v>25844409</v>
      </c>
      <c r="M199" s="231">
        <v>17293622</v>
      </c>
      <c r="N199" s="233">
        <v>267174352</v>
      </c>
    </row>
    <row r="200" spans="1:14" ht="13.5" thickBot="1" x14ac:dyDescent="0.25">
      <c r="A200" s="217"/>
      <c r="B200" s="232"/>
      <c r="C200" s="232"/>
      <c r="D200" s="232"/>
      <c r="E200" s="232"/>
      <c r="F200" s="232"/>
      <c r="G200" s="232"/>
      <c r="H200" s="232"/>
      <c r="I200" s="232"/>
      <c r="J200" s="232"/>
      <c r="K200" s="232"/>
      <c r="L200" s="232"/>
      <c r="M200" s="232"/>
      <c r="N200" s="234"/>
    </row>
    <row r="201" spans="1:14" x14ac:dyDescent="0.2">
      <c r="A201" s="218" t="s">
        <v>45</v>
      </c>
      <c r="B201" s="231">
        <v>25511575</v>
      </c>
      <c r="C201" s="231">
        <v>6918944</v>
      </c>
      <c r="D201" s="231">
        <v>6525000</v>
      </c>
      <c r="E201" s="231">
        <v>32355607</v>
      </c>
      <c r="F201" s="231">
        <v>73652428</v>
      </c>
      <c r="G201" s="231">
        <v>82766259</v>
      </c>
      <c r="H201" s="231">
        <v>72556393</v>
      </c>
      <c r="I201" s="231">
        <v>67379357</v>
      </c>
      <c r="J201" s="231">
        <v>62034808</v>
      </c>
      <c r="K201" s="231">
        <v>53698753</v>
      </c>
      <c r="L201" s="231">
        <v>51177163</v>
      </c>
      <c r="M201" s="231">
        <v>59335399</v>
      </c>
      <c r="N201" s="233">
        <v>593911686</v>
      </c>
    </row>
    <row r="202" spans="1:14" ht="13.5" thickBot="1" x14ac:dyDescent="0.25">
      <c r="A202" s="219"/>
      <c r="B202" s="232"/>
      <c r="C202" s="232"/>
      <c r="D202" s="232"/>
      <c r="E202" s="232"/>
      <c r="F202" s="232"/>
      <c r="G202" s="232"/>
      <c r="H202" s="232"/>
      <c r="I202" s="232"/>
      <c r="J202" s="232"/>
      <c r="K202" s="232"/>
      <c r="L202" s="232"/>
      <c r="M202" s="232"/>
      <c r="N202" s="234"/>
    </row>
    <row r="203" spans="1:14" ht="12.75" customHeight="1" x14ac:dyDescent="0.2">
      <c r="A203" s="218" t="s">
        <v>46</v>
      </c>
      <c r="B203" s="231">
        <v>3975940</v>
      </c>
      <c r="C203" s="231">
        <v>2934840</v>
      </c>
      <c r="D203" s="231">
        <v>1968300</v>
      </c>
      <c r="E203" s="231">
        <v>1144420</v>
      </c>
      <c r="F203" s="231">
        <v>2428380</v>
      </c>
      <c r="G203" s="231">
        <v>488700</v>
      </c>
      <c r="H203" s="231">
        <v>4459944</v>
      </c>
      <c r="I203" s="231">
        <v>5158020</v>
      </c>
      <c r="J203" s="231">
        <v>4976640</v>
      </c>
      <c r="K203" s="231">
        <v>5111640</v>
      </c>
      <c r="L203" s="231">
        <v>8617560</v>
      </c>
      <c r="M203" s="231">
        <v>6184620</v>
      </c>
      <c r="N203" s="233">
        <v>47449004</v>
      </c>
    </row>
    <row r="204" spans="1:14" ht="12.75" customHeight="1" thickBot="1" x14ac:dyDescent="0.25">
      <c r="A204" s="219"/>
      <c r="B204" s="232"/>
      <c r="C204" s="232"/>
      <c r="D204" s="232"/>
      <c r="E204" s="232"/>
      <c r="F204" s="232"/>
      <c r="G204" s="232"/>
      <c r="H204" s="232"/>
      <c r="I204" s="232"/>
      <c r="J204" s="232"/>
      <c r="K204" s="232"/>
      <c r="L204" s="232"/>
      <c r="M204" s="232"/>
      <c r="N204" s="234"/>
    </row>
    <row r="205" spans="1:14" x14ac:dyDescent="0.2">
      <c r="A205" s="216" t="s">
        <v>23</v>
      </c>
      <c r="B205" s="231">
        <v>2627344</v>
      </c>
      <c r="C205" s="231">
        <v>6087942</v>
      </c>
      <c r="D205" s="231">
        <v>3589508</v>
      </c>
      <c r="E205" s="231">
        <v>4736083</v>
      </c>
      <c r="F205" s="231">
        <v>1803702</v>
      </c>
      <c r="G205" s="231">
        <v>2952571</v>
      </c>
      <c r="H205" s="231">
        <v>6588459</v>
      </c>
      <c r="I205" s="231">
        <v>5188295</v>
      </c>
      <c r="J205" s="231">
        <v>6330308</v>
      </c>
      <c r="K205" s="231">
        <v>6293295</v>
      </c>
      <c r="L205" s="231">
        <v>5296333</v>
      </c>
      <c r="M205" s="231">
        <v>3531064</v>
      </c>
      <c r="N205" s="233">
        <v>55024904</v>
      </c>
    </row>
    <row r="206" spans="1:14" ht="13.5" thickBot="1" x14ac:dyDescent="0.25">
      <c r="A206" s="217"/>
      <c r="B206" s="232"/>
      <c r="C206" s="232"/>
      <c r="D206" s="232"/>
      <c r="E206" s="232"/>
      <c r="F206" s="232"/>
      <c r="G206" s="232"/>
      <c r="H206" s="232"/>
      <c r="I206" s="232"/>
      <c r="J206" s="232"/>
      <c r="K206" s="232"/>
      <c r="L206" s="232"/>
      <c r="M206" s="232"/>
      <c r="N206" s="234"/>
    </row>
    <row r="207" spans="1:14" ht="12.75" customHeight="1" x14ac:dyDescent="0.2">
      <c r="A207" s="218" t="s">
        <v>39</v>
      </c>
      <c r="B207" s="231">
        <v>8052084</v>
      </c>
      <c r="C207" s="231">
        <v>6288449</v>
      </c>
      <c r="D207" s="231">
        <v>6053375</v>
      </c>
      <c r="E207" s="231">
        <v>6102673</v>
      </c>
      <c r="F207" s="231">
        <v>8011356</v>
      </c>
      <c r="G207" s="231">
        <v>7481519</v>
      </c>
      <c r="H207" s="231">
        <v>7147558</v>
      </c>
      <c r="I207" s="231">
        <v>6247056</v>
      </c>
      <c r="J207" s="231">
        <v>8022031</v>
      </c>
      <c r="K207" s="231">
        <v>7776643</v>
      </c>
      <c r="L207" s="231">
        <v>6470492</v>
      </c>
      <c r="M207" s="231">
        <v>4925624</v>
      </c>
      <c r="N207" s="233">
        <v>82578860</v>
      </c>
    </row>
    <row r="208" spans="1:14" ht="13.5" thickBot="1" x14ac:dyDescent="0.25">
      <c r="A208" s="219"/>
      <c r="B208" s="232"/>
      <c r="C208" s="232"/>
      <c r="D208" s="232"/>
      <c r="E208" s="232"/>
      <c r="F208" s="232"/>
      <c r="G208" s="232"/>
      <c r="H208" s="232"/>
      <c r="I208" s="232"/>
      <c r="J208" s="232"/>
      <c r="K208" s="232"/>
      <c r="L208" s="232"/>
      <c r="M208" s="232"/>
      <c r="N208" s="234"/>
    </row>
    <row r="209" spans="1:14" x14ac:dyDescent="0.2">
      <c r="A209" s="216" t="s">
        <v>48</v>
      </c>
      <c r="B209" s="231">
        <v>36800</v>
      </c>
      <c r="C209" s="231"/>
      <c r="D209" s="231"/>
      <c r="E209" s="231"/>
      <c r="F209" s="231"/>
      <c r="G209" s="231"/>
      <c r="H209" s="231"/>
      <c r="I209" s="231">
        <v>451860</v>
      </c>
      <c r="J209" s="231">
        <v>460720</v>
      </c>
      <c r="K209" s="231">
        <v>1355580</v>
      </c>
      <c r="L209" s="231"/>
      <c r="M209" s="231">
        <v>1904850</v>
      </c>
      <c r="N209" s="233">
        <v>4209810</v>
      </c>
    </row>
    <row r="210" spans="1:14" ht="13.5" thickBot="1" x14ac:dyDescent="0.25">
      <c r="A210" s="217"/>
      <c r="B210" s="232"/>
      <c r="C210" s="232"/>
      <c r="D210" s="232"/>
      <c r="E210" s="232"/>
      <c r="F210" s="232"/>
      <c r="G210" s="232"/>
      <c r="H210" s="232"/>
      <c r="I210" s="232"/>
      <c r="J210" s="232"/>
      <c r="K210" s="232"/>
      <c r="L210" s="232"/>
      <c r="M210" s="232"/>
      <c r="N210" s="234"/>
    </row>
    <row r="211" spans="1:14" x14ac:dyDescent="0.2">
      <c r="A211" s="216" t="s">
        <v>49</v>
      </c>
      <c r="B211" s="231"/>
      <c r="C211" s="231"/>
      <c r="D211" s="231"/>
      <c r="E211" s="231"/>
      <c r="F211" s="231"/>
      <c r="G211" s="231"/>
      <c r="H211" s="231"/>
      <c r="I211" s="231"/>
      <c r="J211" s="231"/>
      <c r="K211" s="231"/>
      <c r="L211" s="231"/>
      <c r="M211" s="231"/>
      <c r="N211" s="233">
        <v>0</v>
      </c>
    </row>
    <row r="212" spans="1:14" ht="13.5" thickBot="1" x14ac:dyDescent="0.25">
      <c r="A212" s="217"/>
      <c r="B212" s="232"/>
      <c r="C212" s="232"/>
      <c r="D212" s="232"/>
      <c r="E212" s="232"/>
      <c r="F212" s="232"/>
      <c r="G212" s="232"/>
      <c r="H212" s="232"/>
      <c r="I212" s="232"/>
      <c r="J212" s="232"/>
      <c r="K212" s="232"/>
      <c r="L212" s="232"/>
      <c r="M212" s="232"/>
      <c r="N212" s="234"/>
    </row>
    <row r="213" spans="1:14" x14ac:dyDescent="0.2">
      <c r="A213" s="216" t="s">
        <v>50</v>
      </c>
      <c r="B213" s="231">
        <v>8925940</v>
      </c>
      <c r="C213" s="231">
        <v>9629503</v>
      </c>
      <c r="D213" s="231">
        <v>15013498</v>
      </c>
      <c r="E213" s="231">
        <v>11738836</v>
      </c>
      <c r="F213" s="231">
        <v>10809698</v>
      </c>
      <c r="G213" s="231">
        <v>10791576</v>
      </c>
      <c r="H213" s="231">
        <v>23556090</v>
      </c>
      <c r="I213" s="231">
        <v>18869355</v>
      </c>
      <c r="J213" s="231">
        <v>16555270</v>
      </c>
      <c r="K213" s="231">
        <v>12021235</v>
      </c>
      <c r="L213" s="231">
        <v>6306151</v>
      </c>
      <c r="M213" s="231">
        <v>5371678</v>
      </c>
      <c r="N213" s="233">
        <v>149588830</v>
      </c>
    </row>
    <row r="214" spans="1:14" ht="13.5" thickBot="1" x14ac:dyDescent="0.25">
      <c r="A214" s="217"/>
      <c r="B214" s="232"/>
      <c r="C214" s="232"/>
      <c r="D214" s="232"/>
      <c r="E214" s="232"/>
      <c r="F214" s="232"/>
      <c r="G214" s="232"/>
      <c r="H214" s="232"/>
      <c r="I214" s="232"/>
      <c r="J214" s="232"/>
      <c r="K214" s="232"/>
      <c r="L214" s="232"/>
      <c r="M214" s="232"/>
      <c r="N214" s="234"/>
    </row>
    <row r="215" spans="1:14" x14ac:dyDescent="0.2">
      <c r="A215" s="216" t="s">
        <v>22</v>
      </c>
      <c r="B215" s="231"/>
      <c r="C215" s="231">
        <v>8074049</v>
      </c>
      <c r="D215" s="231">
        <v>4595845</v>
      </c>
      <c r="E215" s="231">
        <v>14707937</v>
      </c>
      <c r="F215" s="231">
        <v>7861410</v>
      </c>
      <c r="G215" s="231">
        <v>12189642</v>
      </c>
      <c r="H215" s="231">
        <v>14535532</v>
      </c>
      <c r="I215" s="231">
        <v>14334920</v>
      </c>
      <c r="J215" s="231">
        <v>11081170</v>
      </c>
      <c r="K215" s="231">
        <v>7036807</v>
      </c>
      <c r="L215" s="231">
        <v>5024310</v>
      </c>
      <c r="M215" s="231">
        <v>2021217</v>
      </c>
      <c r="N215" s="233">
        <v>101462839</v>
      </c>
    </row>
    <row r="216" spans="1:14" ht="13.5" thickBot="1" x14ac:dyDescent="0.25">
      <c r="A216" s="217"/>
      <c r="B216" s="232"/>
      <c r="C216" s="232"/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4"/>
    </row>
    <row r="217" spans="1:14" x14ac:dyDescent="0.2">
      <c r="A217" s="214" t="s">
        <v>13</v>
      </c>
      <c r="B217" s="214">
        <v>66776431</v>
      </c>
      <c r="C217" s="214">
        <v>59306001</v>
      </c>
      <c r="D217" s="214">
        <v>51077103</v>
      </c>
      <c r="E217" s="214">
        <v>85108882</v>
      </c>
      <c r="F217" s="214">
        <v>122379854</v>
      </c>
      <c r="G217" s="214">
        <v>144722057</v>
      </c>
      <c r="H217" s="214">
        <v>154563887</v>
      </c>
      <c r="I217" s="214">
        <v>147515085</v>
      </c>
      <c r="J217" s="214">
        <v>140270472</v>
      </c>
      <c r="K217" s="214">
        <v>120376021</v>
      </c>
      <c r="L217" s="214">
        <v>108736418</v>
      </c>
      <c r="M217" s="214">
        <v>100568074</v>
      </c>
      <c r="N217" s="214">
        <v>1301400285</v>
      </c>
    </row>
    <row r="218" spans="1:14" ht="13.5" thickBot="1" x14ac:dyDescent="0.25">
      <c r="A218" s="215"/>
      <c r="B218" s="215"/>
      <c r="C218" s="215"/>
      <c r="D218" s="215"/>
      <c r="E218" s="215"/>
      <c r="F218" s="215"/>
      <c r="G218" s="215"/>
      <c r="H218" s="215"/>
      <c r="I218" s="215"/>
      <c r="J218" s="215"/>
      <c r="K218" s="215"/>
      <c r="L218" s="215"/>
      <c r="M218" s="215"/>
      <c r="N218" s="215"/>
    </row>
  </sheetData>
  <mergeCells count="1273">
    <mergeCell ref="A2:N2"/>
    <mergeCell ref="A9:C9"/>
    <mergeCell ref="A8:C8"/>
    <mergeCell ref="A7:C7"/>
    <mergeCell ref="A6:C6"/>
    <mergeCell ref="A5:C5"/>
    <mergeCell ref="A4:C4"/>
    <mergeCell ref="A12:N12"/>
    <mergeCell ref="A139:N139"/>
    <mergeCell ref="A168:N168"/>
    <mergeCell ref="A197:A198"/>
    <mergeCell ref="B197:B198"/>
    <mergeCell ref="C197:C198"/>
    <mergeCell ref="D197:D198"/>
    <mergeCell ref="E197:E198"/>
    <mergeCell ref="F197:F198"/>
    <mergeCell ref="G197:G198"/>
    <mergeCell ref="H197:H198"/>
    <mergeCell ref="I197:I198"/>
    <mergeCell ref="J197:J198"/>
    <mergeCell ref="K197:K198"/>
    <mergeCell ref="L197:L198"/>
    <mergeCell ref="M197:M198"/>
    <mergeCell ref="N197:N198"/>
    <mergeCell ref="A170:A171"/>
    <mergeCell ref="B170:B171"/>
    <mergeCell ref="C170:C171"/>
    <mergeCell ref="D170:D171"/>
    <mergeCell ref="E170:E171"/>
    <mergeCell ref="F170:F171"/>
    <mergeCell ref="G170:G171"/>
    <mergeCell ref="H170:H171"/>
    <mergeCell ref="I170:I171"/>
    <mergeCell ref="N170:N171"/>
    <mergeCell ref="A141:A142"/>
    <mergeCell ref="B141:B142"/>
    <mergeCell ref="C141:C142"/>
    <mergeCell ref="D141:D142"/>
    <mergeCell ref="E141:E142"/>
    <mergeCell ref="H141:H142"/>
    <mergeCell ref="I141:I142"/>
    <mergeCell ref="J170:J171"/>
    <mergeCell ref="K170:K171"/>
    <mergeCell ref="N141:N142"/>
    <mergeCell ref="A112:A113"/>
    <mergeCell ref="B112:B113"/>
    <mergeCell ref="C112:C113"/>
    <mergeCell ref="D112:D113"/>
    <mergeCell ref="E112:E113"/>
    <mergeCell ref="J141:J142"/>
    <mergeCell ref="K141:K142"/>
    <mergeCell ref="L141:L142"/>
    <mergeCell ref="M141:M142"/>
    <mergeCell ref="L170:L171"/>
    <mergeCell ref="M170:M171"/>
    <mergeCell ref="F141:F142"/>
    <mergeCell ref="G141:G142"/>
    <mergeCell ref="J112:J113"/>
    <mergeCell ref="K112:K113"/>
    <mergeCell ref="I112:I113"/>
    <mergeCell ref="I134:I135"/>
    <mergeCell ref="J134:J135"/>
    <mergeCell ref="K134:K135"/>
    <mergeCell ref="E57:E58"/>
    <mergeCell ref="F57:F58"/>
    <mergeCell ref="G57:G58"/>
    <mergeCell ref="H57:H58"/>
    <mergeCell ref="I57:I58"/>
    <mergeCell ref="H112:H113"/>
    <mergeCell ref="F112:F113"/>
    <mergeCell ref="G112:G113"/>
    <mergeCell ref="G105:G106"/>
    <mergeCell ref="H105:H106"/>
    <mergeCell ref="C14:C15"/>
    <mergeCell ref="D14:D15"/>
    <mergeCell ref="E14:E15"/>
    <mergeCell ref="N112:N113"/>
    <mergeCell ref="A57:A58"/>
    <mergeCell ref="B57:B58"/>
    <mergeCell ref="C57:C58"/>
    <mergeCell ref="D57:D58"/>
    <mergeCell ref="L112:L113"/>
    <mergeCell ref="M112:M113"/>
    <mergeCell ref="K14:K15"/>
    <mergeCell ref="J57:J58"/>
    <mergeCell ref="K57:K58"/>
    <mergeCell ref="L57:L58"/>
    <mergeCell ref="M57:M58"/>
    <mergeCell ref="N57:N58"/>
    <mergeCell ref="M14:M15"/>
    <mergeCell ref="N14:N15"/>
    <mergeCell ref="A55:N55"/>
    <mergeCell ref="A30:A31"/>
    <mergeCell ref="A32:A33"/>
    <mergeCell ref="A34:A35"/>
    <mergeCell ref="A36:A37"/>
    <mergeCell ref="A38:A39"/>
    <mergeCell ref="A40:A41"/>
    <mergeCell ref="F14:F15"/>
    <mergeCell ref="A26:A27"/>
    <mergeCell ref="A28:A29"/>
    <mergeCell ref="A14:A15"/>
    <mergeCell ref="B14:B15"/>
    <mergeCell ref="A188:A189"/>
    <mergeCell ref="A143:A144"/>
    <mergeCell ref="A145:A146"/>
    <mergeCell ref="A147:A148"/>
    <mergeCell ref="A149:A150"/>
    <mergeCell ref="L14:L15"/>
    <mergeCell ref="G14:G15"/>
    <mergeCell ref="H14:H15"/>
    <mergeCell ref="I14:I15"/>
    <mergeCell ref="J14:J15"/>
    <mergeCell ref="A205:A206"/>
    <mergeCell ref="A207:A208"/>
    <mergeCell ref="A209:A210"/>
    <mergeCell ref="A211:A212"/>
    <mergeCell ref="A213:A214"/>
    <mergeCell ref="A110:N110"/>
    <mergeCell ref="A195:N195"/>
    <mergeCell ref="A199:A200"/>
    <mergeCell ref="A201:A202"/>
    <mergeCell ref="A186:A187"/>
    <mergeCell ref="A215:A216"/>
    <mergeCell ref="A172:A173"/>
    <mergeCell ref="A174:A175"/>
    <mergeCell ref="A176:A177"/>
    <mergeCell ref="A178:A179"/>
    <mergeCell ref="A180:A181"/>
    <mergeCell ref="A182:A183"/>
    <mergeCell ref="A184:A185"/>
    <mergeCell ref="A190:A191"/>
    <mergeCell ref="A203:A204"/>
    <mergeCell ref="A151:A152"/>
    <mergeCell ref="A153:A154"/>
    <mergeCell ref="A155:A156"/>
    <mergeCell ref="A157:A158"/>
    <mergeCell ref="A159:A160"/>
    <mergeCell ref="A161:A162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6:A17"/>
    <mergeCell ref="A18:A19"/>
    <mergeCell ref="A20:A21"/>
    <mergeCell ref="A22:A23"/>
    <mergeCell ref="A24:A25"/>
    <mergeCell ref="A42:A43"/>
    <mergeCell ref="A44:A45"/>
    <mergeCell ref="A46:A47"/>
    <mergeCell ref="A48:A49"/>
    <mergeCell ref="A50:A51"/>
    <mergeCell ref="B50:B51"/>
    <mergeCell ref="B48:B49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A105:A106"/>
    <mergeCell ref="B105:B106"/>
    <mergeCell ref="C105:C106"/>
    <mergeCell ref="D105:D106"/>
    <mergeCell ref="E105:E106"/>
    <mergeCell ref="F105:F106"/>
    <mergeCell ref="I105:I106"/>
    <mergeCell ref="J105:J106"/>
    <mergeCell ref="K105:K106"/>
    <mergeCell ref="L105:L106"/>
    <mergeCell ref="M105:M106"/>
    <mergeCell ref="N105:N106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L134:L135"/>
    <mergeCell ref="M134:M135"/>
    <mergeCell ref="N134:N135"/>
    <mergeCell ref="A163:A164"/>
    <mergeCell ref="B163:B164"/>
    <mergeCell ref="C163:C164"/>
    <mergeCell ref="D163:D164"/>
    <mergeCell ref="E163:E164"/>
    <mergeCell ref="F163:F164"/>
    <mergeCell ref="G163:G164"/>
    <mergeCell ref="H163:H164"/>
    <mergeCell ref="I163:I164"/>
    <mergeCell ref="J163:J164"/>
    <mergeCell ref="K163:K164"/>
    <mergeCell ref="L163:L164"/>
    <mergeCell ref="M163:M164"/>
    <mergeCell ref="N163:N164"/>
    <mergeCell ref="B190:B191"/>
    <mergeCell ref="C190:C191"/>
    <mergeCell ref="D190:D191"/>
    <mergeCell ref="E190:E191"/>
    <mergeCell ref="F190:F191"/>
    <mergeCell ref="G190:G191"/>
    <mergeCell ref="H190:H191"/>
    <mergeCell ref="I190:I191"/>
    <mergeCell ref="J190:J191"/>
    <mergeCell ref="K190:K191"/>
    <mergeCell ref="L190:L191"/>
    <mergeCell ref="M190:M191"/>
    <mergeCell ref="N190:N191"/>
    <mergeCell ref="A217:A218"/>
    <mergeCell ref="B217:B218"/>
    <mergeCell ref="C217:C218"/>
    <mergeCell ref="D217:D218"/>
    <mergeCell ref="E217:E218"/>
    <mergeCell ref="F217:F218"/>
    <mergeCell ref="G217:G218"/>
    <mergeCell ref="H217:H218"/>
    <mergeCell ref="I217:I218"/>
    <mergeCell ref="J217:J218"/>
    <mergeCell ref="K217:K218"/>
    <mergeCell ref="L217:L218"/>
    <mergeCell ref="M217:M218"/>
    <mergeCell ref="N217:N218"/>
    <mergeCell ref="B199:B200"/>
    <mergeCell ref="C199:C200"/>
    <mergeCell ref="D199:D200"/>
    <mergeCell ref="E199:E200"/>
    <mergeCell ref="F199:F200"/>
    <mergeCell ref="G199:G200"/>
    <mergeCell ref="H199:H200"/>
    <mergeCell ref="I199:I200"/>
    <mergeCell ref="J199:J200"/>
    <mergeCell ref="K199:K200"/>
    <mergeCell ref="L199:L200"/>
    <mergeCell ref="M199:M200"/>
    <mergeCell ref="N199:N200"/>
    <mergeCell ref="B201:B202"/>
    <mergeCell ref="C201:C202"/>
    <mergeCell ref="D201:D202"/>
    <mergeCell ref="E201:E202"/>
    <mergeCell ref="F201:F202"/>
    <mergeCell ref="G201:G202"/>
    <mergeCell ref="H201:H202"/>
    <mergeCell ref="I201:I202"/>
    <mergeCell ref="J201:J202"/>
    <mergeCell ref="K201:K202"/>
    <mergeCell ref="L201:L202"/>
    <mergeCell ref="M201:M202"/>
    <mergeCell ref="N201:N202"/>
    <mergeCell ref="B203:B204"/>
    <mergeCell ref="C203:C204"/>
    <mergeCell ref="D203:D204"/>
    <mergeCell ref="E203:E204"/>
    <mergeCell ref="F203:F204"/>
    <mergeCell ref="G203:G204"/>
    <mergeCell ref="H203:H204"/>
    <mergeCell ref="I203:I204"/>
    <mergeCell ref="J203:J204"/>
    <mergeCell ref="K203:K204"/>
    <mergeCell ref="L203:L204"/>
    <mergeCell ref="M203:M204"/>
    <mergeCell ref="N203:N204"/>
    <mergeCell ref="B205:B206"/>
    <mergeCell ref="C205:C206"/>
    <mergeCell ref="D205:D206"/>
    <mergeCell ref="E205:E206"/>
    <mergeCell ref="F205:F206"/>
    <mergeCell ref="G205:G206"/>
    <mergeCell ref="H205:H206"/>
    <mergeCell ref="I205:I206"/>
    <mergeCell ref="J205:J206"/>
    <mergeCell ref="K205:K206"/>
    <mergeCell ref="L205:L206"/>
    <mergeCell ref="M205:M206"/>
    <mergeCell ref="N205:N206"/>
    <mergeCell ref="B207:B208"/>
    <mergeCell ref="C207:C208"/>
    <mergeCell ref="D207:D208"/>
    <mergeCell ref="E207:E208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B209:B210"/>
    <mergeCell ref="C209:C210"/>
    <mergeCell ref="D209:D210"/>
    <mergeCell ref="E209:E210"/>
    <mergeCell ref="F209:F210"/>
    <mergeCell ref="G209:G210"/>
    <mergeCell ref="H209:H210"/>
    <mergeCell ref="I209:I210"/>
    <mergeCell ref="J209:J210"/>
    <mergeCell ref="K209:K210"/>
    <mergeCell ref="L209:L210"/>
    <mergeCell ref="M209:M210"/>
    <mergeCell ref="N209:N210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J211:J212"/>
    <mergeCell ref="K211:K212"/>
    <mergeCell ref="L211:L212"/>
    <mergeCell ref="M211:M212"/>
    <mergeCell ref="N211:N212"/>
    <mergeCell ref="B213:B214"/>
    <mergeCell ref="C213:C214"/>
    <mergeCell ref="D213:D214"/>
    <mergeCell ref="E213:E214"/>
    <mergeCell ref="F213:F214"/>
    <mergeCell ref="G213:G214"/>
    <mergeCell ref="H213:H214"/>
    <mergeCell ref="I213:I214"/>
    <mergeCell ref="J213:J214"/>
    <mergeCell ref="K213:K214"/>
    <mergeCell ref="L213:L214"/>
    <mergeCell ref="M213:M214"/>
    <mergeCell ref="N213:N214"/>
    <mergeCell ref="B215:B216"/>
    <mergeCell ref="C215:C216"/>
    <mergeCell ref="D215:D216"/>
    <mergeCell ref="E215:E216"/>
    <mergeCell ref="F215:F216"/>
    <mergeCell ref="G215:G216"/>
    <mergeCell ref="H215:H216"/>
    <mergeCell ref="I215:I216"/>
    <mergeCell ref="J215:J216"/>
    <mergeCell ref="K215:K216"/>
    <mergeCell ref="L215:L216"/>
    <mergeCell ref="M215:M216"/>
    <mergeCell ref="N215:N216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L172:L173"/>
    <mergeCell ref="M172:M173"/>
    <mergeCell ref="N172:N173"/>
    <mergeCell ref="B174:B175"/>
    <mergeCell ref="C174:C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L174:L175"/>
    <mergeCell ref="M174:M175"/>
    <mergeCell ref="N174:N175"/>
    <mergeCell ref="B176:B177"/>
    <mergeCell ref="C176:C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L176:L177"/>
    <mergeCell ref="M176:M177"/>
    <mergeCell ref="N176:N177"/>
    <mergeCell ref="B178:B179"/>
    <mergeCell ref="C178:C179"/>
    <mergeCell ref="D178:D179"/>
    <mergeCell ref="E178:E179"/>
    <mergeCell ref="F178:F179"/>
    <mergeCell ref="G178:G179"/>
    <mergeCell ref="H178:H179"/>
    <mergeCell ref="I178:I179"/>
    <mergeCell ref="J178:J179"/>
    <mergeCell ref="K178:K179"/>
    <mergeCell ref="L178:L179"/>
    <mergeCell ref="M178:M179"/>
    <mergeCell ref="N178:N179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L180:L181"/>
    <mergeCell ref="M180:M181"/>
    <mergeCell ref="N180:N181"/>
    <mergeCell ref="B182:B183"/>
    <mergeCell ref="C182:C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M182:M183"/>
    <mergeCell ref="N182:N183"/>
    <mergeCell ref="B184:B185"/>
    <mergeCell ref="C184:C185"/>
    <mergeCell ref="D184:D185"/>
    <mergeCell ref="E184:E185"/>
    <mergeCell ref="F184:F185"/>
    <mergeCell ref="G184:G185"/>
    <mergeCell ref="H184:H185"/>
    <mergeCell ref="I184:I185"/>
    <mergeCell ref="J184:J185"/>
    <mergeCell ref="K184:K185"/>
    <mergeCell ref="L184:L185"/>
    <mergeCell ref="M184:M185"/>
    <mergeCell ref="N184:N185"/>
    <mergeCell ref="B186:B187"/>
    <mergeCell ref="C186:C187"/>
    <mergeCell ref="D186:D187"/>
    <mergeCell ref="E186:E187"/>
    <mergeCell ref="F186:F187"/>
    <mergeCell ref="G186:G187"/>
    <mergeCell ref="H186:H187"/>
    <mergeCell ref="I186:I187"/>
    <mergeCell ref="J186:J187"/>
    <mergeCell ref="K186:K187"/>
    <mergeCell ref="L186:L187"/>
    <mergeCell ref="M186:M187"/>
    <mergeCell ref="N186:N187"/>
    <mergeCell ref="B188:B189"/>
    <mergeCell ref="C188:C189"/>
    <mergeCell ref="D188:D189"/>
    <mergeCell ref="E188:E189"/>
    <mergeCell ref="F188:F189"/>
    <mergeCell ref="G188:G189"/>
    <mergeCell ref="H188:H189"/>
    <mergeCell ref="I188:I189"/>
    <mergeCell ref="J188:J189"/>
    <mergeCell ref="K188:K189"/>
    <mergeCell ref="L188:L189"/>
    <mergeCell ref="M188:M189"/>
    <mergeCell ref="N188:N189"/>
    <mergeCell ref="B143:B144"/>
    <mergeCell ref="C143:C144"/>
    <mergeCell ref="D143:D144"/>
    <mergeCell ref="E143:E144"/>
    <mergeCell ref="F143:F144"/>
    <mergeCell ref="G143:G144"/>
    <mergeCell ref="H143:H144"/>
    <mergeCell ref="I143:I144"/>
    <mergeCell ref="J143:J144"/>
    <mergeCell ref="K143:K144"/>
    <mergeCell ref="L143:L144"/>
    <mergeCell ref="M143:M144"/>
    <mergeCell ref="N143:N144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M151:M152"/>
    <mergeCell ref="N151:N152"/>
    <mergeCell ref="B153:B154"/>
    <mergeCell ref="C153:C154"/>
    <mergeCell ref="D153:D154"/>
    <mergeCell ref="E153:E154"/>
    <mergeCell ref="F153:F154"/>
    <mergeCell ref="G153:G154"/>
    <mergeCell ref="H153:H154"/>
    <mergeCell ref="I153:I154"/>
    <mergeCell ref="J153:J154"/>
    <mergeCell ref="K153:K154"/>
    <mergeCell ref="L153:L154"/>
    <mergeCell ref="M153:M154"/>
    <mergeCell ref="N153:N154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N155:N156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J157:J158"/>
    <mergeCell ref="K157:K158"/>
    <mergeCell ref="L157:L158"/>
    <mergeCell ref="M157:M158"/>
    <mergeCell ref="N157:N158"/>
    <mergeCell ref="B159:B160"/>
    <mergeCell ref="C159:C160"/>
    <mergeCell ref="D159:D160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M159:M160"/>
    <mergeCell ref="N159:N160"/>
    <mergeCell ref="B161:B162"/>
    <mergeCell ref="C161:C162"/>
    <mergeCell ref="D161:D162"/>
    <mergeCell ref="E161:E162"/>
    <mergeCell ref="F161:F162"/>
    <mergeCell ref="G161:G162"/>
    <mergeCell ref="H161:H162"/>
    <mergeCell ref="I161:I162"/>
    <mergeCell ref="J161:J162"/>
    <mergeCell ref="K161:K162"/>
    <mergeCell ref="L161:L162"/>
    <mergeCell ref="M161:M162"/>
    <mergeCell ref="N161:N162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M114:M115"/>
    <mergeCell ref="N114:N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M116:M117"/>
    <mergeCell ref="N116:N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M118:M119"/>
    <mergeCell ref="N118:N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M120:M121"/>
    <mergeCell ref="N120:N121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L122:L123"/>
    <mergeCell ref="M122:M123"/>
    <mergeCell ref="N122:N123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M124:M125"/>
    <mergeCell ref="N124:N125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L126:L127"/>
    <mergeCell ref="M126:M127"/>
    <mergeCell ref="N126:N127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K130:K131"/>
    <mergeCell ref="L130:L131"/>
    <mergeCell ref="M130:M131"/>
    <mergeCell ref="N130:N131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K132:K133"/>
    <mergeCell ref="L132:L133"/>
    <mergeCell ref="M132:M133"/>
    <mergeCell ref="N132:N133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M93:M94"/>
    <mergeCell ref="N93:N94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B46:B47"/>
    <mergeCell ref="C46:C47"/>
    <mergeCell ref="D46:D47"/>
    <mergeCell ref="E46:E47"/>
    <mergeCell ref="F46:F47"/>
    <mergeCell ref="G46:G47"/>
    <mergeCell ref="H46:H47"/>
    <mergeCell ref="I46:I47"/>
    <mergeCell ref="N46:N47"/>
    <mergeCell ref="K48:K49"/>
    <mergeCell ref="H48:H49"/>
    <mergeCell ref="I48:I49"/>
    <mergeCell ref="J48:J49"/>
    <mergeCell ref="J46:J47"/>
    <mergeCell ref="K46:K47"/>
    <mergeCell ref="L46:L47"/>
    <mergeCell ref="M46:M47"/>
    <mergeCell ref="L48:L49"/>
    <mergeCell ref="C48:C49"/>
    <mergeCell ref="D48:D49"/>
    <mergeCell ref="E48:E49"/>
    <mergeCell ref="F48:F49"/>
    <mergeCell ref="G48:G49"/>
    <mergeCell ref="N48:N49"/>
    <mergeCell ref="M48:M49"/>
  </mergeCells>
  <phoneticPr fontId="4" type="noConversion"/>
  <hyperlinks>
    <hyperlink ref="A4" location="'Tn Km 2013'!A34" display="1 - FERROEXPRESO PAMPEANO S.A."/>
    <hyperlink ref="A5" location="'Tn Km 2013'!A60" display="2 - NUEVO CENTRAL ARGENTINO S.A."/>
    <hyperlink ref="A6" location="'Tn Km 2013'!A79" display="3 - FERROSUR ROCA S.A."/>
    <hyperlink ref="A7" location="'Tn Km 2013'!A100" display="4 - BELGRANO CARGAS Y LOGÍSTICA S.A. - Línea San Martín "/>
    <hyperlink ref="A8" location="'Tn Km 2013'!A119" display="5 - BELGRANO CARGAS Y LOGÍSTICA S.A. - Línea Urquiza"/>
    <hyperlink ref="A9" location="'Tn Km 2013'!A137" display="6 - BELGRANO CARGAS Y LOGÍSTICA S.A. - Línea Belgrano"/>
    <hyperlink ref="A4:C4" location="'2000'!A40" display="1 - FERROEXPRESO PAMPEANO S.A."/>
    <hyperlink ref="A5:C5" location="'2000'!A85" display="2 - NUEVO CENTRAL ARGENTINO S.A."/>
    <hyperlink ref="A6:C6" location="'2000'!A136" display="3 - FERROSUR ROCA S.A."/>
    <hyperlink ref="A7:C7" location="'2000'!A165" display="4 - BUENOS AIRES AL PACIFICO S.A. "/>
    <hyperlink ref="A8:C8" location="'2000'!A192" display="5 - FERROCARRIL MESOPOTAMICO GRAL URQUIZA S.A."/>
    <hyperlink ref="A9:C9" location="'2000'!A219" display="6 - BELGRANO CARGAS S.A."/>
  </hyperlinks>
  <pageMargins left="0.75" right="0.75" top="1" bottom="1" header="0" footer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2"/>
  <sheetViews>
    <sheetView workbookViewId="0"/>
  </sheetViews>
  <sheetFormatPr baseColWidth="10" defaultRowHeight="12.75" x14ac:dyDescent="0.2"/>
  <cols>
    <col min="1" max="1" width="18.7109375" customWidth="1"/>
    <col min="2" max="13" width="15.7109375" customWidth="1"/>
    <col min="14" max="14" width="15.7109375" style="25" customWidth="1"/>
  </cols>
  <sheetData>
    <row r="2" spans="1:14" s="26" customFormat="1" ht="24.95" customHeight="1" x14ac:dyDescent="0.2">
      <c r="A2" s="227" t="s">
        <v>184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</row>
    <row r="3" spans="1:14" ht="13.5" thickBot="1" x14ac:dyDescent="0.25"/>
    <row r="4" spans="1:14" s="26" customFormat="1" ht="24.95" customHeight="1" thickTop="1" thickBot="1" x14ac:dyDescent="0.25">
      <c r="A4" s="228" t="s">
        <v>0</v>
      </c>
      <c r="B4" s="229"/>
      <c r="C4" s="230"/>
      <c r="D4" s="42"/>
      <c r="E4" s="32"/>
      <c r="N4" s="25"/>
    </row>
    <row r="5" spans="1:14" s="26" customFormat="1" ht="24.95" customHeight="1" thickTop="1" thickBot="1" x14ac:dyDescent="0.25">
      <c r="A5" s="228" t="s">
        <v>18</v>
      </c>
      <c r="B5" s="229"/>
      <c r="C5" s="230"/>
      <c r="D5" s="43"/>
      <c r="E5" s="32"/>
      <c r="N5" s="25"/>
    </row>
    <row r="6" spans="1:14" s="26" customFormat="1" ht="24.95" customHeight="1" thickTop="1" thickBot="1" x14ac:dyDescent="0.25">
      <c r="A6" s="228" t="s">
        <v>29</v>
      </c>
      <c r="B6" s="229"/>
      <c r="C6" s="230"/>
      <c r="D6" s="43"/>
      <c r="E6" s="32"/>
      <c r="N6" s="25"/>
    </row>
    <row r="7" spans="1:14" s="26" customFormat="1" ht="24.95" customHeight="1" thickTop="1" thickBot="1" x14ac:dyDescent="0.25">
      <c r="A7" s="228" t="s">
        <v>202</v>
      </c>
      <c r="B7" s="229"/>
      <c r="C7" s="230"/>
      <c r="D7" s="43"/>
      <c r="E7" s="32"/>
      <c r="N7" s="25"/>
    </row>
    <row r="8" spans="1:14" s="26" customFormat="1" ht="24.95" customHeight="1" thickTop="1" thickBot="1" x14ac:dyDescent="0.25">
      <c r="A8" s="228" t="s">
        <v>113</v>
      </c>
      <c r="B8" s="229"/>
      <c r="C8" s="230"/>
      <c r="D8" s="43"/>
      <c r="E8" s="32"/>
      <c r="N8" s="25"/>
    </row>
    <row r="9" spans="1:14" s="26" customFormat="1" ht="24.95" customHeight="1" thickTop="1" thickBot="1" x14ac:dyDescent="0.25">
      <c r="A9" s="228" t="s">
        <v>76</v>
      </c>
      <c r="B9" s="229"/>
      <c r="C9" s="230"/>
      <c r="D9" s="42"/>
      <c r="E9" s="36"/>
      <c r="N9" s="25"/>
    </row>
    <row r="10" spans="1:14" ht="13.5" thickTop="1" x14ac:dyDescent="0.2">
      <c r="A10" s="24"/>
      <c r="B10" s="24"/>
      <c r="C10" s="24"/>
      <c r="D10" s="24"/>
    </row>
    <row r="12" spans="1:14" s="26" customFormat="1" ht="24.95" customHeight="1" x14ac:dyDescent="0.2">
      <c r="A12" s="222" t="s">
        <v>163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</row>
    <row r="13" spans="1:14" ht="13.5" thickBot="1" x14ac:dyDescent="0.25"/>
    <row r="14" spans="1:14" x14ac:dyDescent="0.2">
      <c r="A14" s="216"/>
      <c r="B14" s="225" t="s">
        <v>1</v>
      </c>
      <c r="C14" s="216" t="s">
        <v>2</v>
      </c>
      <c r="D14" s="225" t="s">
        <v>3</v>
      </c>
      <c r="E14" s="216" t="s">
        <v>4</v>
      </c>
      <c r="F14" s="225" t="s">
        <v>5</v>
      </c>
      <c r="G14" s="216" t="s">
        <v>6</v>
      </c>
      <c r="H14" s="225" t="s">
        <v>7</v>
      </c>
      <c r="I14" s="216" t="s">
        <v>8</v>
      </c>
      <c r="J14" s="225" t="s">
        <v>9</v>
      </c>
      <c r="K14" s="216" t="s">
        <v>10</v>
      </c>
      <c r="L14" s="225" t="s">
        <v>11</v>
      </c>
      <c r="M14" s="216" t="s">
        <v>12</v>
      </c>
      <c r="N14" s="223" t="s">
        <v>13</v>
      </c>
    </row>
    <row r="15" spans="1:14" ht="13.5" thickBot="1" x14ac:dyDescent="0.25">
      <c r="A15" s="217"/>
      <c r="B15" s="226"/>
      <c r="C15" s="217"/>
      <c r="D15" s="226"/>
      <c r="E15" s="217"/>
      <c r="F15" s="226"/>
      <c r="G15" s="217"/>
      <c r="H15" s="226"/>
      <c r="I15" s="217"/>
      <c r="J15" s="226"/>
      <c r="K15" s="217"/>
      <c r="L15" s="226"/>
      <c r="M15" s="217"/>
      <c r="N15" s="224"/>
    </row>
    <row r="16" spans="1:14" x14ac:dyDescent="0.2">
      <c r="A16" s="216" t="s">
        <v>14</v>
      </c>
      <c r="B16" s="231">
        <v>1170000</v>
      </c>
      <c r="C16" s="231">
        <v>800000</v>
      </c>
      <c r="D16" s="231">
        <v>1930000</v>
      </c>
      <c r="E16" s="231">
        <v>7330000</v>
      </c>
      <c r="F16" s="231">
        <v>4370000</v>
      </c>
      <c r="G16" s="231">
        <v>5680000</v>
      </c>
      <c r="H16" s="231">
        <v>6780000</v>
      </c>
      <c r="I16" s="231">
        <v>4500000</v>
      </c>
      <c r="J16" s="231">
        <v>3740000</v>
      </c>
      <c r="K16" s="231">
        <v>5370000</v>
      </c>
      <c r="L16" s="231">
        <v>6380000</v>
      </c>
      <c r="M16" s="231">
        <v>4350000</v>
      </c>
      <c r="N16" s="233">
        <v>52400000</v>
      </c>
    </row>
    <row r="17" spans="1:14" ht="13.5" thickBot="1" x14ac:dyDescent="0.25">
      <c r="A17" s="217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4"/>
    </row>
    <row r="18" spans="1:14" ht="13.5" customHeight="1" x14ac:dyDescent="0.2">
      <c r="A18" s="216" t="s">
        <v>118</v>
      </c>
      <c r="B18" s="231">
        <v>600000</v>
      </c>
      <c r="C18" s="231">
        <v>50000</v>
      </c>
      <c r="D18" s="231">
        <v>80000</v>
      </c>
      <c r="E18" s="231"/>
      <c r="F18" s="231"/>
      <c r="G18" s="231"/>
      <c r="H18" s="231">
        <v>160000</v>
      </c>
      <c r="I18" s="231"/>
      <c r="J18" s="231"/>
      <c r="K18" s="231"/>
      <c r="L18" s="231"/>
      <c r="M18" s="231">
        <v>1390000</v>
      </c>
      <c r="N18" s="233">
        <v>2280000</v>
      </c>
    </row>
    <row r="19" spans="1:14" ht="13.5" customHeight="1" thickBot="1" x14ac:dyDescent="0.25">
      <c r="A19" s="217"/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4"/>
    </row>
    <row r="20" spans="1:14" ht="13.5" customHeight="1" x14ac:dyDescent="0.2">
      <c r="A20" s="216" t="s">
        <v>109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3">
        <v>0</v>
      </c>
    </row>
    <row r="21" spans="1:14" ht="13.5" customHeight="1" thickBot="1" x14ac:dyDescent="0.25">
      <c r="A21" s="217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4"/>
    </row>
    <row r="22" spans="1:14" ht="13.5" customHeight="1" x14ac:dyDescent="0.2">
      <c r="A22" s="216" t="s">
        <v>80</v>
      </c>
      <c r="B22" s="231">
        <v>6510000</v>
      </c>
      <c r="C22" s="231">
        <v>3910000</v>
      </c>
      <c r="D22" s="231">
        <v>1850000</v>
      </c>
      <c r="E22" s="231">
        <v>30000</v>
      </c>
      <c r="F22" s="231">
        <v>1360000</v>
      </c>
      <c r="G22" s="231">
        <v>3080000</v>
      </c>
      <c r="H22" s="231">
        <v>1360000</v>
      </c>
      <c r="I22" s="231">
        <v>4420000</v>
      </c>
      <c r="J22" s="231">
        <v>1480000</v>
      </c>
      <c r="K22" s="231">
        <v>510000</v>
      </c>
      <c r="L22" s="231">
        <v>730000</v>
      </c>
      <c r="M22" s="231">
        <v>750000</v>
      </c>
      <c r="N22" s="233">
        <v>25990000</v>
      </c>
    </row>
    <row r="23" spans="1:14" ht="13.5" customHeight="1" thickBot="1" x14ac:dyDescent="0.25">
      <c r="A23" s="217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4"/>
    </row>
    <row r="24" spans="1:14" ht="13.5" customHeight="1" x14ac:dyDescent="0.2">
      <c r="A24" s="216" t="s">
        <v>119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3">
        <v>0</v>
      </c>
    </row>
    <row r="25" spans="1:14" ht="13.5" customHeight="1" thickBot="1" x14ac:dyDescent="0.25">
      <c r="A25" s="217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4"/>
    </row>
    <row r="26" spans="1:14" ht="13.5" customHeight="1" x14ac:dyDescent="0.2">
      <c r="A26" s="216" t="s">
        <v>16</v>
      </c>
      <c r="B26" s="231"/>
      <c r="C26" s="231">
        <v>2010000</v>
      </c>
      <c r="D26" s="231">
        <v>3510000</v>
      </c>
      <c r="E26" s="231">
        <v>3570000</v>
      </c>
      <c r="F26" s="231">
        <v>6090000</v>
      </c>
      <c r="G26" s="231">
        <v>17810000</v>
      </c>
      <c r="H26" s="231">
        <v>24790000</v>
      </c>
      <c r="I26" s="231">
        <v>14070000</v>
      </c>
      <c r="J26" s="231">
        <v>3600000</v>
      </c>
      <c r="K26" s="231">
        <v>17350000</v>
      </c>
      <c r="L26" s="231">
        <v>4494000</v>
      </c>
      <c r="M26" s="231">
        <v>1050000</v>
      </c>
      <c r="N26" s="233">
        <v>98344000</v>
      </c>
    </row>
    <row r="27" spans="1:14" ht="13.5" customHeight="1" thickBot="1" x14ac:dyDescent="0.25">
      <c r="A27" s="217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4"/>
    </row>
    <row r="28" spans="1:14" ht="13.5" customHeight="1" x14ac:dyDescent="0.2">
      <c r="A28" s="216" t="s">
        <v>83</v>
      </c>
      <c r="B28" s="231">
        <v>360000</v>
      </c>
      <c r="C28" s="231">
        <v>400000</v>
      </c>
      <c r="D28" s="231">
        <v>18160000</v>
      </c>
      <c r="E28" s="231">
        <v>7870000</v>
      </c>
      <c r="F28" s="231">
        <v>5620000</v>
      </c>
      <c r="G28" s="231">
        <v>9170000</v>
      </c>
      <c r="H28" s="231">
        <v>11800000</v>
      </c>
      <c r="I28" s="231">
        <v>9820000</v>
      </c>
      <c r="J28" s="231">
        <v>19790000</v>
      </c>
      <c r="K28" s="231">
        <v>15790000</v>
      </c>
      <c r="L28" s="231">
        <v>19690000</v>
      </c>
      <c r="M28" s="231">
        <v>10120000</v>
      </c>
      <c r="N28" s="233">
        <v>128590000</v>
      </c>
    </row>
    <row r="29" spans="1:14" ht="13.5" customHeight="1" thickBot="1" x14ac:dyDescent="0.25">
      <c r="A29" s="217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4"/>
    </row>
    <row r="30" spans="1:14" ht="13.5" customHeight="1" x14ac:dyDescent="0.2">
      <c r="A30" s="216" t="s">
        <v>111</v>
      </c>
      <c r="B30" s="231"/>
      <c r="C30" s="231"/>
      <c r="D30" s="231">
        <v>3210000</v>
      </c>
      <c r="E30" s="231">
        <v>3890000</v>
      </c>
      <c r="F30" s="231">
        <v>1810000</v>
      </c>
      <c r="G30" s="231">
        <v>2830000</v>
      </c>
      <c r="H30" s="231">
        <v>1140000</v>
      </c>
      <c r="I30" s="231">
        <v>3730000</v>
      </c>
      <c r="J30" s="231">
        <v>3400000</v>
      </c>
      <c r="K30" s="231">
        <v>7430000</v>
      </c>
      <c r="L30" s="231">
        <v>2010000</v>
      </c>
      <c r="M30" s="231">
        <v>4190000</v>
      </c>
      <c r="N30" s="233">
        <v>33640000</v>
      </c>
    </row>
    <row r="31" spans="1:14" ht="13.5" customHeight="1" thickBot="1" x14ac:dyDescent="0.25">
      <c r="A31" s="217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4"/>
    </row>
    <row r="32" spans="1:14" ht="13.5" customHeight="1" x14ac:dyDescent="0.2">
      <c r="A32" s="216" t="s">
        <v>89</v>
      </c>
      <c r="B32" s="231"/>
      <c r="C32" s="231"/>
      <c r="D32" s="231"/>
      <c r="E32" s="231"/>
      <c r="F32" s="231"/>
      <c r="G32" s="231"/>
      <c r="H32" s="231"/>
      <c r="I32" s="231"/>
      <c r="J32" s="231">
        <v>1160000</v>
      </c>
      <c r="K32" s="231"/>
      <c r="L32" s="231"/>
      <c r="M32" s="231"/>
      <c r="N32" s="233">
        <v>1160000</v>
      </c>
    </row>
    <row r="33" spans="1:14" ht="13.5" customHeight="1" thickBot="1" x14ac:dyDescent="0.25">
      <c r="A33" s="217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4"/>
    </row>
    <row r="34" spans="1:14" ht="13.5" customHeight="1" x14ac:dyDescent="0.2">
      <c r="A34" s="216" t="s">
        <v>81</v>
      </c>
      <c r="B34" s="231">
        <v>24740000</v>
      </c>
      <c r="C34" s="231">
        <v>1100000</v>
      </c>
      <c r="D34" s="231">
        <v>10010000</v>
      </c>
      <c r="E34" s="231">
        <v>38490000</v>
      </c>
      <c r="F34" s="231">
        <v>20390000</v>
      </c>
      <c r="G34" s="231">
        <v>10760000</v>
      </c>
      <c r="H34" s="231">
        <v>10020000</v>
      </c>
      <c r="I34" s="231">
        <v>22150000</v>
      </c>
      <c r="J34" s="231">
        <v>15080000</v>
      </c>
      <c r="K34" s="231">
        <v>8350000</v>
      </c>
      <c r="L34" s="231">
        <v>15560000</v>
      </c>
      <c r="M34" s="231">
        <v>6780000</v>
      </c>
      <c r="N34" s="233">
        <v>183430000</v>
      </c>
    </row>
    <row r="35" spans="1:14" ht="13.5" customHeight="1" thickBot="1" x14ac:dyDescent="0.25">
      <c r="A35" s="217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4"/>
    </row>
    <row r="36" spans="1:14" ht="13.5" customHeight="1" x14ac:dyDescent="0.2">
      <c r="A36" s="216" t="s">
        <v>88</v>
      </c>
      <c r="B36" s="231">
        <v>2190000</v>
      </c>
      <c r="C36" s="231">
        <v>1450000</v>
      </c>
      <c r="D36" s="231">
        <v>970000</v>
      </c>
      <c r="E36" s="231">
        <v>1930000</v>
      </c>
      <c r="F36" s="231">
        <v>2730000</v>
      </c>
      <c r="G36" s="231">
        <v>2390000</v>
      </c>
      <c r="H36" s="231">
        <v>2490000</v>
      </c>
      <c r="I36" s="231">
        <v>2440000</v>
      </c>
      <c r="J36" s="231">
        <v>2290000</v>
      </c>
      <c r="K36" s="231">
        <v>2610000</v>
      </c>
      <c r="L36" s="231">
        <v>3240000</v>
      </c>
      <c r="M36" s="231">
        <v>2090000</v>
      </c>
      <c r="N36" s="233">
        <v>26820000</v>
      </c>
    </row>
    <row r="37" spans="1:14" ht="13.5" customHeight="1" thickBot="1" x14ac:dyDescent="0.25">
      <c r="A37" s="217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4"/>
    </row>
    <row r="38" spans="1:14" ht="13.5" customHeight="1" x14ac:dyDescent="0.2">
      <c r="A38" s="216" t="s">
        <v>90</v>
      </c>
      <c r="B38" s="231">
        <v>840000</v>
      </c>
      <c r="C38" s="231">
        <v>1020000</v>
      </c>
      <c r="D38" s="231">
        <v>2160000</v>
      </c>
      <c r="E38" s="231">
        <v>1410000</v>
      </c>
      <c r="F38" s="231">
        <v>2040000</v>
      </c>
      <c r="G38" s="231">
        <v>1720000</v>
      </c>
      <c r="H38" s="231">
        <v>760000</v>
      </c>
      <c r="I38" s="231"/>
      <c r="J38" s="231"/>
      <c r="K38" s="231"/>
      <c r="L38" s="231">
        <v>680000</v>
      </c>
      <c r="M38" s="231"/>
      <c r="N38" s="233">
        <v>10630000</v>
      </c>
    </row>
    <row r="39" spans="1:14" ht="13.5" customHeight="1" thickBot="1" x14ac:dyDescent="0.25">
      <c r="A39" s="217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4"/>
    </row>
    <row r="40" spans="1:14" ht="13.5" customHeight="1" x14ac:dyDescent="0.2">
      <c r="A40" s="216" t="s">
        <v>84</v>
      </c>
      <c r="B40" s="231">
        <v>870000</v>
      </c>
      <c r="C40" s="231">
        <v>500</v>
      </c>
      <c r="D40" s="231">
        <v>300000</v>
      </c>
      <c r="E40" s="231">
        <v>22020000</v>
      </c>
      <c r="F40" s="231">
        <v>37780000</v>
      </c>
      <c r="G40" s="231">
        <v>5740000</v>
      </c>
      <c r="H40" s="231">
        <v>14960000</v>
      </c>
      <c r="I40" s="231">
        <v>16520000</v>
      </c>
      <c r="J40" s="231">
        <v>8120000</v>
      </c>
      <c r="K40" s="231">
        <v>5020000</v>
      </c>
      <c r="L40" s="231">
        <v>14020000</v>
      </c>
      <c r="M40" s="231">
        <v>12970000</v>
      </c>
      <c r="N40" s="233">
        <v>138320500</v>
      </c>
    </row>
    <row r="41" spans="1:14" ht="13.5" customHeight="1" thickBot="1" x14ac:dyDescent="0.25">
      <c r="A41" s="217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4"/>
    </row>
    <row r="42" spans="1:14" ht="13.5" customHeight="1" x14ac:dyDescent="0.2">
      <c r="A42" s="216" t="s">
        <v>87</v>
      </c>
      <c r="B42" s="231"/>
      <c r="C42" s="231"/>
      <c r="D42" s="231"/>
      <c r="E42" s="231"/>
      <c r="F42" s="231"/>
      <c r="G42" s="231"/>
      <c r="H42" s="231"/>
      <c r="I42" s="231">
        <v>620000</v>
      </c>
      <c r="J42" s="231">
        <v>1270000</v>
      </c>
      <c r="K42" s="231">
        <v>6030000</v>
      </c>
      <c r="L42" s="231">
        <v>10950000</v>
      </c>
      <c r="M42" s="231">
        <v>15400000</v>
      </c>
      <c r="N42" s="233">
        <v>34270000</v>
      </c>
    </row>
    <row r="43" spans="1:14" ht="13.5" customHeight="1" thickBot="1" x14ac:dyDescent="0.25">
      <c r="A43" s="217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4"/>
    </row>
    <row r="44" spans="1:14" ht="13.5" customHeight="1" x14ac:dyDescent="0.2">
      <c r="A44" s="216" t="s">
        <v>99</v>
      </c>
      <c r="B44" s="231"/>
      <c r="C44" s="231"/>
      <c r="D44" s="231"/>
      <c r="E44" s="231"/>
      <c r="F44" s="231"/>
      <c r="G44" s="231">
        <v>1070000</v>
      </c>
      <c r="H44" s="231"/>
      <c r="I44" s="231"/>
      <c r="J44" s="231"/>
      <c r="K44" s="231"/>
      <c r="L44" s="231"/>
      <c r="M44" s="231"/>
      <c r="N44" s="233">
        <v>1070000</v>
      </c>
    </row>
    <row r="45" spans="1:14" ht="13.5" customHeight="1" thickBot="1" x14ac:dyDescent="0.25">
      <c r="A45" s="217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4"/>
    </row>
    <row r="46" spans="1:14" ht="13.5" customHeight="1" x14ac:dyDescent="0.2">
      <c r="A46" s="216" t="s">
        <v>82</v>
      </c>
      <c r="B46" s="231">
        <v>48980000</v>
      </c>
      <c r="C46" s="231">
        <v>20700000</v>
      </c>
      <c r="D46" s="231">
        <v>8630000</v>
      </c>
      <c r="E46" s="231">
        <v>4630000</v>
      </c>
      <c r="F46" s="231">
        <v>11760000</v>
      </c>
      <c r="G46" s="231">
        <v>16430000</v>
      </c>
      <c r="H46" s="231">
        <v>14700000</v>
      </c>
      <c r="I46" s="231">
        <v>12690000</v>
      </c>
      <c r="J46" s="231">
        <v>8490000</v>
      </c>
      <c r="K46" s="231">
        <v>3740000</v>
      </c>
      <c r="L46" s="231">
        <v>2240000</v>
      </c>
      <c r="M46" s="231">
        <v>19910000</v>
      </c>
      <c r="N46" s="233">
        <v>172900000</v>
      </c>
    </row>
    <row r="47" spans="1:14" ht="13.5" customHeight="1" thickBot="1" x14ac:dyDescent="0.25">
      <c r="A47" s="217"/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4"/>
    </row>
    <row r="48" spans="1:14" ht="13.5" customHeight="1" x14ac:dyDescent="0.2">
      <c r="A48" s="216" t="s">
        <v>17</v>
      </c>
      <c r="B48" s="231"/>
      <c r="C48" s="231">
        <v>80000</v>
      </c>
      <c r="D48" s="231">
        <v>540000</v>
      </c>
      <c r="E48" s="231">
        <v>2460000</v>
      </c>
      <c r="F48" s="231">
        <v>130000</v>
      </c>
      <c r="G48" s="231">
        <v>180000</v>
      </c>
      <c r="H48" s="231">
        <v>170000</v>
      </c>
      <c r="I48" s="231">
        <v>20000</v>
      </c>
      <c r="J48" s="231"/>
      <c r="K48" s="231"/>
      <c r="L48" s="231"/>
      <c r="M48" s="231"/>
      <c r="N48" s="233">
        <v>3580000</v>
      </c>
    </row>
    <row r="49" spans="1:14" ht="13.5" thickBot="1" x14ac:dyDescent="0.25">
      <c r="A49" s="217"/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4"/>
    </row>
    <row r="50" spans="1:14" x14ac:dyDescent="0.2">
      <c r="A50" s="214" t="s">
        <v>13</v>
      </c>
      <c r="B50" s="214">
        <v>86260000</v>
      </c>
      <c r="C50" s="214">
        <v>31520500</v>
      </c>
      <c r="D50" s="214">
        <v>51350000</v>
      </c>
      <c r="E50" s="214">
        <v>93630000</v>
      </c>
      <c r="F50" s="214">
        <v>94080000</v>
      </c>
      <c r="G50" s="214">
        <v>76860000</v>
      </c>
      <c r="H50" s="214">
        <v>89130000</v>
      </c>
      <c r="I50" s="214">
        <v>90980000</v>
      </c>
      <c r="J50" s="214">
        <v>68420000</v>
      </c>
      <c r="K50" s="214">
        <v>72200000</v>
      </c>
      <c r="L50" s="214">
        <v>79994000</v>
      </c>
      <c r="M50" s="214">
        <v>79000000</v>
      </c>
      <c r="N50" s="214">
        <v>913424500</v>
      </c>
    </row>
    <row r="51" spans="1:14" ht="13.5" thickBot="1" x14ac:dyDescent="0.25">
      <c r="A51" s="215"/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</row>
    <row r="55" spans="1:14" s="26" customFormat="1" ht="24.95" customHeight="1" x14ac:dyDescent="0.2">
      <c r="A55" s="222" t="s">
        <v>167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</row>
    <row r="56" spans="1:14" ht="13.5" thickBot="1" x14ac:dyDescent="0.25"/>
    <row r="57" spans="1:14" x14ac:dyDescent="0.2">
      <c r="A57" s="216"/>
      <c r="B57" s="225" t="s">
        <v>1</v>
      </c>
      <c r="C57" s="216" t="s">
        <v>2</v>
      </c>
      <c r="D57" s="225" t="s">
        <v>3</v>
      </c>
      <c r="E57" s="216" t="s">
        <v>4</v>
      </c>
      <c r="F57" s="225" t="s">
        <v>5</v>
      </c>
      <c r="G57" s="216" t="s">
        <v>6</v>
      </c>
      <c r="H57" s="225" t="s">
        <v>7</v>
      </c>
      <c r="I57" s="216" t="s">
        <v>8</v>
      </c>
      <c r="J57" s="225" t="s">
        <v>9</v>
      </c>
      <c r="K57" s="216" t="s">
        <v>10</v>
      </c>
      <c r="L57" s="225" t="s">
        <v>11</v>
      </c>
      <c r="M57" s="216" t="s">
        <v>12</v>
      </c>
      <c r="N57" s="223" t="s">
        <v>13</v>
      </c>
    </row>
    <row r="58" spans="1:14" ht="13.5" thickBot="1" x14ac:dyDescent="0.25">
      <c r="A58" s="217"/>
      <c r="B58" s="226"/>
      <c r="C58" s="217"/>
      <c r="D58" s="226"/>
      <c r="E58" s="217"/>
      <c r="F58" s="226"/>
      <c r="G58" s="217"/>
      <c r="H58" s="226"/>
      <c r="I58" s="217"/>
      <c r="J58" s="226"/>
      <c r="K58" s="217"/>
      <c r="L58" s="226"/>
      <c r="M58" s="217"/>
      <c r="N58" s="224"/>
    </row>
    <row r="59" spans="1:14" x14ac:dyDescent="0.2">
      <c r="A59" s="216" t="s">
        <v>14</v>
      </c>
      <c r="B59" s="231">
        <v>2582038</v>
      </c>
      <c r="C59" s="231">
        <v>1111151</v>
      </c>
      <c r="D59" s="231">
        <v>5182267</v>
      </c>
      <c r="E59" s="231">
        <v>7093394</v>
      </c>
      <c r="F59" s="231">
        <v>7986502</v>
      </c>
      <c r="G59" s="231">
        <v>9747810</v>
      </c>
      <c r="H59" s="231">
        <v>7234499</v>
      </c>
      <c r="I59" s="231">
        <v>7525029</v>
      </c>
      <c r="J59" s="231">
        <v>9491900</v>
      </c>
      <c r="K59" s="231">
        <v>9650117</v>
      </c>
      <c r="L59" s="231">
        <v>8686122</v>
      </c>
      <c r="M59" s="231">
        <v>8750384</v>
      </c>
      <c r="N59" s="233">
        <v>85041213</v>
      </c>
    </row>
    <row r="60" spans="1:14" ht="13.5" thickBot="1" x14ac:dyDescent="0.25">
      <c r="A60" s="217"/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4"/>
    </row>
    <row r="61" spans="1:14" ht="13.5" customHeight="1" x14ac:dyDescent="0.2">
      <c r="A61" s="216" t="s">
        <v>103</v>
      </c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3">
        <v>0</v>
      </c>
    </row>
    <row r="62" spans="1:14" ht="13.5" customHeight="1" thickBot="1" x14ac:dyDescent="0.25">
      <c r="A62" s="217"/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4"/>
    </row>
    <row r="63" spans="1:14" ht="13.5" customHeight="1" x14ac:dyDescent="0.2">
      <c r="A63" s="216" t="s">
        <v>19</v>
      </c>
      <c r="B63" s="231"/>
      <c r="C63" s="231"/>
      <c r="D63" s="231"/>
      <c r="E63" s="231"/>
      <c r="F63" s="231"/>
      <c r="G63" s="231">
        <v>2893462</v>
      </c>
      <c r="H63" s="231">
        <v>11286733</v>
      </c>
      <c r="I63" s="231">
        <v>15536639</v>
      </c>
      <c r="J63" s="231">
        <v>9560411</v>
      </c>
      <c r="K63" s="231"/>
      <c r="L63" s="231">
        <v>3195410</v>
      </c>
      <c r="M63" s="231"/>
      <c r="N63" s="233">
        <v>42472655</v>
      </c>
    </row>
    <row r="64" spans="1:14" ht="13.5" customHeight="1" thickBot="1" x14ac:dyDescent="0.25">
      <c r="A64" s="217"/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4"/>
    </row>
    <row r="65" spans="1:14" ht="13.5" customHeight="1" x14ac:dyDescent="0.2">
      <c r="A65" s="216" t="s">
        <v>20</v>
      </c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3">
        <v>0</v>
      </c>
    </row>
    <row r="66" spans="1:14" ht="13.5" customHeight="1" thickBot="1" x14ac:dyDescent="0.25">
      <c r="A66" s="217"/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4"/>
    </row>
    <row r="67" spans="1:14" ht="13.5" customHeight="1" x14ac:dyDescent="0.2">
      <c r="A67" s="216" t="s">
        <v>15</v>
      </c>
      <c r="B67" s="231"/>
      <c r="C67" s="231"/>
      <c r="D67" s="231"/>
      <c r="E67" s="231"/>
      <c r="F67" s="231"/>
      <c r="G67" s="231">
        <v>376312</v>
      </c>
      <c r="H67" s="231"/>
      <c r="I67" s="231"/>
      <c r="J67" s="231"/>
      <c r="K67" s="231"/>
      <c r="L67" s="231"/>
      <c r="M67" s="231"/>
      <c r="N67" s="233">
        <v>376312</v>
      </c>
    </row>
    <row r="68" spans="1:14" ht="13.5" customHeight="1" thickBot="1" x14ac:dyDescent="0.25">
      <c r="A68" s="217"/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4"/>
    </row>
    <row r="69" spans="1:14" ht="13.5" customHeight="1" x14ac:dyDescent="0.2">
      <c r="A69" s="216" t="s">
        <v>104</v>
      </c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3">
        <v>0</v>
      </c>
    </row>
    <row r="70" spans="1:14" ht="13.5" customHeight="1" thickBot="1" x14ac:dyDescent="0.25">
      <c r="A70" s="217"/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4"/>
    </row>
    <row r="71" spans="1:14" ht="13.5" customHeight="1" x14ac:dyDescent="0.2">
      <c r="A71" s="216" t="s">
        <v>105</v>
      </c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3">
        <v>0</v>
      </c>
    </row>
    <row r="72" spans="1:14" ht="13.5" customHeight="1" thickBot="1" x14ac:dyDescent="0.25">
      <c r="A72" s="217"/>
      <c r="B72" s="232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4"/>
    </row>
    <row r="73" spans="1:14" ht="13.5" customHeight="1" x14ac:dyDescent="0.2">
      <c r="A73" s="218" t="s">
        <v>115</v>
      </c>
      <c r="B73" s="231">
        <v>382217</v>
      </c>
      <c r="C73" s="231"/>
      <c r="D73" s="231">
        <v>460717</v>
      </c>
      <c r="E73" s="231">
        <v>717054</v>
      </c>
      <c r="F73" s="231">
        <v>1760366</v>
      </c>
      <c r="G73" s="231">
        <v>1655328</v>
      </c>
      <c r="H73" s="231">
        <v>257879</v>
      </c>
      <c r="I73" s="231">
        <v>472626</v>
      </c>
      <c r="J73" s="231">
        <v>692397</v>
      </c>
      <c r="K73" s="231">
        <v>713007</v>
      </c>
      <c r="L73" s="231">
        <v>581621</v>
      </c>
      <c r="M73" s="231">
        <v>517096</v>
      </c>
      <c r="N73" s="233">
        <v>8210308</v>
      </c>
    </row>
    <row r="74" spans="1:14" ht="13.5" customHeight="1" thickBot="1" x14ac:dyDescent="0.25">
      <c r="A74" s="219"/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4"/>
    </row>
    <row r="75" spans="1:14" ht="13.5" customHeight="1" x14ac:dyDescent="0.2">
      <c r="A75" s="218" t="s">
        <v>21</v>
      </c>
      <c r="B75" s="231">
        <v>10661825</v>
      </c>
      <c r="C75" s="231">
        <v>9092827</v>
      </c>
      <c r="D75" s="231">
        <v>6074763</v>
      </c>
      <c r="E75" s="231">
        <v>5568410</v>
      </c>
      <c r="F75" s="231">
        <v>13314462</v>
      </c>
      <c r="G75" s="231">
        <v>20456839</v>
      </c>
      <c r="H75" s="231">
        <v>18242163</v>
      </c>
      <c r="I75" s="231">
        <v>23800135</v>
      </c>
      <c r="J75" s="231">
        <v>17431834</v>
      </c>
      <c r="K75" s="231">
        <v>11267856</v>
      </c>
      <c r="L75" s="231">
        <v>15047825</v>
      </c>
      <c r="M75" s="231">
        <v>10529734</v>
      </c>
      <c r="N75" s="233">
        <v>161488673</v>
      </c>
    </row>
    <row r="76" spans="1:14" ht="13.5" customHeight="1" thickBot="1" x14ac:dyDescent="0.25">
      <c r="A76" s="219"/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4"/>
    </row>
    <row r="77" spans="1:14" ht="13.5" customHeight="1" x14ac:dyDescent="0.2">
      <c r="A77" s="216" t="s">
        <v>22</v>
      </c>
      <c r="B77" s="231">
        <v>1585117</v>
      </c>
      <c r="C77" s="231">
        <v>1243616</v>
      </c>
      <c r="D77" s="231">
        <v>849180</v>
      </c>
      <c r="E77" s="231">
        <v>851744</v>
      </c>
      <c r="F77" s="231">
        <v>2013560</v>
      </c>
      <c r="G77" s="231">
        <v>3195367</v>
      </c>
      <c r="H77" s="231">
        <v>3040194</v>
      </c>
      <c r="I77" s="231">
        <v>3295385</v>
      </c>
      <c r="J77" s="231">
        <v>2254736</v>
      </c>
      <c r="K77" s="231">
        <v>1864467</v>
      </c>
      <c r="L77" s="231">
        <v>2100036</v>
      </c>
      <c r="M77" s="231">
        <v>1587544</v>
      </c>
      <c r="N77" s="233">
        <v>23880946</v>
      </c>
    </row>
    <row r="78" spans="1:14" ht="13.5" customHeight="1" thickBot="1" x14ac:dyDescent="0.25">
      <c r="A78" s="217"/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4"/>
    </row>
    <row r="79" spans="1:14" ht="13.5" customHeight="1" x14ac:dyDescent="0.2">
      <c r="A79" s="216" t="s">
        <v>23</v>
      </c>
      <c r="B79" s="231">
        <v>46175242</v>
      </c>
      <c r="C79" s="231">
        <v>44346148</v>
      </c>
      <c r="D79" s="231">
        <v>51801278</v>
      </c>
      <c r="E79" s="231">
        <v>57273099</v>
      </c>
      <c r="F79" s="231">
        <v>55024781</v>
      </c>
      <c r="G79" s="231">
        <v>49350547</v>
      </c>
      <c r="H79" s="231">
        <v>51511130</v>
      </c>
      <c r="I79" s="231">
        <v>53156184</v>
      </c>
      <c r="J79" s="231">
        <v>53972998</v>
      </c>
      <c r="K79" s="231">
        <v>46546873</v>
      </c>
      <c r="L79" s="231">
        <v>48144996</v>
      </c>
      <c r="M79" s="231">
        <v>61728021</v>
      </c>
      <c r="N79" s="233">
        <v>619031297</v>
      </c>
    </row>
    <row r="80" spans="1:14" ht="13.5" customHeight="1" thickBot="1" x14ac:dyDescent="0.25">
      <c r="A80" s="217"/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4"/>
    </row>
    <row r="81" spans="1:14" ht="13.5" customHeight="1" x14ac:dyDescent="0.2">
      <c r="A81" s="216" t="s">
        <v>62</v>
      </c>
      <c r="B81" s="231">
        <v>16352882</v>
      </c>
      <c r="C81" s="231">
        <v>3758312</v>
      </c>
      <c r="D81" s="231">
        <v>19800934</v>
      </c>
      <c r="E81" s="231">
        <v>24151275</v>
      </c>
      <c r="F81" s="231">
        <v>16669759</v>
      </c>
      <c r="G81" s="231">
        <v>19652345</v>
      </c>
      <c r="H81" s="231">
        <v>20120489</v>
      </c>
      <c r="I81" s="231">
        <v>20657143</v>
      </c>
      <c r="J81" s="231">
        <v>24271396</v>
      </c>
      <c r="K81" s="231">
        <v>9374779</v>
      </c>
      <c r="L81" s="231">
        <v>15397822</v>
      </c>
      <c r="M81" s="231">
        <v>10187955</v>
      </c>
      <c r="N81" s="233">
        <v>200395091</v>
      </c>
    </row>
    <row r="82" spans="1:14" ht="13.5" customHeight="1" thickBot="1" x14ac:dyDescent="0.25">
      <c r="A82" s="217"/>
      <c r="B82" s="232"/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4"/>
    </row>
    <row r="83" spans="1:14" ht="13.5" customHeight="1" x14ac:dyDescent="0.2">
      <c r="A83" s="216" t="s">
        <v>16</v>
      </c>
      <c r="B83" s="231"/>
      <c r="C83" s="231">
        <v>891251</v>
      </c>
      <c r="D83" s="231"/>
      <c r="E83" s="231">
        <v>1864090</v>
      </c>
      <c r="F83" s="231">
        <v>348927</v>
      </c>
      <c r="G83" s="231">
        <v>1823103</v>
      </c>
      <c r="H83" s="231"/>
      <c r="I83" s="231">
        <v>1395143</v>
      </c>
      <c r="J83" s="231">
        <v>881902</v>
      </c>
      <c r="K83" s="231"/>
      <c r="L83" s="231"/>
      <c r="M83" s="231"/>
      <c r="N83" s="233">
        <v>7204416</v>
      </c>
    </row>
    <row r="84" spans="1:14" ht="13.5" customHeight="1" thickBot="1" x14ac:dyDescent="0.25">
      <c r="A84" s="217"/>
      <c r="B84" s="232"/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4"/>
    </row>
    <row r="85" spans="1:14" ht="13.5" customHeight="1" x14ac:dyDescent="0.2">
      <c r="A85" s="216" t="s">
        <v>24</v>
      </c>
      <c r="B85" s="231"/>
      <c r="C85" s="231"/>
      <c r="D85" s="231">
        <v>2421293</v>
      </c>
      <c r="E85" s="231">
        <v>4669720</v>
      </c>
      <c r="F85" s="231">
        <v>12483064</v>
      </c>
      <c r="G85" s="231">
        <v>14736221</v>
      </c>
      <c r="H85" s="231">
        <v>22033675</v>
      </c>
      <c r="I85" s="231">
        <v>22153615</v>
      </c>
      <c r="J85" s="231">
        <v>657635</v>
      </c>
      <c r="K85" s="231"/>
      <c r="L85" s="231"/>
      <c r="M85" s="231"/>
      <c r="N85" s="233">
        <v>79155223</v>
      </c>
    </row>
    <row r="86" spans="1:14" ht="13.5" customHeight="1" thickBot="1" x14ac:dyDescent="0.25">
      <c r="A86" s="217"/>
      <c r="B86" s="232"/>
      <c r="C86" s="232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4"/>
    </row>
    <row r="87" spans="1:14" ht="13.5" customHeight="1" x14ac:dyDescent="0.2">
      <c r="A87" s="216" t="s">
        <v>31</v>
      </c>
      <c r="B87" s="231"/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3">
        <v>0</v>
      </c>
    </row>
    <row r="88" spans="1:14" ht="13.5" customHeight="1" thickBot="1" x14ac:dyDescent="0.25">
      <c r="A88" s="217"/>
      <c r="B88" s="232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4"/>
    </row>
    <row r="89" spans="1:14" ht="13.5" customHeight="1" x14ac:dyDescent="0.2">
      <c r="A89" s="216" t="s">
        <v>25</v>
      </c>
      <c r="B89" s="231">
        <v>65376261</v>
      </c>
      <c r="C89" s="231">
        <v>37513494</v>
      </c>
      <c r="D89" s="231">
        <v>26370414</v>
      </c>
      <c r="E89" s="231">
        <v>99610105</v>
      </c>
      <c r="F89" s="231">
        <v>117779204</v>
      </c>
      <c r="G89" s="231">
        <v>130804077</v>
      </c>
      <c r="H89" s="231">
        <v>136520515</v>
      </c>
      <c r="I89" s="231">
        <v>108569821</v>
      </c>
      <c r="J89" s="231">
        <v>51029549</v>
      </c>
      <c r="K89" s="231">
        <v>75759901</v>
      </c>
      <c r="L89" s="231">
        <v>56323812</v>
      </c>
      <c r="M89" s="231">
        <v>53265429</v>
      </c>
      <c r="N89" s="233">
        <v>958922582</v>
      </c>
    </row>
    <row r="90" spans="1:14" ht="13.5" customHeight="1" thickBot="1" x14ac:dyDescent="0.25">
      <c r="A90" s="217"/>
      <c r="B90" s="232"/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4"/>
    </row>
    <row r="91" spans="1:14" ht="13.5" customHeight="1" x14ac:dyDescent="0.2">
      <c r="A91" s="216" t="s">
        <v>106</v>
      </c>
      <c r="B91" s="231"/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3">
        <v>0</v>
      </c>
    </row>
    <row r="92" spans="1:14" ht="13.5" customHeight="1" thickBot="1" x14ac:dyDescent="0.25">
      <c r="A92" s="217"/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4"/>
    </row>
    <row r="93" spans="1:14" ht="13.5" customHeight="1" x14ac:dyDescent="0.2">
      <c r="A93" s="216" t="s">
        <v>107</v>
      </c>
      <c r="B93" s="231"/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3">
        <v>0</v>
      </c>
    </row>
    <row r="94" spans="1:14" ht="13.5" customHeight="1" thickBot="1" x14ac:dyDescent="0.25">
      <c r="A94" s="217"/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4"/>
    </row>
    <row r="95" spans="1:14" ht="13.5" customHeight="1" x14ac:dyDescent="0.2">
      <c r="A95" s="216" t="s">
        <v>26</v>
      </c>
      <c r="B95" s="231">
        <v>23886621</v>
      </c>
      <c r="C95" s="231">
        <v>7456266</v>
      </c>
      <c r="D95" s="231">
        <v>23473883</v>
      </c>
      <c r="E95" s="231">
        <v>50314503</v>
      </c>
      <c r="F95" s="231">
        <v>61720341</v>
      </c>
      <c r="G95" s="231">
        <v>56828663</v>
      </c>
      <c r="H95" s="231">
        <v>58364685</v>
      </c>
      <c r="I95" s="231">
        <v>64001078</v>
      </c>
      <c r="J95" s="231">
        <v>63069293</v>
      </c>
      <c r="K95" s="231">
        <v>66658635</v>
      </c>
      <c r="L95" s="231">
        <v>61654112</v>
      </c>
      <c r="M95" s="231">
        <v>54999958</v>
      </c>
      <c r="N95" s="233">
        <v>592428038</v>
      </c>
    </row>
    <row r="96" spans="1:14" ht="13.5" customHeight="1" thickBot="1" x14ac:dyDescent="0.25">
      <c r="A96" s="217"/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4"/>
    </row>
    <row r="97" spans="1:14" ht="13.5" customHeight="1" x14ac:dyDescent="0.2">
      <c r="A97" s="216" t="s">
        <v>27</v>
      </c>
      <c r="B97" s="231">
        <v>12060541</v>
      </c>
      <c r="C97" s="231">
        <v>12935677</v>
      </c>
      <c r="D97" s="231">
        <v>12055175</v>
      </c>
      <c r="E97" s="231">
        <v>13039209</v>
      </c>
      <c r="F97" s="231">
        <v>17189946</v>
      </c>
      <c r="G97" s="231">
        <v>15465150</v>
      </c>
      <c r="H97" s="231">
        <v>14764009</v>
      </c>
      <c r="I97" s="231">
        <v>12840474</v>
      </c>
      <c r="J97" s="231">
        <v>6393650</v>
      </c>
      <c r="K97" s="231">
        <v>12094667</v>
      </c>
      <c r="L97" s="231">
        <v>8127338</v>
      </c>
      <c r="M97" s="231">
        <v>4051615</v>
      </c>
      <c r="N97" s="233">
        <v>141017451</v>
      </c>
    </row>
    <row r="98" spans="1:14" ht="13.5" customHeight="1" thickBot="1" x14ac:dyDescent="0.25">
      <c r="A98" s="217"/>
      <c r="B98" s="232"/>
      <c r="C98" s="232"/>
      <c r="D98" s="232"/>
      <c r="E98" s="232"/>
      <c r="F98" s="232"/>
      <c r="G98" s="232"/>
      <c r="H98" s="232"/>
      <c r="I98" s="232"/>
      <c r="J98" s="232"/>
      <c r="K98" s="232"/>
      <c r="L98" s="232"/>
      <c r="M98" s="232"/>
      <c r="N98" s="234"/>
    </row>
    <row r="99" spans="1:14" ht="13.5" customHeight="1" x14ac:dyDescent="0.2">
      <c r="A99" s="216" t="s">
        <v>63</v>
      </c>
      <c r="B99" s="231"/>
      <c r="C99" s="231"/>
      <c r="D99" s="231"/>
      <c r="E99" s="231"/>
      <c r="F99" s="231"/>
      <c r="G99" s="231"/>
      <c r="H99" s="231"/>
      <c r="I99" s="231"/>
      <c r="J99" s="231"/>
      <c r="K99" s="231"/>
      <c r="L99" s="231"/>
      <c r="M99" s="231"/>
      <c r="N99" s="233"/>
    </row>
    <row r="100" spans="1:14" ht="13.5" customHeight="1" thickBot="1" x14ac:dyDescent="0.25">
      <c r="A100" s="217"/>
      <c r="B100" s="232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4"/>
    </row>
    <row r="101" spans="1:14" ht="13.5" customHeight="1" x14ac:dyDescent="0.2">
      <c r="A101" s="216" t="s">
        <v>64</v>
      </c>
      <c r="B101" s="231"/>
      <c r="C101" s="231"/>
      <c r="D101" s="231">
        <v>685613</v>
      </c>
      <c r="E101" s="231">
        <v>1497280</v>
      </c>
      <c r="F101" s="231"/>
      <c r="G101" s="231">
        <v>723980</v>
      </c>
      <c r="H101" s="231"/>
      <c r="I101" s="231"/>
      <c r="J101" s="231"/>
      <c r="K101" s="231"/>
      <c r="L101" s="231">
        <v>721922</v>
      </c>
      <c r="M101" s="231">
        <v>2241425</v>
      </c>
      <c r="N101" s="233"/>
    </row>
    <row r="102" spans="1:14" ht="13.5" customHeight="1" thickBot="1" x14ac:dyDescent="0.25">
      <c r="A102" s="217"/>
      <c r="B102" s="232"/>
      <c r="C102" s="232"/>
      <c r="D102" s="232"/>
      <c r="E102" s="232"/>
      <c r="F102" s="232"/>
      <c r="G102" s="232"/>
      <c r="H102" s="232"/>
      <c r="I102" s="232"/>
      <c r="J102" s="232"/>
      <c r="K102" s="232"/>
      <c r="L102" s="232"/>
      <c r="M102" s="232"/>
      <c r="N102" s="234"/>
    </row>
    <row r="103" spans="1:14" ht="13.5" customHeight="1" x14ac:dyDescent="0.2">
      <c r="A103" s="216" t="s">
        <v>28</v>
      </c>
      <c r="B103" s="231">
        <v>402853</v>
      </c>
      <c r="C103" s="231">
        <v>137821</v>
      </c>
      <c r="D103" s="231">
        <v>90519</v>
      </c>
      <c r="E103" s="231">
        <v>371812</v>
      </c>
      <c r="F103" s="231"/>
      <c r="G103" s="231">
        <v>108603</v>
      </c>
      <c r="H103" s="231"/>
      <c r="I103" s="231">
        <v>28680</v>
      </c>
      <c r="J103" s="231">
        <v>52580</v>
      </c>
      <c r="K103" s="231">
        <v>886208</v>
      </c>
      <c r="L103" s="231"/>
      <c r="M103" s="231">
        <v>29794</v>
      </c>
      <c r="N103" s="233">
        <v>2108870</v>
      </c>
    </row>
    <row r="104" spans="1:14" ht="13.5" thickBot="1" x14ac:dyDescent="0.25">
      <c r="A104" s="217"/>
      <c r="B104" s="232"/>
      <c r="C104" s="232"/>
      <c r="D104" s="232"/>
      <c r="E104" s="232"/>
      <c r="F104" s="232"/>
      <c r="G104" s="232"/>
      <c r="H104" s="232"/>
      <c r="I104" s="232"/>
      <c r="J104" s="232"/>
      <c r="K104" s="232"/>
      <c r="L104" s="232"/>
      <c r="M104" s="232"/>
      <c r="N104" s="234"/>
    </row>
    <row r="105" spans="1:14" x14ac:dyDescent="0.2">
      <c r="A105" s="214" t="s">
        <v>13</v>
      </c>
      <c r="B105" s="214">
        <v>179465597</v>
      </c>
      <c r="C105" s="214">
        <v>118486563</v>
      </c>
      <c r="D105" s="214">
        <v>149266036</v>
      </c>
      <c r="E105" s="214">
        <v>267021695</v>
      </c>
      <c r="F105" s="214">
        <v>306290912</v>
      </c>
      <c r="G105" s="214">
        <v>327817807</v>
      </c>
      <c r="H105" s="214">
        <v>343375971</v>
      </c>
      <c r="I105" s="214">
        <v>333431952</v>
      </c>
      <c r="J105" s="214">
        <v>239760281</v>
      </c>
      <c r="K105" s="214">
        <v>234816510</v>
      </c>
      <c r="L105" s="214">
        <v>219981016</v>
      </c>
      <c r="M105" s="214">
        <v>207888955</v>
      </c>
      <c r="N105" s="214">
        <v>2927603295</v>
      </c>
    </row>
    <row r="106" spans="1:14" ht="13.5" thickBot="1" x14ac:dyDescent="0.25">
      <c r="A106" s="215"/>
      <c r="B106" s="215"/>
      <c r="C106" s="215"/>
      <c r="D106" s="215"/>
      <c r="E106" s="215"/>
      <c r="F106" s="215"/>
      <c r="G106" s="215"/>
      <c r="H106" s="215"/>
      <c r="I106" s="215"/>
      <c r="J106" s="215"/>
      <c r="K106" s="215"/>
      <c r="L106" s="215"/>
      <c r="M106" s="215"/>
      <c r="N106" s="215"/>
    </row>
    <row r="110" spans="1:14" s="26" customFormat="1" ht="24.95" customHeight="1" x14ac:dyDescent="0.2">
      <c r="A110" s="222" t="s">
        <v>165</v>
      </c>
      <c r="B110" s="222"/>
      <c r="C110" s="222"/>
      <c r="D110" s="222"/>
      <c r="E110" s="222"/>
      <c r="F110" s="222"/>
      <c r="G110" s="222"/>
      <c r="H110" s="222"/>
      <c r="I110" s="222"/>
      <c r="J110" s="222"/>
      <c r="K110" s="222"/>
      <c r="L110" s="222"/>
      <c r="M110" s="222"/>
      <c r="N110" s="222"/>
    </row>
    <row r="111" spans="1:14" ht="13.5" thickBot="1" x14ac:dyDescent="0.25"/>
    <row r="112" spans="1:14" x14ac:dyDescent="0.2">
      <c r="A112" s="216"/>
      <c r="B112" s="225" t="s">
        <v>1</v>
      </c>
      <c r="C112" s="216" t="s">
        <v>2</v>
      </c>
      <c r="D112" s="225" t="s">
        <v>3</v>
      </c>
      <c r="E112" s="216" t="s">
        <v>4</v>
      </c>
      <c r="F112" s="225" t="s">
        <v>5</v>
      </c>
      <c r="G112" s="216" t="s">
        <v>6</v>
      </c>
      <c r="H112" s="225" t="s">
        <v>7</v>
      </c>
      <c r="I112" s="216" t="s">
        <v>8</v>
      </c>
      <c r="J112" s="225" t="s">
        <v>9</v>
      </c>
      <c r="K112" s="216" t="s">
        <v>10</v>
      </c>
      <c r="L112" s="225" t="s">
        <v>11</v>
      </c>
      <c r="M112" s="216" t="s">
        <v>12</v>
      </c>
      <c r="N112" s="223" t="s">
        <v>13</v>
      </c>
    </row>
    <row r="113" spans="1:14" ht="13.5" thickBot="1" x14ac:dyDescent="0.25">
      <c r="A113" s="217"/>
      <c r="B113" s="226"/>
      <c r="C113" s="217"/>
      <c r="D113" s="226"/>
      <c r="E113" s="217"/>
      <c r="F113" s="226"/>
      <c r="G113" s="217"/>
      <c r="H113" s="226"/>
      <c r="I113" s="217"/>
      <c r="J113" s="226"/>
      <c r="K113" s="217"/>
      <c r="L113" s="226"/>
      <c r="M113" s="217"/>
      <c r="N113" s="224"/>
    </row>
    <row r="114" spans="1:14" x14ac:dyDescent="0.2">
      <c r="A114" s="216" t="s">
        <v>30</v>
      </c>
      <c r="B114" s="231">
        <v>22289100</v>
      </c>
      <c r="C114" s="231">
        <v>29501600</v>
      </c>
      <c r="D114" s="231">
        <v>27092100</v>
      </c>
      <c r="E114" s="231">
        <v>29541000</v>
      </c>
      <c r="F114" s="231">
        <v>25929900</v>
      </c>
      <c r="G114" s="231">
        <v>26589300</v>
      </c>
      <c r="H114" s="231">
        <v>26685700</v>
      </c>
      <c r="I114" s="231">
        <v>26531900</v>
      </c>
      <c r="J114" s="231">
        <v>27161300</v>
      </c>
      <c r="K114" s="231">
        <v>23491100</v>
      </c>
      <c r="L114" s="231">
        <v>26621400</v>
      </c>
      <c r="M114" s="231">
        <v>21844000</v>
      </c>
      <c r="N114" s="233">
        <v>313278400</v>
      </c>
    </row>
    <row r="115" spans="1:14" ht="13.5" thickBot="1" x14ac:dyDescent="0.25">
      <c r="A115" s="217"/>
      <c r="B115" s="232"/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4"/>
    </row>
    <row r="116" spans="1:14" ht="13.5" customHeight="1" x14ac:dyDescent="0.2">
      <c r="A116" s="216" t="s">
        <v>66</v>
      </c>
      <c r="B116" s="231">
        <v>13625000</v>
      </c>
      <c r="C116" s="231">
        <v>7983300</v>
      </c>
      <c r="D116" s="231">
        <v>9754100</v>
      </c>
      <c r="E116" s="231">
        <v>11647900</v>
      </c>
      <c r="F116" s="231">
        <v>1854400</v>
      </c>
      <c r="G116" s="231">
        <v>9428700</v>
      </c>
      <c r="H116" s="231">
        <v>12664000</v>
      </c>
      <c r="I116" s="231">
        <v>11692000</v>
      </c>
      <c r="J116" s="231">
        <v>10340200</v>
      </c>
      <c r="K116" s="231">
        <v>9936400</v>
      </c>
      <c r="L116" s="231">
        <v>8217100</v>
      </c>
      <c r="M116" s="231">
        <v>8017600</v>
      </c>
      <c r="N116" s="233">
        <v>115160700</v>
      </c>
    </row>
    <row r="117" spans="1:14" ht="13.5" customHeight="1" thickBot="1" x14ac:dyDescent="0.25">
      <c r="A117" s="217"/>
      <c r="B117" s="232"/>
      <c r="C117" s="232"/>
      <c r="D117" s="232"/>
      <c r="E117" s="232"/>
      <c r="F117" s="232"/>
      <c r="G117" s="232"/>
      <c r="H117" s="232"/>
      <c r="I117" s="232"/>
      <c r="J117" s="232"/>
      <c r="K117" s="232"/>
      <c r="L117" s="232"/>
      <c r="M117" s="232"/>
      <c r="N117" s="234"/>
    </row>
    <row r="118" spans="1:14" ht="13.5" customHeight="1" x14ac:dyDescent="0.2">
      <c r="A118" s="216" t="s">
        <v>32</v>
      </c>
      <c r="B118" s="231">
        <v>1564000</v>
      </c>
      <c r="C118" s="231">
        <v>2910000</v>
      </c>
      <c r="D118" s="231">
        <v>5208000</v>
      </c>
      <c r="E118" s="231">
        <v>4132300</v>
      </c>
      <c r="F118" s="231">
        <v>4484500</v>
      </c>
      <c r="G118" s="231">
        <v>6538800</v>
      </c>
      <c r="H118" s="231">
        <v>3300700</v>
      </c>
      <c r="I118" s="231">
        <v>4486800</v>
      </c>
      <c r="J118" s="231">
        <v>1366800</v>
      </c>
      <c r="K118" s="231">
        <v>1644000</v>
      </c>
      <c r="L118" s="231">
        <v>767100</v>
      </c>
      <c r="M118" s="231">
        <v>4528400</v>
      </c>
      <c r="N118" s="233">
        <v>40931400</v>
      </c>
    </row>
    <row r="119" spans="1:14" ht="13.5" customHeight="1" thickBot="1" x14ac:dyDescent="0.25">
      <c r="A119" s="217"/>
      <c r="B119" s="232"/>
      <c r="C119" s="232"/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  <c r="N119" s="234"/>
    </row>
    <row r="120" spans="1:14" ht="13.5" customHeight="1" x14ac:dyDescent="0.2">
      <c r="A120" s="216" t="s">
        <v>33</v>
      </c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3">
        <v>0</v>
      </c>
    </row>
    <row r="121" spans="1:14" ht="13.5" customHeight="1" thickBot="1" x14ac:dyDescent="0.25">
      <c r="A121" s="217"/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  <c r="L121" s="232"/>
      <c r="M121" s="232"/>
      <c r="N121" s="234"/>
    </row>
    <row r="122" spans="1:14" ht="13.5" customHeight="1" x14ac:dyDescent="0.2">
      <c r="A122" s="216" t="s">
        <v>62</v>
      </c>
      <c r="B122" s="231">
        <v>4332300</v>
      </c>
      <c r="C122" s="231">
        <v>1290600</v>
      </c>
      <c r="D122" s="231">
        <v>2482800</v>
      </c>
      <c r="E122" s="231">
        <v>3377100</v>
      </c>
      <c r="F122" s="231">
        <v>445000</v>
      </c>
      <c r="G122" s="231">
        <v>272600</v>
      </c>
      <c r="H122" s="231">
        <v>1308700</v>
      </c>
      <c r="I122" s="231">
        <v>675400</v>
      </c>
      <c r="J122" s="231">
        <v>2094000</v>
      </c>
      <c r="K122" s="231">
        <v>2740700</v>
      </c>
      <c r="L122" s="231">
        <v>1485000</v>
      </c>
      <c r="M122" s="231">
        <v>-27800</v>
      </c>
      <c r="N122" s="233">
        <v>20476400</v>
      </c>
    </row>
    <row r="123" spans="1:14" ht="13.5" customHeight="1" thickBot="1" x14ac:dyDescent="0.25">
      <c r="A123" s="217"/>
      <c r="B123" s="232"/>
      <c r="C123" s="232"/>
      <c r="D123" s="232"/>
      <c r="E123" s="232"/>
      <c r="F123" s="232"/>
      <c r="G123" s="232"/>
      <c r="H123" s="232"/>
      <c r="I123" s="232"/>
      <c r="J123" s="232"/>
      <c r="K123" s="232"/>
      <c r="L123" s="232"/>
      <c r="M123" s="232"/>
      <c r="N123" s="234"/>
    </row>
    <row r="124" spans="1:14" ht="13.5" customHeight="1" x14ac:dyDescent="0.2">
      <c r="A124" s="216" t="s">
        <v>25</v>
      </c>
      <c r="B124" s="231">
        <v>3209500</v>
      </c>
      <c r="C124" s="231">
        <v>1499300</v>
      </c>
      <c r="D124" s="231">
        <v>1433400</v>
      </c>
      <c r="E124" s="231">
        <v>2254900</v>
      </c>
      <c r="F124" s="231">
        <v>7174500</v>
      </c>
      <c r="G124" s="231">
        <v>11106700</v>
      </c>
      <c r="H124" s="231">
        <v>6511400</v>
      </c>
      <c r="I124" s="231">
        <v>4619500</v>
      </c>
      <c r="J124" s="231">
        <v>3909800</v>
      </c>
      <c r="K124" s="231">
        <v>3020500</v>
      </c>
      <c r="L124" s="231">
        <v>3226100</v>
      </c>
      <c r="M124" s="231">
        <v>2550300</v>
      </c>
      <c r="N124" s="233">
        <v>50515900</v>
      </c>
    </row>
    <row r="125" spans="1:14" ht="13.5" customHeight="1" thickBot="1" x14ac:dyDescent="0.25">
      <c r="A125" s="217"/>
      <c r="B125" s="232"/>
      <c r="C125" s="232"/>
      <c r="D125" s="232"/>
      <c r="E125" s="232"/>
      <c r="F125" s="232"/>
      <c r="G125" s="232"/>
      <c r="H125" s="232"/>
      <c r="I125" s="232"/>
      <c r="J125" s="232"/>
      <c r="K125" s="232"/>
      <c r="L125" s="232"/>
      <c r="M125" s="232"/>
      <c r="N125" s="234"/>
    </row>
    <row r="126" spans="1:14" ht="13.5" customHeight="1" x14ac:dyDescent="0.2">
      <c r="A126" s="216" t="s">
        <v>34</v>
      </c>
      <c r="B126" s="231">
        <v>37747600</v>
      </c>
      <c r="C126" s="231">
        <v>33564700</v>
      </c>
      <c r="D126" s="231">
        <v>44128700</v>
      </c>
      <c r="E126" s="231">
        <v>43185600</v>
      </c>
      <c r="F126" s="231">
        <v>42793600</v>
      </c>
      <c r="G126" s="231">
        <v>34774700</v>
      </c>
      <c r="H126" s="231">
        <v>50487400</v>
      </c>
      <c r="I126" s="231">
        <v>49728400</v>
      </c>
      <c r="J126" s="231">
        <v>54486700</v>
      </c>
      <c r="K126" s="231">
        <v>44420700</v>
      </c>
      <c r="L126" s="231">
        <v>46252400</v>
      </c>
      <c r="M126" s="231">
        <v>44505100</v>
      </c>
      <c r="N126" s="233">
        <v>526075600</v>
      </c>
    </row>
    <row r="127" spans="1:14" ht="13.5" customHeight="1" thickBot="1" x14ac:dyDescent="0.25">
      <c r="A127" s="217"/>
      <c r="B127" s="232"/>
      <c r="C127" s="232"/>
      <c r="D127" s="232"/>
      <c r="E127" s="232"/>
      <c r="F127" s="232"/>
      <c r="G127" s="232"/>
      <c r="H127" s="232"/>
      <c r="I127" s="232"/>
      <c r="J127" s="232"/>
      <c r="K127" s="232"/>
      <c r="L127" s="232"/>
      <c r="M127" s="232"/>
      <c r="N127" s="234"/>
    </row>
    <row r="128" spans="1:14" x14ac:dyDescent="0.2">
      <c r="A128" s="216" t="s">
        <v>108</v>
      </c>
      <c r="B128" s="231">
        <v>15822500</v>
      </c>
      <c r="C128" s="231">
        <v>17411000</v>
      </c>
      <c r="D128" s="231">
        <v>20053000</v>
      </c>
      <c r="E128" s="231">
        <v>25085600</v>
      </c>
      <c r="F128" s="231">
        <v>25058300</v>
      </c>
      <c r="G128" s="231">
        <v>20152300</v>
      </c>
      <c r="H128" s="231">
        <v>25368200</v>
      </c>
      <c r="I128" s="231">
        <v>26128900</v>
      </c>
      <c r="J128" s="231">
        <v>27585000</v>
      </c>
      <c r="K128" s="231">
        <v>35336900</v>
      </c>
      <c r="L128" s="231">
        <v>25153900</v>
      </c>
      <c r="M128" s="231">
        <v>19422500</v>
      </c>
      <c r="N128" s="233">
        <v>282578100</v>
      </c>
    </row>
    <row r="129" spans="1:14" ht="13.5" thickBot="1" x14ac:dyDescent="0.25">
      <c r="A129" s="217"/>
      <c r="B129" s="232"/>
      <c r="C129" s="232"/>
      <c r="D129" s="232"/>
      <c r="E129" s="232"/>
      <c r="F129" s="232"/>
      <c r="G129" s="232"/>
      <c r="H129" s="232"/>
      <c r="I129" s="232"/>
      <c r="J129" s="232"/>
      <c r="K129" s="232"/>
      <c r="L129" s="232"/>
      <c r="M129" s="232"/>
      <c r="N129" s="234"/>
    </row>
    <row r="130" spans="1:14" x14ac:dyDescent="0.2">
      <c r="A130" s="216" t="s">
        <v>35</v>
      </c>
      <c r="B130" s="231">
        <v>6075200</v>
      </c>
      <c r="C130" s="231">
        <v>4241900</v>
      </c>
      <c r="D130" s="231">
        <v>8141500</v>
      </c>
      <c r="E130" s="231">
        <v>7614900</v>
      </c>
      <c r="F130" s="231">
        <v>6348600</v>
      </c>
      <c r="G130" s="231">
        <v>6045500</v>
      </c>
      <c r="H130" s="231">
        <v>5705600</v>
      </c>
      <c r="I130" s="231">
        <v>2290500</v>
      </c>
      <c r="J130" s="231">
        <v>9791100</v>
      </c>
      <c r="K130" s="231">
        <v>7382700</v>
      </c>
      <c r="L130" s="231">
        <v>8046200</v>
      </c>
      <c r="M130" s="231">
        <v>4423600</v>
      </c>
      <c r="N130" s="233">
        <v>76107300</v>
      </c>
    </row>
    <row r="131" spans="1:14" ht="13.5" thickBot="1" x14ac:dyDescent="0.25">
      <c r="A131" s="235"/>
      <c r="B131" s="232"/>
      <c r="C131" s="232"/>
      <c r="D131" s="232"/>
      <c r="E131" s="232"/>
      <c r="F131" s="232"/>
      <c r="G131" s="232"/>
      <c r="H131" s="232"/>
      <c r="I131" s="232"/>
      <c r="J131" s="232"/>
      <c r="K131" s="232"/>
      <c r="L131" s="232"/>
      <c r="M131" s="232"/>
      <c r="N131" s="234"/>
    </row>
    <row r="132" spans="1:14" x14ac:dyDescent="0.2">
      <c r="A132" s="216" t="s">
        <v>17</v>
      </c>
      <c r="B132" s="231">
        <v>4934600</v>
      </c>
      <c r="C132" s="231">
        <v>3754200</v>
      </c>
      <c r="D132" s="231">
        <v>4069200</v>
      </c>
      <c r="E132" s="231">
        <v>7005900</v>
      </c>
      <c r="F132" s="231">
        <v>8091400</v>
      </c>
      <c r="G132" s="231">
        <v>5946300</v>
      </c>
      <c r="H132" s="231">
        <v>5738300</v>
      </c>
      <c r="I132" s="231">
        <v>7896800</v>
      </c>
      <c r="J132" s="231">
        <v>7884100</v>
      </c>
      <c r="K132" s="231">
        <v>7805700</v>
      </c>
      <c r="L132" s="231">
        <v>11397800</v>
      </c>
      <c r="M132" s="231">
        <v>7716800</v>
      </c>
      <c r="N132" s="233">
        <v>82241100</v>
      </c>
    </row>
    <row r="133" spans="1:14" ht="13.5" thickBot="1" x14ac:dyDescent="0.25">
      <c r="A133" s="217"/>
      <c r="B133" s="232"/>
      <c r="C133" s="232"/>
      <c r="D133" s="232"/>
      <c r="E133" s="232"/>
      <c r="F133" s="232"/>
      <c r="G133" s="232"/>
      <c r="H133" s="232"/>
      <c r="I133" s="232"/>
      <c r="J133" s="232"/>
      <c r="K133" s="232"/>
      <c r="L133" s="232"/>
      <c r="M133" s="232"/>
      <c r="N133" s="234"/>
    </row>
    <row r="134" spans="1:14" x14ac:dyDescent="0.2">
      <c r="A134" s="214" t="s">
        <v>13</v>
      </c>
      <c r="B134" s="214">
        <v>109599800</v>
      </c>
      <c r="C134" s="214">
        <v>102156600</v>
      </c>
      <c r="D134" s="214">
        <v>122362800</v>
      </c>
      <c r="E134" s="214">
        <v>133845200</v>
      </c>
      <c r="F134" s="214">
        <v>122180200</v>
      </c>
      <c r="G134" s="214">
        <v>120854900</v>
      </c>
      <c r="H134" s="214">
        <v>137770000</v>
      </c>
      <c r="I134" s="214">
        <v>134050200</v>
      </c>
      <c r="J134" s="214">
        <v>144619000</v>
      </c>
      <c r="K134" s="214">
        <v>135778700</v>
      </c>
      <c r="L134" s="214">
        <v>131167000</v>
      </c>
      <c r="M134" s="214">
        <v>112980500</v>
      </c>
      <c r="N134" s="214">
        <v>1507364900</v>
      </c>
    </row>
    <row r="135" spans="1:14" ht="13.5" thickBot="1" x14ac:dyDescent="0.25">
      <c r="A135" s="215"/>
      <c r="B135" s="215"/>
      <c r="C135" s="215"/>
      <c r="D135" s="215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</row>
    <row r="139" spans="1:14" s="26" customFormat="1" ht="24.95" customHeight="1" x14ac:dyDescent="0.2">
      <c r="A139" s="222" t="s">
        <v>171</v>
      </c>
      <c r="B139" s="222"/>
      <c r="C139" s="222"/>
      <c r="D139" s="222"/>
      <c r="E139" s="222"/>
      <c r="F139" s="222"/>
      <c r="G139" s="222"/>
      <c r="H139" s="222"/>
      <c r="I139" s="222"/>
      <c r="J139" s="222"/>
      <c r="K139" s="222"/>
      <c r="L139" s="222"/>
      <c r="M139" s="222"/>
      <c r="N139" s="222"/>
    </row>
    <row r="140" spans="1:14" ht="13.5" thickBot="1" x14ac:dyDescent="0.25"/>
    <row r="141" spans="1:14" x14ac:dyDescent="0.2">
      <c r="A141" s="216"/>
      <c r="B141" s="225" t="s">
        <v>1</v>
      </c>
      <c r="C141" s="216" t="s">
        <v>2</v>
      </c>
      <c r="D141" s="225" t="s">
        <v>3</v>
      </c>
      <c r="E141" s="216" t="s">
        <v>4</v>
      </c>
      <c r="F141" s="225" t="s">
        <v>5</v>
      </c>
      <c r="G141" s="216" t="s">
        <v>6</v>
      </c>
      <c r="H141" s="225" t="s">
        <v>7</v>
      </c>
      <c r="I141" s="216" t="s">
        <v>8</v>
      </c>
      <c r="J141" s="225" t="s">
        <v>9</v>
      </c>
      <c r="K141" s="216" t="s">
        <v>10</v>
      </c>
      <c r="L141" s="225" t="s">
        <v>11</v>
      </c>
      <c r="M141" s="216" t="s">
        <v>12</v>
      </c>
      <c r="N141" s="223" t="s">
        <v>13</v>
      </c>
    </row>
    <row r="142" spans="1:14" ht="13.5" thickBot="1" x14ac:dyDescent="0.25">
      <c r="A142" s="217"/>
      <c r="B142" s="226"/>
      <c r="C142" s="217"/>
      <c r="D142" s="226"/>
      <c r="E142" s="217"/>
      <c r="F142" s="226"/>
      <c r="G142" s="217"/>
      <c r="H142" s="226"/>
      <c r="I142" s="217"/>
      <c r="J142" s="226"/>
      <c r="K142" s="217"/>
      <c r="L142" s="226"/>
      <c r="M142" s="217"/>
      <c r="N142" s="224"/>
    </row>
    <row r="143" spans="1:14" x14ac:dyDescent="0.2">
      <c r="A143" s="216" t="s">
        <v>36</v>
      </c>
      <c r="B143" s="231">
        <v>27016000</v>
      </c>
      <c r="C143" s="231">
        <v>26660000</v>
      </c>
      <c r="D143" s="231">
        <v>37226000</v>
      </c>
      <c r="E143" s="231">
        <v>28299000</v>
      </c>
      <c r="F143" s="231">
        <v>34426000</v>
      </c>
      <c r="G143" s="231">
        <v>26573000</v>
      </c>
      <c r="H143" s="231">
        <v>27653000</v>
      </c>
      <c r="I143" s="231">
        <v>33295000</v>
      </c>
      <c r="J143" s="231">
        <v>33350000</v>
      </c>
      <c r="K143" s="231">
        <v>33166000</v>
      </c>
      <c r="L143" s="231">
        <v>24902000</v>
      </c>
      <c r="M143" s="231">
        <v>23699000</v>
      </c>
      <c r="N143" s="233">
        <v>356265000</v>
      </c>
    </row>
    <row r="144" spans="1:14" ht="13.5" thickBot="1" x14ac:dyDescent="0.25">
      <c r="A144" s="217"/>
      <c r="B144" s="232"/>
      <c r="C144" s="232"/>
      <c r="D144" s="232"/>
      <c r="E144" s="232"/>
      <c r="F144" s="232"/>
      <c r="G144" s="232"/>
      <c r="H144" s="232"/>
      <c r="I144" s="232"/>
      <c r="J144" s="232"/>
      <c r="K144" s="232"/>
      <c r="L144" s="232"/>
      <c r="M144" s="232"/>
      <c r="N144" s="234"/>
    </row>
    <row r="145" spans="1:14" x14ac:dyDescent="0.2">
      <c r="A145" s="218" t="s">
        <v>37</v>
      </c>
      <c r="B145" s="231">
        <v>37497000</v>
      </c>
      <c r="C145" s="231">
        <v>27942000</v>
      </c>
      <c r="D145" s="231">
        <v>26017000</v>
      </c>
      <c r="E145" s="231">
        <v>26230000</v>
      </c>
      <c r="F145" s="231">
        <v>29037000</v>
      </c>
      <c r="G145" s="231">
        <v>26745000</v>
      </c>
      <c r="H145" s="231">
        <v>26088000</v>
      </c>
      <c r="I145" s="231">
        <v>33310000</v>
      </c>
      <c r="J145" s="231">
        <v>30387000</v>
      </c>
      <c r="K145" s="231">
        <v>28027000</v>
      </c>
      <c r="L145" s="231">
        <v>26476000</v>
      </c>
      <c r="M145" s="231">
        <v>28085000</v>
      </c>
      <c r="N145" s="233">
        <v>345841000</v>
      </c>
    </row>
    <row r="146" spans="1:14" ht="13.5" thickBot="1" x14ac:dyDescent="0.25">
      <c r="A146" s="219"/>
      <c r="B146" s="232"/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4"/>
    </row>
    <row r="147" spans="1:14" x14ac:dyDescent="0.2">
      <c r="A147" s="216" t="s">
        <v>38</v>
      </c>
      <c r="B147" s="231">
        <v>30101000</v>
      </c>
      <c r="C147" s="231">
        <v>14399000</v>
      </c>
      <c r="D147" s="231">
        <v>27245000</v>
      </c>
      <c r="E147" s="231">
        <v>32637000</v>
      </c>
      <c r="F147" s="231">
        <v>44179000</v>
      </c>
      <c r="G147" s="231">
        <v>28927000</v>
      </c>
      <c r="H147" s="231">
        <v>21104000</v>
      </c>
      <c r="I147" s="231">
        <v>28322000</v>
      </c>
      <c r="J147" s="231">
        <v>18616000</v>
      </c>
      <c r="K147" s="231">
        <v>14982000</v>
      </c>
      <c r="L147" s="231">
        <v>13949000</v>
      </c>
      <c r="M147" s="231">
        <v>29144000</v>
      </c>
      <c r="N147" s="233">
        <v>303605000</v>
      </c>
    </row>
    <row r="148" spans="1:14" ht="13.5" thickBot="1" x14ac:dyDescent="0.25">
      <c r="A148" s="217"/>
      <c r="B148" s="232"/>
      <c r="C148" s="232"/>
      <c r="D148" s="232"/>
      <c r="E148" s="232"/>
      <c r="F148" s="232"/>
      <c r="G148" s="232"/>
      <c r="H148" s="232"/>
      <c r="I148" s="232"/>
      <c r="J148" s="232"/>
      <c r="K148" s="232"/>
      <c r="L148" s="232"/>
      <c r="M148" s="232"/>
      <c r="N148" s="234"/>
    </row>
    <row r="149" spans="1:14" x14ac:dyDescent="0.2">
      <c r="A149" s="218" t="s">
        <v>39</v>
      </c>
      <c r="B149" s="231"/>
      <c r="C149" s="231"/>
      <c r="D149" s="231"/>
      <c r="E149" s="231"/>
      <c r="F149" s="231"/>
      <c r="G149" s="231"/>
      <c r="H149" s="231"/>
      <c r="I149" s="231"/>
      <c r="J149" s="231"/>
      <c r="K149" s="231"/>
      <c r="L149" s="231"/>
      <c r="M149" s="231"/>
      <c r="N149" s="233">
        <v>0</v>
      </c>
    </row>
    <row r="150" spans="1:14" ht="13.5" thickBot="1" x14ac:dyDescent="0.25">
      <c r="A150" s="219"/>
      <c r="B150" s="232"/>
      <c r="C150" s="232"/>
      <c r="D150" s="232"/>
      <c r="E150" s="232"/>
      <c r="F150" s="232"/>
      <c r="G150" s="232"/>
      <c r="H150" s="232"/>
      <c r="I150" s="232"/>
      <c r="J150" s="232"/>
      <c r="K150" s="232"/>
      <c r="L150" s="232"/>
      <c r="M150" s="232"/>
      <c r="N150" s="234"/>
    </row>
    <row r="151" spans="1:14" x14ac:dyDescent="0.2">
      <c r="A151" s="216" t="s">
        <v>40</v>
      </c>
      <c r="B151" s="231">
        <v>21638000</v>
      </c>
      <c r="C151" s="231">
        <v>34138000</v>
      </c>
      <c r="D151" s="231">
        <v>33564000</v>
      </c>
      <c r="E151" s="231">
        <v>11775000</v>
      </c>
      <c r="F151" s="231">
        <v>7500000</v>
      </c>
      <c r="G151" s="231">
        <v>6019000</v>
      </c>
      <c r="H151" s="231">
        <v>4675000</v>
      </c>
      <c r="I151" s="231">
        <v>5126000</v>
      </c>
      <c r="J151" s="231">
        <v>8869000</v>
      </c>
      <c r="K151" s="231">
        <v>13115000</v>
      </c>
      <c r="L151" s="231">
        <v>14968000</v>
      </c>
      <c r="M151" s="231">
        <v>10397000</v>
      </c>
      <c r="N151" s="233">
        <v>171784000</v>
      </c>
    </row>
    <row r="152" spans="1:14" ht="13.5" thickBot="1" x14ac:dyDescent="0.25">
      <c r="A152" s="217"/>
      <c r="B152" s="232"/>
      <c r="C152" s="232"/>
      <c r="D152" s="232"/>
      <c r="E152" s="232"/>
      <c r="F152" s="232"/>
      <c r="G152" s="232"/>
      <c r="H152" s="232"/>
      <c r="I152" s="232"/>
      <c r="J152" s="232"/>
      <c r="K152" s="232"/>
      <c r="L152" s="232"/>
      <c r="M152" s="232"/>
      <c r="N152" s="234"/>
    </row>
    <row r="153" spans="1:14" x14ac:dyDescent="0.2">
      <c r="A153" s="216" t="s">
        <v>32</v>
      </c>
      <c r="B153" s="231">
        <v>12166000</v>
      </c>
      <c r="C153" s="231">
        <v>8337000</v>
      </c>
      <c r="D153" s="231">
        <v>10981000</v>
      </c>
      <c r="E153" s="231">
        <v>11152000</v>
      </c>
      <c r="F153" s="231">
        <v>14244000</v>
      </c>
      <c r="G153" s="231">
        <v>14847000</v>
      </c>
      <c r="H153" s="231">
        <v>14750000</v>
      </c>
      <c r="I153" s="231">
        <v>15944000</v>
      </c>
      <c r="J153" s="231">
        <v>11327000</v>
      </c>
      <c r="K153" s="231">
        <v>11302000</v>
      </c>
      <c r="L153" s="231">
        <v>4642000</v>
      </c>
      <c r="M153" s="231">
        <v>6013000</v>
      </c>
      <c r="N153" s="233">
        <v>135705000</v>
      </c>
    </row>
    <row r="154" spans="1:14" ht="13.5" thickBot="1" x14ac:dyDescent="0.25">
      <c r="A154" s="217"/>
      <c r="B154" s="232"/>
      <c r="C154" s="232"/>
      <c r="D154" s="232"/>
      <c r="E154" s="232"/>
      <c r="F154" s="232"/>
      <c r="G154" s="232"/>
      <c r="H154" s="232"/>
      <c r="I154" s="232"/>
      <c r="J154" s="232"/>
      <c r="K154" s="232"/>
      <c r="L154" s="232"/>
      <c r="M154" s="232"/>
      <c r="N154" s="234"/>
    </row>
    <row r="155" spans="1:14" x14ac:dyDescent="0.2">
      <c r="A155" s="218" t="s">
        <v>67</v>
      </c>
      <c r="B155" s="231">
        <v>22264000</v>
      </c>
      <c r="C155" s="231">
        <v>19261000</v>
      </c>
      <c r="D155" s="231">
        <v>20917000</v>
      </c>
      <c r="E155" s="231">
        <v>21026000</v>
      </c>
      <c r="F155" s="231">
        <v>22616000</v>
      </c>
      <c r="G155" s="231">
        <v>21716000</v>
      </c>
      <c r="H155" s="231">
        <v>19964000</v>
      </c>
      <c r="I155" s="231">
        <v>21338000</v>
      </c>
      <c r="J155" s="231">
        <v>20212000</v>
      </c>
      <c r="K155" s="231">
        <v>20765000</v>
      </c>
      <c r="L155" s="231">
        <v>13216000</v>
      </c>
      <c r="M155" s="231">
        <v>17352000</v>
      </c>
      <c r="N155" s="233">
        <v>240647000</v>
      </c>
    </row>
    <row r="156" spans="1:14" ht="13.5" thickBot="1" x14ac:dyDescent="0.25">
      <c r="A156" s="219"/>
      <c r="B156" s="232"/>
      <c r="C156" s="232"/>
      <c r="D156" s="232"/>
      <c r="E156" s="232"/>
      <c r="F156" s="232"/>
      <c r="G156" s="232"/>
      <c r="H156" s="232"/>
      <c r="I156" s="232"/>
      <c r="J156" s="232"/>
      <c r="K156" s="232"/>
      <c r="L156" s="232"/>
      <c r="M156" s="232"/>
      <c r="N156" s="234"/>
    </row>
    <row r="157" spans="1:14" x14ac:dyDescent="0.2">
      <c r="A157" s="216" t="s">
        <v>68</v>
      </c>
      <c r="B157" s="231">
        <v>19867000</v>
      </c>
      <c r="C157" s="231">
        <v>22568000</v>
      </c>
      <c r="D157" s="231">
        <v>35288000</v>
      </c>
      <c r="E157" s="231">
        <v>41310000</v>
      </c>
      <c r="F157" s="231">
        <v>41422000</v>
      </c>
      <c r="G157" s="231">
        <v>41816000</v>
      </c>
      <c r="H157" s="231">
        <v>49445000</v>
      </c>
      <c r="I157" s="231">
        <v>39819000</v>
      </c>
      <c r="J157" s="231">
        <v>16808000</v>
      </c>
      <c r="K157" s="231">
        <v>24537000</v>
      </c>
      <c r="L157" s="231">
        <v>31591000</v>
      </c>
      <c r="M157" s="231">
        <v>23863000</v>
      </c>
      <c r="N157" s="233">
        <v>388334000</v>
      </c>
    </row>
    <row r="158" spans="1:14" ht="13.5" thickBot="1" x14ac:dyDescent="0.25">
      <c r="A158" s="217"/>
      <c r="B158" s="232"/>
      <c r="C158" s="232"/>
      <c r="D158" s="232"/>
      <c r="E158" s="232"/>
      <c r="F158" s="232"/>
      <c r="G158" s="232"/>
      <c r="H158" s="232"/>
      <c r="I158" s="232"/>
      <c r="J158" s="232"/>
      <c r="K158" s="232"/>
      <c r="L158" s="232"/>
      <c r="M158" s="232"/>
      <c r="N158" s="234"/>
    </row>
    <row r="159" spans="1:14" x14ac:dyDescent="0.2">
      <c r="A159" s="216" t="s">
        <v>69</v>
      </c>
      <c r="B159" s="231">
        <v>3379000</v>
      </c>
      <c r="C159" s="231">
        <v>4531000</v>
      </c>
      <c r="D159" s="231">
        <v>6965000</v>
      </c>
      <c r="E159" s="231">
        <v>5382000</v>
      </c>
      <c r="F159" s="231">
        <v>4994000</v>
      </c>
      <c r="G159" s="231">
        <v>7391000</v>
      </c>
      <c r="H159" s="231">
        <v>5248000</v>
      </c>
      <c r="I159" s="231">
        <v>6003000</v>
      </c>
      <c r="J159" s="231">
        <v>2118000</v>
      </c>
      <c r="K159" s="231">
        <v>2629000</v>
      </c>
      <c r="L159" s="231">
        <v>2424000</v>
      </c>
      <c r="M159" s="231">
        <v>1038000</v>
      </c>
      <c r="N159" s="233">
        <v>52102000</v>
      </c>
    </row>
    <row r="160" spans="1:14" ht="13.5" thickBot="1" x14ac:dyDescent="0.25">
      <c r="A160" s="217"/>
      <c r="B160" s="232"/>
      <c r="C160" s="232"/>
      <c r="D160" s="232"/>
      <c r="E160" s="232"/>
      <c r="F160" s="232"/>
      <c r="G160" s="232"/>
      <c r="H160" s="232"/>
      <c r="I160" s="232"/>
      <c r="J160" s="232"/>
      <c r="K160" s="232"/>
      <c r="L160" s="232"/>
      <c r="M160" s="232"/>
      <c r="N160" s="234"/>
    </row>
    <row r="161" spans="1:14" x14ac:dyDescent="0.2">
      <c r="A161" s="216" t="s">
        <v>17</v>
      </c>
      <c r="B161" s="231">
        <v>4826000</v>
      </c>
      <c r="C161" s="231">
        <v>10489000</v>
      </c>
      <c r="D161" s="231">
        <v>5741000</v>
      </c>
      <c r="E161" s="231">
        <v>7219000</v>
      </c>
      <c r="F161" s="231">
        <v>6219000</v>
      </c>
      <c r="G161" s="231">
        <v>2968000</v>
      </c>
      <c r="H161" s="231">
        <v>2390000</v>
      </c>
      <c r="I161" s="231">
        <v>5374000</v>
      </c>
      <c r="J161" s="231">
        <v>4270000</v>
      </c>
      <c r="K161" s="231">
        <v>4775000</v>
      </c>
      <c r="L161" s="231">
        <v>3843000</v>
      </c>
      <c r="M161" s="231">
        <v>2463000</v>
      </c>
      <c r="N161" s="233">
        <v>60577000</v>
      </c>
    </row>
    <row r="162" spans="1:14" ht="13.5" thickBot="1" x14ac:dyDescent="0.25">
      <c r="A162" s="217"/>
      <c r="B162" s="232"/>
      <c r="C162" s="232"/>
      <c r="D162" s="232"/>
      <c r="E162" s="232"/>
      <c r="F162" s="232"/>
      <c r="G162" s="232"/>
      <c r="H162" s="232"/>
      <c r="I162" s="232"/>
      <c r="J162" s="232"/>
      <c r="K162" s="232"/>
      <c r="L162" s="232"/>
      <c r="M162" s="232"/>
      <c r="N162" s="234"/>
    </row>
    <row r="163" spans="1:14" x14ac:dyDescent="0.2">
      <c r="A163" s="214" t="s">
        <v>13</v>
      </c>
      <c r="B163" s="214">
        <v>178754000</v>
      </c>
      <c r="C163" s="214">
        <v>168325000</v>
      </c>
      <c r="D163" s="214">
        <v>203944000</v>
      </c>
      <c r="E163" s="214">
        <v>185030000</v>
      </c>
      <c r="F163" s="214">
        <v>204637000</v>
      </c>
      <c r="G163" s="214">
        <v>177002000</v>
      </c>
      <c r="H163" s="214">
        <v>171317000</v>
      </c>
      <c r="I163" s="214">
        <v>188531000</v>
      </c>
      <c r="J163" s="214">
        <v>145957000</v>
      </c>
      <c r="K163" s="214">
        <v>153298000</v>
      </c>
      <c r="L163" s="214">
        <v>136011000</v>
      </c>
      <c r="M163" s="214">
        <v>142054000</v>
      </c>
      <c r="N163" s="214">
        <v>2054860000</v>
      </c>
    </row>
    <row r="164" spans="1:14" ht="13.5" thickBot="1" x14ac:dyDescent="0.25">
      <c r="A164" s="215"/>
      <c r="B164" s="215"/>
      <c r="C164" s="215"/>
      <c r="D164" s="215"/>
      <c r="E164" s="215"/>
      <c r="F164" s="215"/>
      <c r="G164" s="215"/>
      <c r="H164" s="215"/>
      <c r="I164" s="215"/>
      <c r="J164" s="215"/>
      <c r="K164" s="215"/>
      <c r="L164" s="215"/>
      <c r="M164" s="215"/>
      <c r="N164" s="215"/>
    </row>
    <row r="168" spans="1:14" s="26" customFormat="1" ht="24.95" customHeight="1" x14ac:dyDescent="0.2">
      <c r="A168" s="222" t="s">
        <v>172</v>
      </c>
      <c r="B168" s="222"/>
      <c r="C168" s="222"/>
      <c r="D168" s="222"/>
      <c r="E168" s="222"/>
      <c r="F168" s="222"/>
      <c r="G168" s="222"/>
      <c r="H168" s="222"/>
      <c r="I168" s="222"/>
      <c r="J168" s="222"/>
      <c r="K168" s="222"/>
      <c r="L168" s="222"/>
      <c r="M168" s="222"/>
      <c r="N168" s="222"/>
    </row>
    <row r="169" spans="1:14" ht="13.5" thickBot="1" x14ac:dyDescent="0.25"/>
    <row r="170" spans="1:14" x14ac:dyDescent="0.2">
      <c r="A170" s="216"/>
      <c r="B170" s="225" t="s">
        <v>1</v>
      </c>
      <c r="C170" s="216" t="s">
        <v>2</v>
      </c>
      <c r="D170" s="225" t="s">
        <v>3</v>
      </c>
      <c r="E170" s="216" t="s">
        <v>4</v>
      </c>
      <c r="F170" s="225" t="s">
        <v>5</v>
      </c>
      <c r="G170" s="216" t="s">
        <v>6</v>
      </c>
      <c r="H170" s="225" t="s">
        <v>7</v>
      </c>
      <c r="I170" s="216" t="s">
        <v>8</v>
      </c>
      <c r="J170" s="225" t="s">
        <v>9</v>
      </c>
      <c r="K170" s="216" t="s">
        <v>10</v>
      </c>
      <c r="L170" s="225" t="s">
        <v>11</v>
      </c>
      <c r="M170" s="216" t="s">
        <v>12</v>
      </c>
      <c r="N170" s="223" t="s">
        <v>13</v>
      </c>
    </row>
    <row r="171" spans="1:14" ht="13.5" thickBot="1" x14ac:dyDescent="0.25">
      <c r="A171" s="217"/>
      <c r="B171" s="226"/>
      <c r="C171" s="217"/>
      <c r="D171" s="226"/>
      <c r="E171" s="217"/>
      <c r="F171" s="226"/>
      <c r="G171" s="217"/>
      <c r="H171" s="226"/>
      <c r="I171" s="217"/>
      <c r="J171" s="226"/>
      <c r="K171" s="217"/>
      <c r="L171" s="226"/>
      <c r="M171" s="217"/>
      <c r="N171" s="224"/>
    </row>
    <row r="172" spans="1:14" x14ac:dyDescent="0.2">
      <c r="A172" s="216" t="s">
        <v>42</v>
      </c>
      <c r="B172" s="231"/>
      <c r="C172" s="231">
        <v>1115000</v>
      </c>
      <c r="D172" s="231">
        <v>2615000</v>
      </c>
      <c r="E172" s="231">
        <v>3200000</v>
      </c>
      <c r="F172" s="231">
        <v>3688000</v>
      </c>
      <c r="G172" s="231">
        <v>1890000</v>
      </c>
      <c r="H172" s="231">
        <v>2817000</v>
      </c>
      <c r="I172" s="231">
        <v>2902000</v>
      </c>
      <c r="J172" s="231">
        <v>3294000</v>
      </c>
      <c r="K172" s="231">
        <v>1384000</v>
      </c>
      <c r="L172" s="231">
        <v>266000</v>
      </c>
      <c r="M172" s="231"/>
      <c r="N172" s="233">
        <v>23171000</v>
      </c>
    </row>
    <row r="173" spans="1:14" ht="13.5" thickBot="1" x14ac:dyDescent="0.25">
      <c r="A173" s="217"/>
      <c r="B173" s="232"/>
      <c r="C173" s="232"/>
      <c r="D173" s="232"/>
      <c r="E173" s="232"/>
      <c r="F173" s="232"/>
      <c r="G173" s="232"/>
      <c r="H173" s="232"/>
      <c r="I173" s="232"/>
      <c r="J173" s="232"/>
      <c r="K173" s="232"/>
      <c r="L173" s="232"/>
      <c r="M173" s="232"/>
      <c r="N173" s="234"/>
    </row>
    <row r="174" spans="1:14" x14ac:dyDescent="0.2">
      <c r="A174" s="216" t="s">
        <v>41</v>
      </c>
      <c r="B174" s="231">
        <v>434000</v>
      </c>
      <c r="C174" s="231">
        <v>335000</v>
      </c>
      <c r="D174" s="231">
        <v>19000</v>
      </c>
      <c r="E174" s="231">
        <v>236000</v>
      </c>
      <c r="F174" s="231">
        <v>362580</v>
      </c>
      <c r="G174" s="231">
        <v>326000</v>
      </c>
      <c r="H174" s="231"/>
      <c r="I174" s="231">
        <v>230000</v>
      </c>
      <c r="J174" s="231">
        <v>211000</v>
      </c>
      <c r="K174" s="231"/>
      <c r="L174" s="231"/>
      <c r="M174" s="231"/>
      <c r="N174" s="233"/>
    </row>
    <row r="175" spans="1:14" ht="13.5" thickBot="1" x14ac:dyDescent="0.25">
      <c r="A175" s="217"/>
      <c r="B175" s="232"/>
      <c r="C175" s="232"/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4"/>
    </row>
    <row r="176" spans="1:14" x14ac:dyDescent="0.2">
      <c r="A176" s="216" t="s">
        <v>65</v>
      </c>
      <c r="B176" s="231">
        <v>1575000</v>
      </c>
      <c r="C176" s="231">
        <v>2669000</v>
      </c>
      <c r="D176" s="231">
        <v>2600000</v>
      </c>
      <c r="E176" s="231">
        <v>1972000</v>
      </c>
      <c r="F176" s="231">
        <v>1885000</v>
      </c>
      <c r="G176" s="231">
        <v>5156000</v>
      </c>
      <c r="H176" s="231">
        <v>1574000</v>
      </c>
      <c r="I176" s="231">
        <v>3196000</v>
      </c>
      <c r="J176" s="231">
        <v>759000</v>
      </c>
      <c r="K176" s="231">
        <v>2019000</v>
      </c>
      <c r="L176" s="231">
        <v>667000</v>
      </c>
      <c r="M176" s="231">
        <v>1275000</v>
      </c>
      <c r="N176" s="233"/>
    </row>
    <row r="177" spans="1:14" ht="13.5" thickBot="1" x14ac:dyDescent="0.25">
      <c r="A177" s="217"/>
      <c r="B177" s="232"/>
      <c r="C177" s="232"/>
      <c r="D177" s="232"/>
      <c r="E177" s="232"/>
      <c r="F177" s="232"/>
      <c r="G177" s="232"/>
      <c r="H177" s="232"/>
      <c r="I177" s="232"/>
      <c r="J177" s="232"/>
      <c r="K177" s="232"/>
      <c r="L177" s="232"/>
      <c r="M177" s="232"/>
      <c r="N177" s="234"/>
    </row>
    <row r="178" spans="1:14" x14ac:dyDescent="0.2">
      <c r="A178" s="216" t="s">
        <v>43</v>
      </c>
      <c r="B178" s="231">
        <v>12251000</v>
      </c>
      <c r="C178" s="231">
        <v>8472000</v>
      </c>
      <c r="D178" s="231">
        <v>11887000</v>
      </c>
      <c r="E178" s="231">
        <v>9421000</v>
      </c>
      <c r="F178" s="231">
        <v>11577000</v>
      </c>
      <c r="G178" s="231">
        <v>9611000</v>
      </c>
      <c r="H178" s="231">
        <v>10093000</v>
      </c>
      <c r="I178" s="231">
        <v>9789000</v>
      </c>
      <c r="J178" s="231">
        <v>8304000</v>
      </c>
      <c r="K178" s="231">
        <v>11800000</v>
      </c>
      <c r="L178" s="231">
        <v>15027000</v>
      </c>
      <c r="M178" s="231">
        <v>12593000</v>
      </c>
      <c r="N178" s="233">
        <v>130825000</v>
      </c>
    </row>
    <row r="179" spans="1:14" ht="13.5" thickBot="1" x14ac:dyDescent="0.25">
      <c r="A179" s="217"/>
      <c r="B179" s="232"/>
      <c r="C179" s="232"/>
      <c r="D179" s="232"/>
      <c r="E179" s="232"/>
      <c r="F179" s="232"/>
      <c r="G179" s="232"/>
      <c r="H179" s="232"/>
      <c r="I179" s="232"/>
      <c r="J179" s="232"/>
      <c r="K179" s="232"/>
      <c r="L179" s="232"/>
      <c r="M179" s="232"/>
      <c r="N179" s="234"/>
    </row>
    <row r="180" spans="1:14" x14ac:dyDescent="0.2">
      <c r="A180" s="216" t="s">
        <v>116</v>
      </c>
      <c r="B180" s="231">
        <v>2287000</v>
      </c>
      <c r="C180" s="231">
        <v>1941000</v>
      </c>
      <c r="D180" s="231">
        <v>581000</v>
      </c>
      <c r="E180" s="231">
        <v>1120000</v>
      </c>
      <c r="F180" s="231">
        <v>612000</v>
      </c>
      <c r="G180" s="231">
        <v>977000</v>
      </c>
      <c r="H180" s="231">
        <v>565000</v>
      </c>
      <c r="I180" s="231">
        <v>2929000</v>
      </c>
      <c r="J180" s="231">
        <v>3132000</v>
      </c>
      <c r="K180" s="231">
        <v>1798000</v>
      </c>
      <c r="L180" s="231">
        <v>2496000</v>
      </c>
      <c r="M180" s="231"/>
      <c r="N180" s="233">
        <v>18438000</v>
      </c>
    </row>
    <row r="181" spans="1:14" ht="13.5" thickBot="1" x14ac:dyDescent="0.25">
      <c r="A181" s="217"/>
      <c r="B181" s="232"/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  <c r="M181" s="232"/>
      <c r="N181" s="234"/>
    </row>
    <row r="182" spans="1:14" x14ac:dyDescent="0.2">
      <c r="A182" s="216" t="s">
        <v>110</v>
      </c>
      <c r="B182" s="231"/>
      <c r="C182" s="231"/>
      <c r="D182" s="231">
        <v>261000</v>
      </c>
      <c r="E182" s="231">
        <v>7467000</v>
      </c>
      <c r="F182" s="231">
        <v>6814000</v>
      </c>
      <c r="G182" s="231">
        <v>4364000</v>
      </c>
      <c r="H182" s="231">
        <v>1882000</v>
      </c>
      <c r="I182" s="231">
        <v>2168000</v>
      </c>
      <c r="J182" s="231"/>
      <c r="K182" s="231"/>
      <c r="L182" s="231"/>
      <c r="M182" s="231"/>
      <c r="N182" s="233">
        <v>22956000</v>
      </c>
    </row>
    <row r="183" spans="1:14" ht="13.5" thickBot="1" x14ac:dyDescent="0.25">
      <c r="A183" s="217"/>
      <c r="B183" s="232"/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  <c r="M183" s="232"/>
      <c r="N183" s="234"/>
    </row>
    <row r="184" spans="1:14" x14ac:dyDescent="0.2">
      <c r="A184" s="216" t="s">
        <v>44</v>
      </c>
      <c r="B184" s="231"/>
      <c r="C184" s="231"/>
      <c r="D184" s="231"/>
      <c r="E184" s="231"/>
      <c r="F184" s="231"/>
      <c r="G184" s="231"/>
      <c r="H184" s="231"/>
      <c r="I184" s="231"/>
      <c r="J184" s="231"/>
      <c r="K184" s="231"/>
      <c r="L184" s="231"/>
      <c r="M184" s="231"/>
      <c r="N184" s="233">
        <v>0</v>
      </c>
    </row>
    <row r="185" spans="1:14" ht="13.5" thickBot="1" x14ac:dyDescent="0.25">
      <c r="A185" s="217"/>
      <c r="B185" s="232"/>
      <c r="C185" s="232"/>
      <c r="D185" s="232"/>
      <c r="E185" s="232"/>
      <c r="F185" s="232"/>
      <c r="G185" s="232"/>
      <c r="H185" s="232"/>
      <c r="I185" s="232"/>
      <c r="J185" s="232"/>
      <c r="K185" s="232"/>
      <c r="L185" s="232"/>
      <c r="M185" s="232"/>
      <c r="N185" s="234"/>
    </row>
    <row r="186" spans="1:14" x14ac:dyDescent="0.2">
      <c r="A186" s="216" t="s">
        <v>32</v>
      </c>
      <c r="B186" s="231">
        <v>8192000</v>
      </c>
      <c r="C186" s="231">
        <v>6426000</v>
      </c>
      <c r="D186" s="231">
        <v>9596000</v>
      </c>
      <c r="E186" s="231">
        <v>9875000</v>
      </c>
      <c r="F186" s="231">
        <v>9831000</v>
      </c>
      <c r="G186" s="231">
        <v>10489000</v>
      </c>
      <c r="H186" s="231">
        <v>8512000</v>
      </c>
      <c r="I186" s="231">
        <v>7879000</v>
      </c>
      <c r="J186" s="231">
        <v>4174000</v>
      </c>
      <c r="K186" s="231">
        <v>5702000</v>
      </c>
      <c r="L186" s="231">
        <v>5726000</v>
      </c>
      <c r="M186" s="231">
        <v>8526000</v>
      </c>
      <c r="N186" s="233"/>
    </row>
    <row r="187" spans="1:14" ht="13.5" thickBot="1" x14ac:dyDescent="0.25">
      <c r="A187" s="217"/>
      <c r="B187" s="232"/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4"/>
    </row>
    <row r="188" spans="1:14" x14ac:dyDescent="0.2">
      <c r="A188" s="216" t="s">
        <v>69</v>
      </c>
      <c r="B188" s="231"/>
      <c r="C188" s="231"/>
      <c r="D188" s="231"/>
      <c r="E188" s="231"/>
      <c r="F188" s="231">
        <v>12113000</v>
      </c>
      <c r="G188" s="231">
        <v>15115000</v>
      </c>
      <c r="H188" s="231">
        <v>12856000</v>
      </c>
      <c r="I188" s="231">
        <v>3360000</v>
      </c>
      <c r="J188" s="231">
        <v>2840000</v>
      </c>
      <c r="K188" s="231">
        <v>5159000</v>
      </c>
      <c r="L188" s="231">
        <v>5570000</v>
      </c>
      <c r="M188" s="231">
        <v>1098000</v>
      </c>
      <c r="N188" s="233"/>
    </row>
    <row r="189" spans="1:14" ht="13.5" thickBot="1" x14ac:dyDescent="0.25">
      <c r="A189" s="217"/>
      <c r="B189" s="232"/>
      <c r="C189" s="232"/>
      <c r="D189" s="232"/>
      <c r="E189" s="232"/>
      <c r="F189" s="232"/>
      <c r="G189" s="232"/>
      <c r="H189" s="232"/>
      <c r="I189" s="232"/>
      <c r="J189" s="232"/>
      <c r="K189" s="232"/>
      <c r="L189" s="232"/>
      <c r="M189" s="232"/>
      <c r="N189" s="234"/>
    </row>
    <row r="190" spans="1:14" x14ac:dyDescent="0.2">
      <c r="A190" s="216" t="s">
        <v>17</v>
      </c>
      <c r="B190" s="231">
        <v>6324000</v>
      </c>
      <c r="C190" s="231">
        <v>3090000</v>
      </c>
      <c r="D190" s="231">
        <v>6257000</v>
      </c>
      <c r="E190" s="231">
        <v>7178000</v>
      </c>
      <c r="F190" s="231">
        <v>1169000</v>
      </c>
      <c r="G190" s="231">
        <v>1989000</v>
      </c>
      <c r="H190" s="231">
        <v>2066000</v>
      </c>
      <c r="I190" s="231">
        <v>987000</v>
      </c>
      <c r="J190" s="231">
        <v>632000</v>
      </c>
      <c r="K190" s="231">
        <v>1898000</v>
      </c>
      <c r="L190" s="231">
        <v>3025000</v>
      </c>
      <c r="M190" s="231">
        <v>964000</v>
      </c>
      <c r="N190" s="233"/>
    </row>
    <row r="191" spans="1:14" ht="13.5" thickBot="1" x14ac:dyDescent="0.25">
      <c r="A191" s="217"/>
      <c r="B191" s="232"/>
      <c r="C191" s="232"/>
      <c r="D191" s="232"/>
      <c r="E191" s="232"/>
      <c r="F191" s="232"/>
      <c r="G191" s="232"/>
      <c r="H191" s="232"/>
      <c r="I191" s="232"/>
      <c r="J191" s="232"/>
      <c r="K191" s="232"/>
      <c r="L191" s="232"/>
      <c r="M191" s="232"/>
      <c r="N191" s="234"/>
    </row>
    <row r="192" spans="1:14" x14ac:dyDescent="0.2">
      <c r="A192" s="214" t="s">
        <v>13</v>
      </c>
      <c r="B192" s="214">
        <v>31063000</v>
      </c>
      <c r="C192" s="214">
        <v>24048000</v>
      </c>
      <c r="D192" s="214">
        <v>33816000</v>
      </c>
      <c r="E192" s="214">
        <v>40469000</v>
      </c>
      <c r="F192" s="214">
        <v>48051580</v>
      </c>
      <c r="G192" s="214">
        <v>49917000</v>
      </c>
      <c r="H192" s="214">
        <v>40365000</v>
      </c>
      <c r="I192" s="214">
        <v>33440000</v>
      </c>
      <c r="J192" s="214">
        <v>23346000</v>
      </c>
      <c r="K192" s="214">
        <v>29760000</v>
      </c>
      <c r="L192" s="214">
        <v>32777000</v>
      </c>
      <c r="M192" s="214">
        <v>24456000</v>
      </c>
      <c r="N192" s="214">
        <v>411508580</v>
      </c>
    </row>
    <row r="193" spans="1:14" ht="13.5" thickBot="1" x14ac:dyDescent="0.25">
      <c r="A193" s="215"/>
      <c r="B193" s="215"/>
      <c r="C193" s="215"/>
      <c r="D193" s="215"/>
      <c r="E193" s="215"/>
      <c r="F193" s="215"/>
      <c r="G193" s="215"/>
      <c r="H193" s="215"/>
      <c r="I193" s="215"/>
      <c r="J193" s="215"/>
      <c r="K193" s="215"/>
      <c r="L193" s="215"/>
      <c r="M193" s="215"/>
      <c r="N193" s="215"/>
    </row>
    <row r="197" spans="1:14" s="26" customFormat="1" ht="24.95" customHeight="1" x14ac:dyDescent="0.2">
      <c r="A197" s="222" t="s">
        <v>169</v>
      </c>
      <c r="B197" s="222"/>
      <c r="C197" s="222"/>
      <c r="D197" s="222"/>
      <c r="E197" s="222"/>
      <c r="F197" s="222"/>
      <c r="G197" s="222"/>
      <c r="H197" s="222"/>
      <c r="I197" s="222"/>
      <c r="J197" s="222"/>
      <c r="K197" s="222"/>
      <c r="L197" s="222"/>
      <c r="M197" s="222"/>
      <c r="N197" s="222"/>
    </row>
    <row r="198" spans="1:14" ht="13.5" thickBot="1" x14ac:dyDescent="0.25"/>
    <row r="199" spans="1:14" x14ac:dyDescent="0.2">
      <c r="A199" s="216"/>
      <c r="B199" s="225" t="s">
        <v>1</v>
      </c>
      <c r="C199" s="216" t="s">
        <v>2</v>
      </c>
      <c r="D199" s="225" t="s">
        <v>3</v>
      </c>
      <c r="E199" s="216" t="s">
        <v>4</v>
      </c>
      <c r="F199" s="225" t="s">
        <v>5</v>
      </c>
      <c r="G199" s="216" t="s">
        <v>6</v>
      </c>
      <c r="H199" s="225" t="s">
        <v>7</v>
      </c>
      <c r="I199" s="216" t="s">
        <v>8</v>
      </c>
      <c r="J199" s="225" t="s">
        <v>9</v>
      </c>
      <c r="K199" s="216" t="s">
        <v>10</v>
      </c>
      <c r="L199" s="225" t="s">
        <v>11</v>
      </c>
      <c r="M199" s="216" t="s">
        <v>12</v>
      </c>
      <c r="N199" s="223" t="s">
        <v>13</v>
      </c>
    </row>
    <row r="200" spans="1:14" ht="13.5" thickBot="1" x14ac:dyDescent="0.25">
      <c r="A200" s="217"/>
      <c r="B200" s="226"/>
      <c r="C200" s="217"/>
      <c r="D200" s="226"/>
      <c r="E200" s="217"/>
      <c r="F200" s="226"/>
      <c r="G200" s="217"/>
      <c r="H200" s="226"/>
      <c r="I200" s="217"/>
      <c r="J200" s="226"/>
      <c r="K200" s="217"/>
      <c r="L200" s="226"/>
      <c r="M200" s="217"/>
      <c r="N200" s="224"/>
    </row>
    <row r="201" spans="1:14" x14ac:dyDescent="0.2">
      <c r="A201" s="216" t="s">
        <v>19</v>
      </c>
      <c r="B201" s="231">
        <v>21124595</v>
      </c>
      <c r="C201" s="231">
        <v>17892350</v>
      </c>
      <c r="D201" s="231">
        <v>19323168</v>
      </c>
      <c r="E201" s="231">
        <v>13876660</v>
      </c>
      <c r="F201" s="231">
        <v>12770485</v>
      </c>
      <c r="G201" s="231">
        <v>22827035</v>
      </c>
      <c r="H201" s="231">
        <v>22223909</v>
      </c>
      <c r="I201" s="231">
        <v>22809467</v>
      </c>
      <c r="J201" s="231">
        <v>25757251</v>
      </c>
      <c r="K201" s="231">
        <v>33562300</v>
      </c>
      <c r="L201" s="231">
        <v>32130500</v>
      </c>
      <c r="M201" s="231">
        <v>19054651</v>
      </c>
      <c r="N201" s="233">
        <v>263352371</v>
      </c>
    </row>
    <row r="202" spans="1:14" ht="13.5" thickBot="1" x14ac:dyDescent="0.25">
      <c r="A202" s="217"/>
      <c r="B202" s="232"/>
      <c r="C202" s="232"/>
      <c r="D202" s="232"/>
      <c r="E202" s="232"/>
      <c r="F202" s="232"/>
      <c r="G202" s="232"/>
      <c r="H202" s="232"/>
      <c r="I202" s="232"/>
      <c r="J202" s="232"/>
      <c r="K202" s="232"/>
      <c r="L202" s="232"/>
      <c r="M202" s="232"/>
      <c r="N202" s="234"/>
    </row>
    <row r="203" spans="1:14" x14ac:dyDescent="0.2">
      <c r="A203" s="218" t="s">
        <v>45</v>
      </c>
      <c r="B203" s="231">
        <v>48656405</v>
      </c>
      <c r="C203" s="231">
        <v>19802222</v>
      </c>
      <c r="D203" s="231">
        <v>37380327</v>
      </c>
      <c r="E203" s="231">
        <v>62396727</v>
      </c>
      <c r="F203" s="231">
        <v>63662491</v>
      </c>
      <c r="G203" s="231">
        <v>61685867</v>
      </c>
      <c r="H203" s="231">
        <v>62141367</v>
      </c>
      <c r="I203" s="231">
        <v>67657233</v>
      </c>
      <c r="J203" s="231">
        <v>62493673</v>
      </c>
      <c r="K203" s="231">
        <v>52441900</v>
      </c>
      <c r="L203" s="231">
        <v>63064500</v>
      </c>
      <c r="M203" s="231">
        <v>38174535</v>
      </c>
      <c r="N203" s="233">
        <v>639557247</v>
      </c>
    </row>
    <row r="204" spans="1:14" ht="13.5" thickBot="1" x14ac:dyDescent="0.25">
      <c r="A204" s="219"/>
      <c r="B204" s="232"/>
      <c r="C204" s="232"/>
      <c r="D204" s="232"/>
      <c r="E204" s="232"/>
      <c r="F204" s="232"/>
      <c r="G204" s="232"/>
      <c r="H204" s="232"/>
      <c r="I204" s="232"/>
      <c r="J204" s="232"/>
      <c r="K204" s="232"/>
      <c r="L204" s="232"/>
      <c r="M204" s="232"/>
      <c r="N204" s="234"/>
    </row>
    <row r="205" spans="1:14" x14ac:dyDescent="0.2">
      <c r="A205" s="218" t="s">
        <v>46</v>
      </c>
      <c r="B205" s="231">
        <v>4611060</v>
      </c>
      <c r="C205" s="231">
        <v>3223800</v>
      </c>
      <c r="D205" s="231">
        <v>5072460</v>
      </c>
      <c r="E205" s="231">
        <v>2786400</v>
      </c>
      <c r="F205" s="231">
        <v>3712500</v>
      </c>
      <c r="G205" s="231">
        <v>5060340</v>
      </c>
      <c r="H205" s="231">
        <v>3377340</v>
      </c>
      <c r="I205" s="231">
        <v>6988680</v>
      </c>
      <c r="J205" s="231">
        <v>2068200</v>
      </c>
      <c r="K205" s="231">
        <v>4977200</v>
      </c>
      <c r="L205" s="231">
        <v>4978300</v>
      </c>
      <c r="M205" s="231">
        <v>4000860</v>
      </c>
      <c r="N205" s="233">
        <v>50857140</v>
      </c>
    </row>
    <row r="206" spans="1:14" ht="13.5" thickBot="1" x14ac:dyDescent="0.25">
      <c r="A206" s="219"/>
      <c r="B206" s="232"/>
      <c r="C206" s="232"/>
      <c r="D206" s="232"/>
      <c r="E206" s="232"/>
      <c r="F206" s="232"/>
      <c r="G206" s="232"/>
      <c r="H206" s="232"/>
      <c r="I206" s="232"/>
      <c r="J206" s="232"/>
      <c r="K206" s="232"/>
      <c r="L206" s="232"/>
      <c r="M206" s="232"/>
      <c r="N206" s="234"/>
    </row>
    <row r="207" spans="1:14" x14ac:dyDescent="0.2">
      <c r="A207" s="216" t="s">
        <v>23</v>
      </c>
      <c r="B207" s="231">
        <v>4782389</v>
      </c>
      <c r="C207" s="231">
        <v>3356186</v>
      </c>
      <c r="D207" s="231">
        <v>1366350</v>
      </c>
      <c r="E207" s="231">
        <v>1202580</v>
      </c>
      <c r="F207" s="231">
        <v>979880</v>
      </c>
      <c r="G207" s="231">
        <v>1224485</v>
      </c>
      <c r="H207" s="231">
        <v>529400</v>
      </c>
      <c r="I207" s="231">
        <v>318360</v>
      </c>
      <c r="J207" s="231">
        <v>118140</v>
      </c>
      <c r="K207" s="231">
        <v>196900</v>
      </c>
      <c r="L207" s="231">
        <v>231000</v>
      </c>
      <c r="M207" s="231">
        <v>66300</v>
      </c>
      <c r="N207" s="233">
        <v>14371970</v>
      </c>
    </row>
    <row r="208" spans="1:14" ht="13.5" thickBot="1" x14ac:dyDescent="0.25">
      <c r="A208" s="217"/>
      <c r="B208" s="232"/>
      <c r="C208" s="232"/>
      <c r="D208" s="232"/>
      <c r="E208" s="232"/>
      <c r="F208" s="232"/>
      <c r="G208" s="232"/>
      <c r="H208" s="232"/>
      <c r="I208" s="232"/>
      <c r="J208" s="232"/>
      <c r="K208" s="232"/>
      <c r="L208" s="232"/>
      <c r="M208" s="232"/>
      <c r="N208" s="234"/>
    </row>
    <row r="209" spans="1:14" ht="12.75" customHeight="1" x14ac:dyDescent="0.2">
      <c r="A209" s="218" t="s">
        <v>39</v>
      </c>
      <c r="B209" s="231">
        <v>3317973</v>
      </c>
      <c r="C209" s="231">
        <v>2402848</v>
      </c>
      <c r="D209" s="231">
        <v>2723163</v>
      </c>
      <c r="E209" s="231">
        <v>4545664</v>
      </c>
      <c r="F209" s="231">
        <v>7070278</v>
      </c>
      <c r="G209" s="231">
        <v>7281991</v>
      </c>
      <c r="H209" s="231">
        <v>5211272</v>
      </c>
      <c r="I209" s="231">
        <v>6020833</v>
      </c>
      <c r="J209" s="231">
        <v>4267901</v>
      </c>
      <c r="K209" s="231">
        <v>6329800</v>
      </c>
      <c r="L209" s="231">
        <v>2817400</v>
      </c>
      <c r="M209" s="231">
        <v>2536821</v>
      </c>
      <c r="N209" s="233">
        <v>54525944</v>
      </c>
    </row>
    <row r="210" spans="1:14" ht="13.5" thickBot="1" x14ac:dyDescent="0.25">
      <c r="A210" s="219"/>
      <c r="B210" s="232"/>
      <c r="C210" s="232"/>
      <c r="D210" s="232"/>
      <c r="E210" s="232"/>
      <c r="F210" s="232"/>
      <c r="G210" s="232"/>
      <c r="H210" s="232"/>
      <c r="I210" s="232"/>
      <c r="J210" s="232"/>
      <c r="K210" s="232"/>
      <c r="L210" s="232"/>
      <c r="M210" s="232"/>
      <c r="N210" s="234"/>
    </row>
    <row r="211" spans="1:14" x14ac:dyDescent="0.2">
      <c r="A211" s="216" t="s">
        <v>48</v>
      </c>
      <c r="B211" s="231">
        <v>3336600</v>
      </c>
      <c r="C211" s="231">
        <v>4483250</v>
      </c>
      <c r="D211" s="231">
        <v>3151925</v>
      </c>
      <c r="E211" s="231">
        <v>2831760</v>
      </c>
      <c r="F211" s="231">
        <v>3365650</v>
      </c>
      <c r="G211" s="231">
        <v>1848510</v>
      </c>
      <c r="H211" s="231">
        <v>2595780</v>
      </c>
      <c r="I211" s="231">
        <v>3054630</v>
      </c>
      <c r="J211" s="231">
        <v>2359800</v>
      </c>
      <c r="K211" s="231">
        <v>943900</v>
      </c>
      <c r="L211" s="231">
        <v>472000</v>
      </c>
      <c r="M211" s="231">
        <v>2123820</v>
      </c>
      <c r="N211" s="233">
        <v>30567625</v>
      </c>
    </row>
    <row r="212" spans="1:14" ht="13.5" thickBot="1" x14ac:dyDescent="0.25">
      <c r="A212" s="217"/>
      <c r="B212" s="232"/>
      <c r="C212" s="232"/>
      <c r="D212" s="232"/>
      <c r="E212" s="232"/>
      <c r="F212" s="232"/>
      <c r="G212" s="232"/>
      <c r="H212" s="232"/>
      <c r="I212" s="232"/>
      <c r="J212" s="232"/>
      <c r="K212" s="232"/>
      <c r="L212" s="232"/>
      <c r="M212" s="232"/>
      <c r="N212" s="234"/>
    </row>
    <row r="213" spans="1:14" x14ac:dyDescent="0.2">
      <c r="A213" s="216" t="s">
        <v>72</v>
      </c>
      <c r="B213" s="231"/>
      <c r="C213" s="231"/>
      <c r="D213" s="231"/>
      <c r="E213" s="231"/>
      <c r="F213" s="231"/>
      <c r="G213" s="231">
        <v>907120</v>
      </c>
      <c r="H213" s="231">
        <v>10140493</v>
      </c>
      <c r="I213" s="231">
        <v>11809455</v>
      </c>
      <c r="J213" s="231">
        <v>12437908</v>
      </c>
      <c r="K213" s="231">
        <v>7498100</v>
      </c>
      <c r="L213" s="231">
        <v>7273400</v>
      </c>
      <c r="M213" s="231">
        <v>4939349</v>
      </c>
      <c r="N213" s="233">
        <v>55005825</v>
      </c>
    </row>
    <row r="214" spans="1:14" ht="13.5" thickBot="1" x14ac:dyDescent="0.25">
      <c r="A214" s="217"/>
      <c r="B214" s="232"/>
      <c r="C214" s="232"/>
      <c r="D214" s="232"/>
      <c r="E214" s="232"/>
      <c r="F214" s="232"/>
      <c r="G214" s="232"/>
      <c r="H214" s="232"/>
      <c r="I214" s="232"/>
      <c r="J214" s="232"/>
      <c r="K214" s="232"/>
      <c r="L214" s="232"/>
      <c r="M214" s="232"/>
      <c r="N214" s="234"/>
    </row>
    <row r="215" spans="1:14" x14ac:dyDescent="0.2">
      <c r="A215" s="216" t="s">
        <v>49</v>
      </c>
      <c r="B215" s="231"/>
      <c r="C215" s="231"/>
      <c r="D215" s="231"/>
      <c r="E215" s="231"/>
      <c r="F215" s="231"/>
      <c r="G215" s="231"/>
      <c r="H215" s="231"/>
      <c r="I215" s="231"/>
      <c r="J215" s="231"/>
      <c r="K215" s="231"/>
      <c r="L215" s="231"/>
      <c r="M215" s="231"/>
      <c r="N215" s="233">
        <v>0</v>
      </c>
    </row>
    <row r="216" spans="1:14" ht="13.5" thickBot="1" x14ac:dyDescent="0.25">
      <c r="A216" s="217"/>
      <c r="B216" s="232"/>
      <c r="C216" s="232"/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4"/>
    </row>
    <row r="217" spans="1:14" x14ac:dyDescent="0.2">
      <c r="A217" s="216" t="s">
        <v>50</v>
      </c>
      <c r="B217" s="231">
        <v>3718575</v>
      </c>
      <c r="C217" s="231">
        <v>6540897</v>
      </c>
      <c r="D217" s="231">
        <v>5936240</v>
      </c>
      <c r="E217" s="231">
        <v>5635713</v>
      </c>
      <c r="F217" s="231">
        <v>12422893</v>
      </c>
      <c r="G217" s="231">
        <v>6541367</v>
      </c>
      <c r="H217" s="231">
        <v>7532711</v>
      </c>
      <c r="I217" s="231">
        <v>1877242</v>
      </c>
      <c r="J217" s="231">
        <v>159200</v>
      </c>
      <c r="K217" s="231">
        <v>1466100</v>
      </c>
      <c r="L217" s="231">
        <v>9117600</v>
      </c>
      <c r="M217" s="231">
        <v>3110008</v>
      </c>
      <c r="N217" s="233">
        <v>64058546</v>
      </c>
    </row>
    <row r="218" spans="1:14" ht="13.5" thickBot="1" x14ac:dyDescent="0.25">
      <c r="A218" s="217"/>
      <c r="B218" s="232"/>
      <c r="C218" s="232"/>
      <c r="D218" s="232"/>
      <c r="E218" s="232"/>
      <c r="F218" s="232"/>
      <c r="G218" s="232"/>
      <c r="H218" s="232"/>
      <c r="I218" s="232"/>
      <c r="J218" s="232"/>
      <c r="K218" s="232"/>
      <c r="L218" s="232"/>
      <c r="M218" s="232"/>
      <c r="N218" s="234"/>
    </row>
    <row r="219" spans="1:14" x14ac:dyDescent="0.2">
      <c r="A219" s="216" t="s">
        <v>22</v>
      </c>
      <c r="B219" s="231">
        <v>143760</v>
      </c>
      <c r="C219" s="231">
        <v>123960</v>
      </c>
      <c r="D219" s="231">
        <v>77010</v>
      </c>
      <c r="E219" s="231">
        <v>48000</v>
      </c>
      <c r="F219" s="231"/>
      <c r="G219" s="231"/>
      <c r="H219" s="231"/>
      <c r="I219" s="231"/>
      <c r="J219" s="231"/>
      <c r="K219" s="231"/>
      <c r="L219" s="231"/>
      <c r="M219" s="231"/>
      <c r="N219" s="233">
        <v>392730</v>
      </c>
    </row>
    <row r="220" spans="1:14" ht="13.5" thickBot="1" x14ac:dyDescent="0.25">
      <c r="A220" s="217"/>
      <c r="B220" s="232"/>
      <c r="C220" s="232"/>
      <c r="D220" s="232"/>
      <c r="E220" s="232"/>
      <c r="F220" s="232"/>
      <c r="G220" s="232"/>
      <c r="H220" s="232"/>
      <c r="I220" s="232"/>
      <c r="J220" s="232"/>
      <c r="K220" s="232"/>
      <c r="L220" s="232"/>
      <c r="M220" s="232"/>
      <c r="N220" s="234"/>
    </row>
    <row r="221" spans="1:14" x14ac:dyDescent="0.2">
      <c r="A221" s="214" t="s">
        <v>13</v>
      </c>
      <c r="B221" s="214">
        <v>89691357</v>
      </c>
      <c r="C221" s="214">
        <v>57825513</v>
      </c>
      <c r="D221" s="214">
        <v>75030643</v>
      </c>
      <c r="E221" s="214">
        <v>93323504</v>
      </c>
      <c r="F221" s="214">
        <v>103984177</v>
      </c>
      <c r="G221" s="214">
        <v>107376715</v>
      </c>
      <c r="H221" s="214">
        <v>113752272</v>
      </c>
      <c r="I221" s="214">
        <v>120535900</v>
      </c>
      <c r="J221" s="214">
        <v>109662073</v>
      </c>
      <c r="K221" s="214">
        <v>107416200</v>
      </c>
      <c r="L221" s="214">
        <v>120084700</v>
      </c>
      <c r="M221" s="214">
        <v>74006344</v>
      </c>
      <c r="N221" s="214">
        <v>1172689398</v>
      </c>
    </row>
    <row r="222" spans="1:14" ht="13.5" thickBot="1" x14ac:dyDescent="0.25">
      <c r="A222" s="215"/>
      <c r="B222" s="215"/>
      <c r="C222" s="215"/>
      <c r="D222" s="215"/>
      <c r="E222" s="215"/>
      <c r="F222" s="215"/>
      <c r="G222" s="215"/>
      <c r="H222" s="215"/>
      <c r="I222" s="215"/>
      <c r="J222" s="215"/>
      <c r="K222" s="215"/>
      <c r="L222" s="215"/>
      <c r="M222" s="215"/>
      <c r="N222" s="215"/>
    </row>
  </sheetData>
  <mergeCells count="1301">
    <mergeCell ref="A2:N2"/>
    <mergeCell ref="A5:C5"/>
    <mergeCell ref="A4:C4"/>
    <mergeCell ref="A12:N12"/>
    <mergeCell ref="A6:C6"/>
    <mergeCell ref="A55:N55"/>
    <mergeCell ref="J50:J51"/>
    <mergeCell ref="K50:K51"/>
    <mergeCell ref="L50:L51"/>
    <mergeCell ref="M50:M51"/>
    <mergeCell ref="A110:N110"/>
    <mergeCell ref="A139:N139"/>
    <mergeCell ref="I134:I135"/>
    <mergeCell ref="J134:J135"/>
    <mergeCell ref="K134:K135"/>
    <mergeCell ref="L134:L135"/>
    <mergeCell ref="M134:M135"/>
    <mergeCell ref="N134:N135"/>
    <mergeCell ref="I112:I113"/>
    <mergeCell ref="J112:J113"/>
    <mergeCell ref="A105:A106"/>
    <mergeCell ref="A168:N168"/>
    <mergeCell ref="A197:N197"/>
    <mergeCell ref="A199:A200"/>
    <mergeCell ref="B199:B200"/>
    <mergeCell ref="C199:C200"/>
    <mergeCell ref="D199:D200"/>
    <mergeCell ref="E199:E200"/>
    <mergeCell ref="F199:F200"/>
    <mergeCell ref="G199:G200"/>
    <mergeCell ref="H199:H200"/>
    <mergeCell ref="I199:I200"/>
    <mergeCell ref="J199:J200"/>
    <mergeCell ref="K199:K200"/>
    <mergeCell ref="L199:L200"/>
    <mergeCell ref="M199:M200"/>
    <mergeCell ref="N199:N200"/>
    <mergeCell ref="A221:A222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J221:J222"/>
    <mergeCell ref="K221:K222"/>
    <mergeCell ref="L221:L222"/>
    <mergeCell ref="M221:M222"/>
    <mergeCell ref="N221:N222"/>
    <mergeCell ref="A192:A193"/>
    <mergeCell ref="B192:B193"/>
    <mergeCell ref="C192:C193"/>
    <mergeCell ref="D192:D193"/>
    <mergeCell ref="E192:E193"/>
    <mergeCell ref="F192:F193"/>
    <mergeCell ref="G192:G193"/>
    <mergeCell ref="H192:H193"/>
    <mergeCell ref="I192:I193"/>
    <mergeCell ref="J192:J193"/>
    <mergeCell ref="K192:K193"/>
    <mergeCell ref="L192:L193"/>
    <mergeCell ref="M192:M193"/>
    <mergeCell ref="N192:N193"/>
    <mergeCell ref="A163:A164"/>
    <mergeCell ref="B163:B164"/>
    <mergeCell ref="C163:C164"/>
    <mergeCell ref="D163:D164"/>
    <mergeCell ref="E163:E164"/>
    <mergeCell ref="F163:F164"/>
    <mergeCell ref="G163:G164"/>
    <mergeCell ref="H163:H164"/>
    <mergeCell ref="I163:I164"/>
    <mergeCell ref="J163:J164"/>
    <mergeCell ref="K163:K164"/>
    <mergeCell ref="L163:L164"/>
    <mergeCell ref="M163:M164"/>
    <mergeCell ref="N163:N164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F141:F142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K105:K106"/>
    <mergeCell ref="L105:L106"/>
    <mergeCell ref="M105:M106"/>
    <mergeCell ref="N105:N106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N50:N51"/>
    <mergeCell ref="A170:A171"/>
    <mergeCell ref="B170:B171"/>
    <mergeCell ref="C170:C171"/>
    <mergeCell ref="D170:D171"/>
    <mergeCell ref="E170:E171"/>
    <mergeCell ref="F170:F171"/>
    <mergeCell ref="G170:G171"/>
    <mergeCell ref="H170:H171"/>
    <mergeCell ref="I170:I171"/>
    <mergeCell ref="J170:J171"/>
    <mergeCell ref="K170:K171"/>
    <mergeCell ref="L170:L171"/>
    <mergeCell ref="M170:M171"/>
    <mergeCell ref="N170:N171"/>
    <mergeCell ref="A141:A142"/>
    <mergeCell ref="B141:B142"/>
    <mergeCell ref="C141:C142"/>
    <mergeCell ref="D141:D142"/>
    <mergeCell ref="E141:E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K112:K113"/>
    <mergeCell ref="L112:L113"/>
    <mergeCell ref="M112:M113"/>
    <mergeCell ref="N112:N113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A201:A202"/>
    <mergeCell ref="A203:A204"/>
    <mergeCell ref="A172:A173"/>
    <mergeCell ref="A174:A175"/>
    <mergeCell ref="A176:A177"/>
    <mergeCell ref="A178:A179"/>
    <mergeCell ref="A180:A181"/>
    <mergeCell ref="A182:A183"/>
    <mergeCell ref="A184:A185"/>
    <mergeCell ref="A205:A206"/>
    <mergeCell ref="A207:A208"/>
    <mergeCell ref="A209:A210"/>
    <mergeCell ref="A211:A212"/>
    <mergeCell ref="A213:A214"/>
    <mergeCell ref="A215:A216"/>
    <mergeCell ref="A217:A218"/>
    <mergeCell ref="A219:A220"/>
    <mergeCell ref="A186:A187"/>
    <mergeCell ref="A188:A189"/>
    <mergeCell ref="A190:A191"/>
    <mergeCell ref="A143:A144"/>
    <mergeCell ref="A145:A146"/>
    <mergeCell ref="A147:A148"/>
    <mergeCell ref="A149:A150"/>
    <mergeCell ref="A151:A152"/>
    <mergeCell ref="A153:A154"/>
    <mergeCell ref="A155:A156"/>
    <mergeCell ref="A157:A158"/>
    <mergeCell ref="A159:A160"/>
    <mergeCell ref="A161:A162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32:A33"/>
    <mergeCell ref="A34:A35"/>
    <mergeCell ref="A36:A37"/>
    <mergeCell ref="A38:A39"/>
    <mergeCell ref="A16:A17"/>
    <mergeCell ref="A18:A19"/>
    <mergeCell ref="A20:A21"/>
    <mergeCell ref="A22:A23"/>
    <mergeCell ref="A24:A25"/>
    <mergeCell ref="A26:A27"/>
    <mergeCell ref="A40:A41"/>
    <mergeCell ref="A42:A43"/>
    <mergeCell ref="A44:A45"/>
    <mergeCell ref="A46:A47"/>
    <mergeCell ref="A48:A49"/>
    <mergeCell ref="B16:B17"/>
    <mergeCell ref="B48:B49"/>
    <mergeCell ref="B38:B39"/>
    <mergeCell ref="A28:A29"/>
    <mergeCell ref="A30:A31"/>
    <mergeCell ref="C16:C17"/>
    <mergeCell ref="B24:B25"/>
    <mergeCell ref="C24:C25"/>
    <mergeCell ref="B32:B33"/>
    <mergeCell ref="C32:C33"/>
    <mergeCell ref="B40:B41"/>
    <mergeCell ref="C40:C41"/>
    <mergeCell ref="B28:B29"/>
    <mergeCell ref="C28:C29"/>
    <mergeCell ref="B36:B3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M93:M94"/>
    <mergeCell ref="N93:N94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M114:M115"/>
    <mergeCell ref="N114:N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M116:M117"/>
    <mergeCell ref="N116:N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M118:M119"/>
    <mergeCell ref="N118:N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M120:M121"/>
    <mergeCell ref="N120:N121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L122:L123"/>
    <mergeCell ref="M122:M123"/>
    <mergeCell ref="N122:N123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M124:M125"/>
    <mergeCell ref="N124:N125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L126:L127"/>
    <mergeCell ref="M126:M127"/>
    <mergeCell ref="N126:N127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K130:K131"/>
    <mergeCell ref="L130:L131"/>
    <mergeCell ref="M130:M131"/>
    <mergeCell ref="N130:N131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K132:K133"/>
    <mergeCell ref="L132:L133"/>
    <mergeCell ref="M132:M133"/>
    <mergeCell ref="N132:N133"/>
    <mergeCell ref="B143:B144"/>
    <mergeCell ref="C143:C144"/>
    <mergeCell ref="D143:D144"/>
    <mergeCell ref="E143:E144"/>
    <mergeCell ref="F143:F144"/>
    <mergeCell ref="G143:G144"/>
    <mergeCell ref="H143:H144"/>
    <mergeCell ref="I143:I144"/>
    <mergeCell ref="J143:J144"/>
    <mergeCell ref="K143:K144"/>
    <mergeCell ref="L143:L144"/>
    <mergeCell ref="M143:M144"/>
    <mergeCell ref="N143:N144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M151:M152"/>
    <mergeCell ref="N151:N152"/>
    <mergeCell ref="B153:B154"/>
    <mergeCell ref="C153:C154"/>
    <mergeCell ref="D153:D154"/>
    <mergeCell ref="E153:E154"/>
    <mergeCell ref="F153:F154"/>
    <mergeCell ref="G153:G154"/>
    <mergeCell ref="H153:H154"/>
    <mergeCell ref="I153:I154"/>
    <mergeCell ref="J153:J154"/>
    <mergeCell ref="K153:K154"/>
    <mergeCell ref="L153:L154"/>
    <mergeCell ref="M153:M154"/>
    <mergeCell ref="N153:N154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N155:N156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J157:J158"/>
    <mergeCell ref="K157:K158"/>
    <mergeCell ref="L157:L158"/>
    <mergeCell ref="M157:M158"/>
    <mergeCell ref="N157:N158"/>
    <mergeCell ref="B159:B160"/>
    <mergeCell ref="C159:C160"/>
    <mergeCell ref="D159:D160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M159:M160"/>
    <mergeCell ref="N159:N160"/>
    <mergeCell ref="B161:B162"/>
    <mergeCell ref="C161:C162"/>
    <mergeCell ref="D161:D162"/>
    <mergeCell ref="E161:E162"/>
    <mergeCell ref="F161:F162"/>
    <mergeCell ref="G161:G162"/>
    <mergeCell ref="H161:H162"/>
    <mergeCell ref="I161:I162"/>
    <mergeCell ref="J161:J162"/>
    <mergeCell ref="K161:K162"/>
    <mergeCell ref="L161:L162"/>
    <mergeCell ref="M161:M162"/>
    <mergeCell ref="N161:N162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L172:L173"/>
    <mergeCell ref="M172:M173"/>
    <mergeCell ref="N172:N173"/>
    <mergeCell ref="B174:B175"/>
    <mergeCell ref="C174:C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L174:L175"/>
    <mergeCell ref="M174:M175"/>
    <mergeCell ref="N174:N175"/>
    <mergeCell ref="B176:B177"/>
    <mergeCell ref="C176:C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L176:L177"/>
    <mergeCell ref="M176:M177"/>
    <mergeCell ref="N176:N177"/>
    <mergeCell ref="B178:B179"/>
    <mergeCell ref="C178:C179"/>
    <mergeCell ref="D178:D179"/>
    <mergeCell ref="E178:E179"/>
    <mergeCell ref="F178:F179"/>
    <mergeCell ref="G178:G179"/>
    <mergeCell ref="H178:H179"/>
    <mergeCell ref="I178:I179"/>
    <mergeCell ref="J178:J179"/>
    <mergeCell ref="K178:K179"/>
    <mergeCell ref="L178:L179"/>
    <mergeCell ref="M178:M179"/>
    <mergeCell ref="N178:N179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L180:L181"/>
    <mergeCell ref="M180:M181"/>
    <mergeCell ref="N180:N181"/>
    <mergeCell ref="B182:B183"/>
    <mergeCell ref="C182:C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M182:M183"/>
    <mergeCell ref="N182:N183"/>
    <mergeCell ref="B184:B185"/>
    <mergeCell ref="C184:C185"/>
    <mergeCell ref="D184:D185"/>
    <mergeCell ref="E184:E185"/>
    <mergeCell ref="F184:F185"/>
    <mergeCell ref="G184:G185"/>
    <mergeCell ref="H184:H185"/>
    <mergeCell ref="I184:I185"/>
    <mergeCell ref="J184:J185"/>
    <mergeCell ref="K184:K185"/>
    <mergeCell ref="L184:L185"/>
    <mergeCell ref="M184:M185"/>
    <mergeCell ref="N184:N185"/>
    <mergeCell ref="B186:B187"/>
    <mergeCell ref="C186:C187"/>
    <mergeCell ref="D186:D187"/>
    <mergeCell ref="E186:E187"/>
    <mergeCell ref="F186:F187"/>
    <mergeCell ref="G186:G187"/>
    <mergeCell ref="H186:H187"/>
    <mergeCell ref="I186:I187"/>
    <mergeCell ref="J186:J187"/>
    <mergeCell ref="K186:K187"/>
    <mergeCell ref="L186:L187"/>
    <mergeCell ref="M186:M187"/>
    <mergeCell ref="N186:N187"/>
    <mergeCell ref="B188:B189"/>
    <mergeCell ref="C188:C189"/>
    <mergeCell ref="D188:D189"/>
    <mergeCell ref="E188:E189"/>
    <mergeCell ref="F188:F189"/>
    <mergeCell ref="G188:G189"/>
    <mergeCell ref="H188:H189"/>
    <mergeCell ref="I188:I189"/>
    <mergeCell ref="J188:J189"/>
    <mergeCell ref="K188:K189"/>
    <mergeCell ref="L188:L189"/>
    <mergeCell ref="M188:M189"/>
    <mergeCell ref="N188:N189"/>
    <mergeCell ref="B190:B191"/>
    <mergeCell ref="C190:C191"/>
    <mergeCell ref="D190:D191"/>
    <mergeCell ref="E190:E191"/>
    <mergeCell ref="F190:F191"/>
    <mergeCell ref="G190:G191"/>
    <mergeCell ref="H190:H191"/>
    <mergeCell ref="I190:I191"/>
    <mergeCell ref="J190:J191"/>
    <mergeCell ref="K190:K191"/>
    <mergeCell ref="L190:L191"/>
    <mergeCell ref="M190:M191"/>
    <mergeCell ref="N190:N191"/>
    <mergeCell ref="B201:B202"/>
    <mergeCell ref="C201:C202"/>
    <mergeCell ref="D201:D202"/>
    <mergeCell ref="E201:E202"/>
    <mergeCell ref="F201:F202"/>
    <mergeCell ref="G201:G202"/>
    <mergeCell ref="H201:H202"/>
    <mergeCell ref="I201:I202"/>
    <mergeCell ref="J201:J202"/>
    <mergeCell ref="K201:K202"/>
    <mergeCell ref="L201:L202"/>
    <mergeCell ref="M201:M202"/>
    <mergeCell ref="N201:N202"/>
    <mergeCell ref="B203:B204"/>
    <mergeCell ref="C203:C204"/>
    <mergeCell ref="D203:D204"/>
    <mergeCell ref="E203:E204"/>
    <mergeCell ref="F203:F204"/>
    <mergeCell ref="G203:G204"/>
    <mergeCell ref="H203:H204"/>
    <mergeCell ref="I203:I204"/>
    <mergeCell ref="J203:J204"/>
    <mergeCell ref="K203:K204"/>
    <mergeCell ref="L203:L204"/>
    <mergeCell ref="M203:M204"/>
    <mergeCell ref="N203:N204"/>
    <mergeCell ref="B205:B206"/>
    <mergeCell ref="C205:C206"/>
    <mergeCell ref="D205:D206"/>
    <mergeCell ref="E205:E206"/>
    <mergeCell ref="F205:F206"/>
    <mergeCell ref="G205:G206"/>
    <mergeCell ref="H205:H206"/>
    <mergeCell ref="I205:I206"/>
    <mergeCell ref="J205:J206"/>
    <mergeCell ref="K205:K206"/>
    <mergeCell ref="L205:L206"/>
    <mergeCell ref="M205:M206"/>
    <mergeCell ref="N205:N206"/>
    <mergeCell ref="B207:B208"/>
    <mergeCell ref="C207:C208"/>
    <mergeCell ref="D207:D208"/>
    <mergeCell ref="E207:E208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B209:B210"/>
    <mergeCell ref="C209:C210"/>
    <mergeCell ref="D209:D210"/>
    <mergeCell ref="E209:E210"/>
    <mergeCell ref="F209:F210"/>
    <mergeCell ref="G209:G210"/>
    <mergeCell ref="H209:H210"/>
    <mergeCell ref="I209:I210"/>
    <mergeCell ref="J209:J210"/>
    <mergeCell ref="K209:K210"/>
    <mergeCell ref="L209:L210"/>
    <mergeCell ref="M209:M210"/>
    <mergeCell ref="N209:N210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J211:J212"/>
    <mergeCell ref="K211:K212"/>
    <mergeCell ref="L211:L212"/>
    <mergeCell ref="M211:M212"/>
    <mergeCell ref="N211:N212"/>
    <mergeCell ref="B213:B214"/>
    <mergeCell ref="C213:C214"/>
    <mergeCell ref="D213:D214"/>
    <mergeCell ref="E213:E214"/>
    <mergeCell ref="F213:F214"/>
    <mergeCell ref="G213:G214"/>
    <mergeCell ref="H213:H214"/>
    <mergeCell ref="I213:I214"/>
    <mergeCell ref="J213:J214"/>
    <mergeCell ref="K213:K214"/>
    <mergeCell ref="L213:L214"/>
    <mergeCell ref="M213:M214"/>
    <mergeCell ref="N213:N214"/>
    <mergeCell ref="B215:B216"/>
    <mergeCell ref="C215:C216"/>
    <mergeCell ref="D215:D216"/>
    <mergeCell ref="E215:E216"/>
    <mergeCell ref="F215:F216"/>
    <mergeCell ref="G215:G216"/>
    <mergeCell ref="H215:H216"/>
    <mergeCell ref="I215:I216"/>
    <mergeCell ref="J215:J216"/>
    <mergeCell ref="K215:K216"/>
    <mergeCell ref="L215:L216"/>
    <mergeCell ref="M215:M216"/>
    <mergeCell ref="N215:N216"/>
    <mergeCell ref="B217:B218"/>
    <mergeCell ref="C217:C218"/>
    <mergeCell ref="D217:D218"/>
    <mergeCell ref="E217:E218"/>
    <mergeCell ref="F217:F218"/>
    <mergeCell ref="G217:G218"/>
    <mergeCell ref="H217:H218"/>
    <mergeCell ref="I217:I218"/>
    <mergeCell ref="J217:J218"/>
    <mergeCell ref="D219:D220"/>
    <mergeCell ref="E219:E220"/>
    <mergeCell ref="N219:N220"/>
    <mergeCell ref="A9:C9"/>
    <mergeCell ref="K217:K218"/>
    <mergeCell ref="L217:L218"/>
    <mergeCell ref="M217:M218"/>
    <mergeCell ref="N217:N218"/>
    <mergeCell ref="H219:H220"/>
    <mergeCell ref="I219:I220"/>
    <mergeCell ref="A8:C8"/>
    <mergeCell ref="A7:C7"/>
    <mergeCell ref="J219:J220"/>
    <mergeCell ref="K219:K220"/>
    <mergeCell ref="L219:L220"/>
    <mergeCell ref="M219:M220"/>
    <mergeCell ref="F219:F220"/>
    <mergeCell ref="G219:G220"/>
    <mergeCell ref="B219:B220"/>
    <mergeCell ref="C219:C220"/>
  </mergeCells>
  <phoneticPr fontId="4" type="noConversion"/>
  <hyperlinks>
    <hyperlink ref="A7" location="'Tn Km 2013'!A100" display="4 - BELGRANO CARGAS Y LOGÍSTICA S.A. - Línea San Martín "/>
    <hyperlink ref="A8" location="'Tn Km 2013'!A119" display="5 - BELGRANO CARGAS Y LOGÍSTICA S.A. - Línea Urquiza"/>
    <hyperlink ref="A9" location="'2001'!A226" display="6 - BELGRANO CARGAS S.A."/>
    <hyperlink ref="A4" location="'Tn Km 2013'!A34" display="1 - FERROEXPRESO PAMPEANO S.A."/>
    <hyperlink ref="A5" location="'Tn Km 2013'!A60" display="2 - NUEVO CENTRAL ARGENTINO S.A."/>
    <hyperlink ref="A6" location="'Tn Km 2013'!A79" display="3 - FERROSUR ROCA S.A."/>
    <hyperlink ref="A4:C4" location="'2001'!A40" display="1 - FERROEXPRESO PAMPEANO S.A."/>
    <hyperlink ref="A5:C5" location="'2001'!A84" display="2 - NUEVO CENTRAL ARGENTINO S.A."/>
    <hyperlink ref="A6:C6" location="'2001'!A136" display="3 - FERROSUR ROCA S.A."/>
    <hyperlink ref="A7:C7" location="'2001'!A165" display="4 - AMERICA LATINA LOGISTICA CENTRAL S.A. "/>
    <hyperlink ref="A8:C8" location="'2001'!A194" display="5 - AMERICA LATINA LOGISTICA MESOPOTAMICA S.A."/>
    <hyperlink ref="A9:C9" location="'2001'!A223" display="6 - BELGRANO CARGAS S.A."/>
  </hyperlinks>
  <pageMargins left="0.75" right="0.75" top="1" bottom="1" header="0" footer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8"/>
  <sheetViews>
    <sheetView workbookViewId="0"/>
  </sheetViews>
  <sheetFormatPr baseColWidth="10" defaultRowHeight="12.75" x14ac:dyDescent="0.2"/>
  <cols>
    <col min="1" max="1" width="18.7109375" customWidth="1"/>
    <col min="2" max="13" width="15.7109375" customWidth="1"/>
    <col min="14" max="14" width="15.7109375" style="25" customWidth="1"/>
  </cols>
  <sheetData>
    <row r="2" spans="1:14" s="26" customFormat="1" ht="24.95" customHeight="1" x14ac:dyDescent="0.2">
      <c r="A2" s="227" t="s">
        <v>183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</row>
    <row r="3" spans="1:14" ht="13.5" thickBot="1" x14ac:dyDescent="0.25"/>
    <row r="4" spans="1:14" s="26" customFormat="1" ht="24.95" customHeight="1" thickTop="1" thickBot="1" x14ac:dyDescent="0.25">
      <c r="A4" s="228" t="s">
        <v>0</v>
      </c>
      <c r="B4" s="229"/>
      <c r="C4" s="230"/>
      <c r="D4" s="41"/>
      <c r="N4" s="25"/>
    </row>
    <row r="5" spans="1:14" s="26" customFormat="1" ht="24.95" customHeight="1" thickTop="1" thickBot="1" x14ac:dyDescent="0.25">
      <c r="A5" s="228" t="s">
        <v>18</v>
      </c>
      <c r="B5" s="229"/>
      <c r="C5" s="230"/>
      <c r="D5" s="41"/>
      <c r="N5" s="25"/>
    </row>
    <row r="6" spans="1:14" s="26" customFormat="1" ht="24.95" customHeight="1" thickTop="1" thickBot="1" x14ac:dyDescent="0.25">
      <c r="A6" s="228" t="s">
        <v>29</v>
      </c>
      <c r="B6" s="229"/>
      <c r="C6" s="230"/>
      <c r="D6" s="41"/>
      <c r="N6" s="25"/>
    </row>
    <row r="7" spans="1:14" s="26" customFormat="1" ht="24.95" customHeight="1" thickTop="1" thickBot="1" x14ac:dyDescent="0.25">
      <c r="A7" s="228" t="s">
        <v>202</v>
      </c>
      <c r="B7" s="229"/>
      <c r="C7" s="230"/>
      <c r="D7" s="41"/>
      <c r="N7" s="25"/>
    </row>
    <row r="8" spans="1:14" s="26" customFormat="1" ht="24.95" customHeight="1" thickTop="1" thickBot="1" x14ac:dyDescent="0.25">
      <c r="A8" s="228" t="s">
        <v>113</v>
      </c>
      <c r="B8" s="229"/>
      <c r="C8" s="230"/>
      <c r="D8" s="41"/>
      <c r="N8" s="25"/>
    </row>
    <row r="9" spans="1:14" s="26" customFormat="1" ht="24.95" customHeight="1" thickTop="1" thickBot="1" x14ac:dyDescent="0.25">
      <c r="A9" s="228" t="s">
        <v>76</v>
      </c>
      <c r="B9" s="229"/>
      <c r="C9" s="230"/>
      <c r="D9" s="41"/>
      <c r="N9" s="25"/>
    </row>
    <row r="10" spans="1:14" ht="13.5" thickTop="1" x14ac:dyDescent="0.2">
      <c r="A10" s="38"/>
      <c r="B10" s="38"/>
      <c r="C10" s="38"/>
      <c r="D10" s="38"/>
    </row>
    <row r="12" spans="1:14" s="26" customFormat="1" ht="24.95" customHeight="1" x14ac:dyDescent="0.2">
      <c r="A12" s="222" t="s">
        <v>163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</row>
    <row r="13" spans="1:14" ht="13.5" thickBot="1" x14ac:dyDescent="0.25"/>
    <row r="14" spans="1:14" x14ac:dyDescent="0.2">
      <c r="A14" s="216"/>
      <c r="B14" s="225" t="s">
        <v>1</v>
      </c>
      <c r="C14" s="216" t="s">
        <v>2</v>
      </c>
      <c r="D14" s="225" t="s">
        <v>3</v>
      </c>
      <c r="E14" s="216" t="s">
        <v>4</v>
      </c>
      <c r="F14" s="225" t="s">
        <v>5</v>
      </c>
      <c r="G14" s="216" t="s">
        <v>6</v>
      </c>
      <c r="H14" s="225" t="s">
        <v>7</v>
      </c>
      <c r="I14" s="216" t="s">
        <v>8</v>
      </c>
      <c r="J14" s="225" t="s">
        <v>9</v>
      </c>
      <c r="K14" s="216" t="s">
        <v>10</v>
      </c>
      <c r="L14" s="225" t="s">
        <v>11</v>
      </c>
      <c r="M14" s="216" t="s">
        <v>12</v>
      </c>
      <c r="N14" s="223" t="s">
        <v>13</v>
      </c>
    </row>
    <row r="15" spans="1:14" ht="13.5" thickBot="1" x14ac:dyDescent="0.25">
      <c r="A15" s="217"/>
      <c r="B15" s="226"/>
      <c r="C15" s="217"/>
      <c r="D15" s="226"/>
      <c r="E15" s="217"/>
      <c r="F15" s="226"/>
      <c r="G15" s="217"/>
      <c r="H15" s="226"/>
      <c r="I15" s="217"/>
      <c r="J15" s="226"/>
      <c r="K15" s="217"/>
      <c r="L15" s="226"/>
      <c r="M15" s="217"/>
      <c r="N15" s="224"/>
    </row>
    <row r="16" spans="1:14" x14ac:dyDescent="0.2">
      <c r="A16" s="216" t="s">
        <v>14</v>
      </c>
      <c r="B16" s="231">
        <v>4821908</v>
      </c>
      <c r="C16" s="231">
        <v>1800000</v>
      </c>
      <c r="D16" s="231">
        <v>8440000</v>
      </c>
      <c r="E16" s="231">
        <v>19380000</v>
      </c>
      <c r="F16" s="231">
        <v>13170000</v>
      </c>
      <c r="G16" s="231">
        <v>11480000</v>
      </c>
      <c r="H16" s="231">
        <v>9530000</v>
      </c>
      <c r="I16" s="231">
        <v>12140000</v>
      </c>
      <c r="J16" s="231">
        <v>10230000</v>
      </c>
      <c r="K16" s="231">
        <v>12050000</v>
      </c>
      <c r="L16" s="231">
        <v>6310000</v>
      </c>
      <c r="M16" s="231">
        <v>1250000</v>
      </c>
      <c r="N16" s="233">
        <v>110601908</v>
      </c>
    </row>
    <row r="17" spans="1:14" ht="13.5" thickBot="1" x14ac:dyDescent="0.25">
      <c r="A17" s="217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4"/>
    </row>
    <row r="18" spans="1:14" x14ac:dyDescent="0.2">
      <c r="A18" s="216" t="s">
        <v>118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3">
        <v>0</v>
      </c>
    </row>
    <row r="19" spans="1:14" ht="13.5" thickBot="1" x14ac:dyDescent="0.25">
      <c r="A19" s="217"/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4"/>
    </row>
    <row r="20" spans="1:14" x14ac:dyDescent="0.2">
      <c r="A20" s="216" t="s">
        <v>109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3">
        <v>0</v>
      </c>
    </row>
    <row r="21" spans="1:14" ht="13.5" thickBot="1" x14ac:dyDescent="0.25">
      <c r="A21" s="217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4"/>
    </row>
    <row r="22" spans="1:14" x14ac:dyDescent="0.2">
      <c r="A22" s="216" t="s">
        <v>80</v>
      </c>
      <c r="B22" s="231">
        <v>284988</v>
      </c>
      <c r="C22" s="231">
        <v>210000</v>
      </c>
      <c r="D22" s="231">
        <v>720000</v>
      </c>
      <c r="E22" s="231">
        <v>1340000</v>
      </c>
      <c r="F22" s="231">
        <v>364</v>
      </c>
      <c r="G22" s="231">
        <v>1290000</v>
      </c>
      <c r="H22" s="231">
        <v>670000</v>
      </c>
      <c r="I22" s="231">
        <v>1730000</v>
      </c>
      <c r="J22" s="231"/>
      <c r="K22" s="231">
        <v>2000000</v>
      </c>
      <c r="L22" s="231">
        <v>230000</v>
      </c>
      <c r="M22" s="231">
        <v>2480000</v>
      </c>
      <c r="N22" s="233">
        <v>10955352</v>
      </c>
    </row>
    <row r="23" spans="1:14" ht="13.5" thickBot="1" x14ac:dyDescent="0.25">
      <c r="A23" s="217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4"/>
    </row>
    <row r="24" spans="1:14" x14ac:dyDescent="0.2">
      <c r="A24" s="216" t="s">
        <v>119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3">
        <v>0</v>
      </c>
    </row>
    <row r="25" spans="1:14" ht="13.5" thickBot="1" x14ac:dyDescent="0.25">
      <c r="A25" s="217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4"/>
    </row>
    <row r="26" spans="1:14" x14ac:dyDescent="0.2">
      <c r="A26" s="216" t="s">
        <v>16</v>
      </c>
      <c r="B26" s="231"/>
      <c r="C26" s="231">
        <v>3150000</v>
      </c>
      <c r="D26" s="231">
        <v>1730000</v>
      </c>
      <c r="E26" s="231">
        <v>3250000</v>
      </c>
      <c r="F26" s="231">
        <v>5360000</v>
      </c>
      <c r="G26" s="231">
        <v>12400000</v>
      </c>
      <c r="H26" s="231">
        <v>9200000</v>
      </c>
      <c r="I26" s="231">
        <v>7500000</v>
      </c>
      <c r="J26" s="231">
        <v>36190000</v>
      </c>
      <c r="K26" s="231">
        <v>18270000</v>
      </c>
      <c r="L26" s="231">
        <v>7680000</v>
      </c>
      <c r="M26" s="231">
        <v>10360000</v>
      </c>
      <c r="N26" s="233">
        <v>115090000</v>
      </c>
    </row>
    <row r="27" spans="1:14" ht="13.5" thickBot="1" x14ac:dyDescent="0.25">
      <c r="A27" s="217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4"/>
    </row>
    <row r="28" spans="1:14" x14ac:dyDescent="0.2">
      <c r="A28" s="216" t="s">
        <v>83</v>
      </c>
      <c r="B28" s="231">
        <v>1554508</v>
      </c>
      <c r="C28" s="231">
        <v>580000</v>
      </c>
      <c r="D28" s="231">
        <v>27600000</v>
      </c>
      <c r="E28" s="231">
        <v>15830000</v>
      </c>
      <c r="F28" s="231">
        <v>10460000</v>
      </c>
      <c r="G28" s="231">
        <v>16240000</v>
      </c>
      <c r="H28" s="231">
        <v>10760000</v>
      </c>
      <c r="I28" s="231">
        <v>7230000</v>
      </c>
      <c r="J28" s="231">
        <v>17620000</v>
      </c>
      <c r="K28" s="231">
        <v>9110000</v>
      </c>
      <c r="L28" s="231">
        <v>12570000</v>
      </c>
      <c r="M28" s="231">
        <v>4010000</v>
      </c>
      <c r="N28" s="233">
        <v>133564508</v>
      </c>
    </row>
    <row r="29" spans="1:14" ht="13.5" thickBot="1" x14ac:dyDescent="0.25">
      <c r="A29" s="217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4"/>
    </row>
    <row r="30" spans="1:14" x14ac:dyDescent="0.2">
      <c r="A30" s="216" t="s">
        <v>111</v>
      </c>
      <c r="B30" s="231">
        <v>6055882</v>
      </c>
      <c r="C30" s="231">
        <v>2540000</v>
      </c>
      <c r="D30" s="231">
        <v>16890000</v>
      </c>
      <c r="E30" s="231">
        <v>14620000</v>
      </c>
      <c r="F30" s="231">
        <v>11150000</v>
      </c>
      <c r="G30" s="231">
        <v>14210000</v>
      </c>
      <c r="H30" s="231">
        <v>4560000</v>
      </c>
      <c r="I30" s="231">
        <v>2490000</v>
      </c>
      <c r="J30" s="231">
        <v>4510000</v>
      </c>
      <c r="K30" s="231">
        <v>9040000</v>
      </c>
      <c r="L30" s="231"/>
      <c r="M30" s="231">
        <v>1530000</v>
      </c>
      <c r="N30" s="233">
        <v>87595882</v>
      </c>
    </row>
    <row r="31" spans="1:14" ht="13.5" thickBot="1" x14ac:dyDescent="0.25">
      <c r="A31" s="217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4"/>
    </row>
    <row r="32" spans="1:14" x14ac:dyDescent="0.2">
      <c r="A32" s="216" t="s">
        <v>89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3">
        <v>0</v>
      </c>
    </row>
    <row r="33" spans="1:14" ht="13.5" thickBot="1" x14ac:dyDescent="0.25">
      <c r="A33" s="217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4"/>
    </row>
    <row r="34" spans="1:14" x14ac:dyDescent="0.2">
      <c r="A34" s="216" t="s">
        <v>81</v>
      </c>
      <c r="B34" s="231">
        <v>12088040</v>
      </c>
      <c r="C34" s="231">
        <v>9530000</v>
      </c>
      <c r="D34" s="231">
        <v>8520000</v>
      </c>
      <c r="E34" s="231">
        <v>12220000</v>
      </c>
      <c r="F34" s="231">
        <v>18570000</v>
      </c>
      <c r="G34" s="231">
        <v>13780000</v>
      </c>
      <c r="H34" s="231">
        <v>6900000</v>
      </c>
      <c r="I34" s="231">
        <v>5870000</v>
      </c>
      <c r="J34" s="231">
        <v>4930000</v>
      </c>
      <c r="K34" s="231">
        <v>8170000</v>
      </c>
      <c r="L34" s="231">
        <v>14560000</v>
      </c>
      <c r="M34" s="231">
        <v>23570000</v>
      </c>
      <c r="N34" s="233">
        <v>138708040</v>
      </c>
    </row>
    <row r="35" spans="1:14" ht="13.5" thickBot="1" x14ac:dyDescent="0.25">
      <c r="A35" s="217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4"/>
    </row>
    <row r="36" spans="1:14" x14ac:dyDescent="0.2">
      <c r="A36" s="216" t="s">
        <v>88</v>
      </c>
      <c r="B36" s="231">
        <v>2841230</v>
      </c>
      <c r="C36" s="231">
        <v>1630000</v>
      </c>
      <c r="D36" s="231">
        <v>1000000</v>
      </c>
      <c r="E36" s="231">
        <v>1210000</v>
      </c>
      <c r="F36" s="231">
        <v>1450000</v>
      </c>
      <c r="G36" s="231">
        <v>1230000</v>
      </c>
      <c r="H36" s="231">
        <v>3970000</v>
      </c>
      <c r="I36" s="231">
        <v>1980000</v>
      </c>
      <c r="J36" s="231">
        <v>3170000</v>
      </c>
      <c r="K36" s="231">
        <v>4100000</v>
      </c>
      <c r="L36" s="231">
        <v>4090000</v>
      </c>
      <c r="M36" s="231">
        <v>4340000</v>
      </c>
      <c r="N36" s="233">
        <v>31011230</v>
      </c>
    </row>
    <row r="37" spans="1:14" ht="13.5" thickBot="1" x14ac:dyDescent="0.25">
      <c r="A37" s="217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4"/>
    </row>
    <row r="38" spans="1:14" x14ac:dyDescent="0.2">
      <c r="A38" s="216" t="s">
        <v>90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3">
        <v>0</v>
      </c>
    </row>
    <row r="39" spans="1:14" ht="13.5" thickBot="1" x14ac:dyDescent="0.25">
      <c r="A39" s="217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4"/>
    </row>
    <row r="40" spans="1:14" x14ac:dyDescent="0.2">
      <c r="A40" s="216" t="s">
        <v>84</v>
      </c>
      <c r="B40" s="231">
        <v>110968</v>
      </c>
      <c r="C40" s="231">
        <v>3960000</v>
      </c>
      <c r="D40" s="231">
        <v>910000</v>
      </c>
      <c r="E40" s="231">
        <v>10360000</v>
      </c>
      <c r="F40" s="231">
        <v>38280000</v>
      </c>
      <c r="G40" s="231">
        <v>9320000</v>
      </c>
      <c r="H40" s="231">
        <v>14850000</v>
      </c>
      <c r="I40" s="231">
        <v>2980000</v>
      </c>
      <c r="J40" s="231">
        <v>9470000</v>
      </c>
      <c r="K40" s="231">
        <v>19260000</v>
      </c>
      <c r="L40" s="231">
        <v>15840000</v>
      </c>
      <c r="M40" s="231">
        <v>5190000</v>
      </c>
      <c r="N40" s="233">
        <v>130530968</v>
      </c>
    </row>
    <row r="41" spans="1:14" ht="13.5" thickBot="1" x14ac:dyDescent="0.25">
      <c r="A41" s="217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4"/>
    </row>
    <row r="42" spans="1:14" x14ac:dyDescent="0.2">
      <c r="A42" s="216" t="s">
        <v>87</v>
      </c>
      <c r="B42" s="231">
        <v>6545728</v>
      </c>
      <c r="C42" s="231">
        <v>2460000</v>
      </c>
      <c r="D42" s="231"/>
      <c r="E42" s="231">
        <v>2760000</v>
      </c>
      <c r="F42" s="231">
        <v>14050000</v>
      </c>
      <c r="G42" s="231">
        <v>13970000</v>
      </c>
      <c r="H42" s="231">
        <v>32050000</v>
      </c>
      <c r="I42" s="231">
        <v>18600000</v>
      </c>
      <c r="J42" s="231">
        <v>14570000</v>
      </c>
      <c r="K42" s="231">
        <v>11960000</v>
      </c>
      <c r="L42" s="231">
        <v>15450000</v>
      </c>
      <c r="M42" s="231">
        <v>6560000</v>
      </c>
      <c r="N42" s="233">
        <v>138975728</v>
      </c>
    </row>
    <row r="43" spans="1:14" ht="13.5" thickBot="1" x14ac:dyDescent="0.25">
      <c r="A43" s="217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4"/>
    </row>
    <row r="44" spans="1:14" x14ac:dyDescent="0.2">
      <c r="A44" s="216" t="s">
        <v>99</v>
      </c>
      <c r="B44" s="231"/>
      <c r="C44" s="231"/>
      <c r="D44" s="231"/>
      <c r="E44" s="231"/>
      <c r="F44" s="231"/>
      <c r="G44" s="231"/>
      <c r="H44" s="231">
        <v>520000</v>
      </c>
      <c r="I44" s="231"/>
      <c r="J44" s="231"/>
      <c r="K44" s="231"/>
      <c r="L44" s="231"/>
      <c r="M44" s="231"/>
      <c r="N44" s="233">
        <v>520000</v>
      </c>
    </row>
    <row r="45" spans="1:14" ht="13.5" thickBot="1" x14ac:dyDescent="0.25">
      <c r="A45" s="217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4"/>
    </row>
    <row r="46" spans="1:14" x14ac:dyDescent="0.2">
      <c r="A46" s="216" t="s">
        <v>82</v>
      </c>
      <c r="B46" s="231">
        <v>21241392</v>
      </c>
      <c r="C46" s="231">
        <v>24510000</v>
      </c>
      <c r="D46" s="231">
        <v>11370000</v>
      </c>
      <c r="E46" s="231">
        <v>11060000</v>
      </c>
      <c r="F46" s="231">
        <v>10090000</v>
      </c>
      <c r="G46" s="231">
        <v>12050000</v>
      </c>
      <c r="H46" s="231">
        <v>4050000</v>
      </c>
      <c r="I46" s="231">
        <v>6370000</v>
      </c>
      <c r="J46" s="231">
        <v>2690000</v>
      </c>
      <c r="K46" s="231">
        <v>1680000</v>
      </c>
      <c r="L46" s="231">
        <v>2380000</v>
      </c>
      <c r="M46" s="231">
        <v>20450000</v>
      </c>
      <c r="N46" s="233">
        <v>127941392</v>
      </c>
    </row>
    <row r="47" spans="1:14" ht="13.5" thickBot="1" x14ac:dyDescent="0.25">
      <c r="A47" s="217"/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4"/>
    </row>
    <row r="48" spans="1:14" x14ac:dyDescent="0.2">
      <c r="A48" s="216" t="s">
        <v>17</v>
      </c>
      <c r="B48" s="231">
        <v>66727</v>
      </c>
      <c r="C48" s="231"/>
      <c r="D48" s="231"/>
      <c r="E48" s="231">
        <v>280000</v>
      </c>
      <c r="F48" s="231"/>
      <c r="G48" s="231">
        <v>90000</v>
      </c>
      <c r="H48" s="231">
        <v>120000</v>
      </c>
      <c r="I48" s="231">
        <v>40000</v>
      </c>
      <c r="J48" s="231"/>
      <c r="K48" s="231"/>
      <c r="L48" s="231"/>
      <c r="M48" s="231"/>
      <c r="N48" s="233">
        <v>596727</v>
      </c>
    </row>
    <row r="49" spans="1:14" ht="13.5" thickBot="1" x14ac:dyDescent="0.25">
      <c r="A49" s="217"/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4"/>
    </row>
    <row r="50" spans="1:14" x14ac:dyDescent="0.2">
      <c r="A50" s="214" t="s">
        <v>13</v>
      </c>
      <c r="B50" s="214">
        <v>55611371</v>
      </c>
      <c r="C50" s="214">
        <v>50370000</v>
      </c>
      <c r="D50" s="214">
        <v>77180000</v>
      </c>
      <c r="E50" s="214">
        <v>92310000</v>
      </c>
      <c r="F50" s="214">
        <v>122580364</v>
      </c>
      <c r="G50" s="214">
        <v>106060000</v>
      </c>
      <c r="H50" s="214">
        <v>97180000</v>
      </c>
      <c r="I50" s="214">
        <v>66930000</v>
      </c>
      <c r="J50" s="214">
        <v>103380000</v>
      </c>
      <c r="K50" s="214">
        <v>95640000</v>
      </c>
      <c r="L50" s="214">
        <v>79110000</v>
      </c>
      <c r="M50" s="214">
        <v>79740000</v>
      </c>
      <c r="N50" s="214">
        <v>1026091735</v>
      </c>
    </row>
    <row r="51" spans="1:14" ht="13.5" thickBot="1" x14ac:dyDescent="0.25">
      <c r="A51" s="215"/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</row>
    <row r="55" spans="1:14" s="26" customFormat="1" ht="24.95" customHeight="1" x14ac:dyDescent="0.2">
      <c r="A55" s="222" t="s">
        <v>167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</row>
    <row r="56" spans="1:14" ht="13.5" thickBot="1" x14ac:dyDescent="0.25"/>
    <row r="57" spans="1:14" x14ac:dyDescent="0.2">
      <c r="A57" s="216"/>
      <c r="B57" s="225" t="s">
        <v>1</v>
      </c>
      <c r="C57" s="216" t="s">
        <v>2</v>
      </c>
      <c r="D57" s="225" t="s">
        <v>3</v>
      </c>
      <c r="E57" s="216" t="s">
        <v>4</v>
      </c>
      <c r="F57" s="225" t="s">
        <v>5</v>
      </c>
      <c r="G57" s="216" t="s">
        <v>6</v>
      </c>
      <c r="H57" s="225" t="s">
        <v>7</v>
      </c>
      <c r="I57" s="216" t="s">
        <v>8</v>
      </c>
      <c r="J57" s="225" t="s">
        <v>9</v>
      </c>
      <c r="K57" s="216" t="s">
        <v>10</v>
      </c>
      <c r="L57" s="225" t="s">
        <v>11</v>
      </c>
      <c r="M57" s="216" t="s">
        <v>12</v>
      </c>
      <c r="N57" s="223" t="s">
        <v>13</v>
      </c>
    </row>
    <row r="58" spans="1:14" ht="13.5" thickBot="1" x14ac:dyDescent="0.25">
      <c r="A58" s="217"/>
      <c r="B58" s="226"/>
      <c r="C58" s="217"/>
      <c r="D58" s="226"/>
      <c r="E58" s="217"/>
      <c r="F58" s="226"/>
      <c r="G58" s="217"/>
      <c r="H58" s="226"/>
      <c r="I58" s="217"/>
      <c r="J58" s="226"/>
      <c r="K58" s="217"/>
      <c r="L58" s="226"/>
      <c r="M58" s="217"/>
      <c r="N58" s="224"/>
    </row>
    <row r="59" spans="1:14" x14ac:dyDescent="0.2">
      <c r="A59" s="216" t="s">
        <v>14</v>
      </c>
      <c r="B59" s="231">
        <v>6951545</v>
      </c>
      <c r="C59" s="231">
        <v>4320617</v>
      </c>
      <c r="D59" s="231">
        <v>8558518</v>
      </c>
      <c r="E59" s="231">
        <v>7716687</v>
      </c>
      <c r="F59" s="231">
        <v>13642235</v>
      </c>
      <c r="G59" s="231">
        <v>9102477</v>
      </c>
      <c r="H59" s="231">
        <v>9807268</v>
      </c>
      <c r="I59" s="231">
        <v>8910974</v>
      </c>
      <c r="J59" s="231">
        <v>7645802</v>
      </c>
      <c r="K59" s="231">
        <v>6768932</v>
      </c>
      <c r="L59" s="231">
        <v>5715194</v>
      </c>
      <c r="M59" s="231">
        <v>11140468</v>
      </c>
      <c r="N59" s="233">
        <v>100280717</v>
      </c>
    </row>
    <row r="60" spans="1:14" ht="13.5" thickBot="1" x14ac:dyDescent="0.25">
      <c r="A60" s="217"/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4"/>
    </row>
    <row r="61" spans="1:14" x14ac:dyDescent="0.2">
      <c r="A61" s="216" t="s">
        <v>103</v>
      </c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3">
        <v>0</v>
      </c>
    </row>
    <row r="62" spans="1:14" ht="13.5" thickBot="1" x14ac:dyDescent="0.25">
      <c r="A62" s="217"/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4"/>
    </row>
    <row r="63" spans="1:14" x14ac:dyDescent="0.2">
      <c r="A63" s="216" t="s">
        <v>19</v>
      </c>
      <c r="B63" s="231"/>
      <c r="C63" s="231"/>
      <c r="D63" s="231"/>
      <c r="E63" s="231">
        <v>3838105</v>
      </c>
      <c r="F63" s="231">
        <v>8534056</v>
      </c>
      <c r="G63" s="231">
        <v>18044975</v>
      </c>
      <c r="H63" s="231">
        <v>36625245</v>
      </c>
      <c r="I63" s="231">
        <v>38549276</v>
      </c>
      <c r="J63" s="231">
        <v>15172766</v>
      </c>
      <c r="K63" s="231">
        <v>13542297</v>
      </c>
      <c r="L63" s="231">
        <v>5214038</v>
      </c>
      <c r="M63" s="231">
        <v>5241529</v>
      </c>
      <c r="N63" s="233">
        <v>144762287</v>
      </c>
    </row>
    <row r="64" spans="1:14" ht="13.5" thickBot="1" x14ac:dyDescent="0.25">
      <c r="A64" s="217"/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4"/>
    </row>
    <row r="65" spans="1:14" x14ac:dyDescent="0.2">
      <c r="A65" s="216" t="s">
        <v>20</v>
      </c>
      <c r="B65" s="231">
        <v>223218</v>
      </c>
      <c r="C65" s="231">
        <v>1336945</v>
      </c>
      <c r="D65" s="231">
        <v>1012016</v>
      </c>
      <c r="E65" s="231">
        <v>1102124</v>
      </c>
      <c r="F65" s="231">
        <v>3024826</v>
      </c>
      <c r="G65" s="231">
        <v>2464173</v>
      </c>
      <c r="H65" s="231">
        <v>3528880</v>
      </c>
      <c r="I65" s="231">
        <v>3472623</v>
      </c>
      <c r="J65" s="231">
        <v>4926834</v>
      </c>
      <c r="K65" s="231">
        <v>7448436</v>
      </c>
      <c r="L65" s="231">
        <v>7612799</v>
      </c>
      <c r="M65" s="231">
        <v>5328207</v>
      </c>
      <c r="N65" s="233">
        <v>41481081</v>
      </c>
    </row>
    <row r="66" spans="1:14" ht="13.5" thickBot="1" x14ac:dyDescent="0.25">
      <c r="A66" s="217"/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4"/>
    </row>
    <row r="67" spans="1:14" x14ac:dyDescent="0.2">
      <c r="A67" s="216" t="s">
        <v>15</v>
      </c>
      <c r="B67" s="231"/>
      <c r="C67" s="231"/>
      <c r="D67" s="231">
        <v>184126</v>
      </c>
      <c r="E67" s="231">
        <v>1174349</v>
      </c>
      <c r="F67" s="231">
        <v>2870741</v>
      </c>
      <c r="G67" s="231">
        <v>2457331</v>
      </c>
      <c r="H67" s="231">
        <v>2302292</v>
      </c>
      <c r="I67" s="231">
        <v>2332077</v>
      </c>
      <c r="J67" s="231">
        <v>2724383</v>
      </c>
      <c r="K67" s="231">
        <v>1981552</v>
      </c>
      <c r="L67" s="231">
        <v>1930550</v>
      </c>
      <c r="M67" s="231">
        <v>1606165</v>
      </c>
      <c r="N67" s="233">
        <v>19563566</v>
      </c>
    </row>
    <row r="68" spans="1:14" ht="13.5" thickBot="1" x14ac:dyDescent="0.25">
      <c r="A68" s="217"/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4"/>
    </row>
    <row r="69" spans="1:14" x14ac:dyDescent="0.2">
      <c r="A69" s="216" t="s">
        <v>104</v>
      </c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3">
        <v>0</v>
      </c>
    </row>
    <row r="70" spans="1:14" ht="13.5" thickBot="1" x14ac:dyDescent="0.25">
      <c r="A70" s="217"/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4"/>
    </row>
    <row r="71" spans="1:14" x14ac:dyDescent="0.2">
      <c r="A71" s="216" t="s">
        <v>105</v>
      </c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3">
        <v>0</v>
      </c>
    </row>
    <row r="72" spans="1:14" ht="13.5" thickBot="1" x14ac:dyDescent="0.25">
      <c r="A72" s="217"/>
      <c r="B72" s="232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4"/>
    </row>
    <row r="73" spans="1:14" x14ac:dyDescent="0.2">
      <c r="A73" s="216" t="s">
        <v>115</v>
      </c>
      <c r="B73" s="231">
        <v>188025</v>
      </c>
      <c r="C73" s="231">
        <v>702182</v>
      </c>
      <c r="D73" s="231">
        <v>882605</v>
      </c>
      <c r="E73" s="231">
        <v>1599368</v>
      </c>
      <c r="F73" s="231">
        <v>1402348</v>
      </c>
      <c r="G73" s="231">
        <v>1566298</v>
      </c>
      <c r="H73" s="231">
        <v>1598959</v>
      </c>
      <c r="I73" s="231">
        <v>939459</v>
      </c>
      <c r="J73" s="231">
        <v>968470</v>
      </c>
      <c r="K73" s="231">
        <v>981866</v>
      </c>
      <c r="L73" s="231">
        <v>962136</v>
      </c>
      <c r="M73" s="231">
        <v>886117</v>
      </c>
      <c r="N73" s="233">
        <v>12677833</v>
      </c>
    </row>
    <row r="74" spans="1:14" ht="13.5" thickBot="1" x14ac:dyDescent="0.25">
      <c r="A74" s="217"/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4"/>
    </row>
    <row r="75" spans="1:14" x14ac:dyDescent="0.2">
      <c r="A75" s="216" t="s">
        <v>21</v>
      </c>
      <c r="B75" s="231">
        <v>14964425</v>
      </c>
      <c r="C75" s="231">
        <v>10878684</v>
      </c>
      <c r="D75" s="231">
        <v>9597191</v>
      </c>
      <c r="E75" s="231">
        <v>8671408</v>
      </c>
      <c r="F75" s="231">
        <v>17388760</v>
      </c>
      <c r="G75" s="231">
        <v>22445876</v>
      </c>
      <c r="H75" s="231">
        <v>29872700</v>
      </c>
      <c r="I75" s="231">
        <v>29968053</v>
      </c>
      <c r="J75" s="231">
        <v>27769468</v>
      </c>
      <c r="K75" s="231">
        <v>24897637</v>
      </c>
      <c r="L75" s="231">
        <v>22631969</v>
      </c>
      <c r="M75" s="231">
        <v>17408351</v>
      </c>
      <c r="N75" s="233">
        <v>236494522</v>
      </c>
    </row>
    <row r="76" spans="1:14" ht="13.5" thickBot="1" x14ac:dyDescent="0.25">
      <c r="A76" s="217"/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4"/>
    </row>
    <row r="77" spans="1:14" x14ac:dyDescent="0.2">
      <c r="A77" s="216" t="s">
        <v>22</v>
      </c>
      <c r="B77" s="231">
        <v>1754136</v>
      </c>
      <c r="C77" s="231">
        <v>1718084</v>
      </c>
      <c r="D77" s="231">
        <v>1703034</v>
      </c>
      <c r="E77" s="231">
        <v>1578486</v>
      </c>
      <c r="F77" s="231">
        <v>3484934</v>
      </c>
      <c r="G77" s="231">
        <v>3510162</v>
      </c>
      <c r="H77" s="231">
        <v>4485290</v>
      </c>
      <c r="I77" s="231">
        <v>4647169</v>
      </c>
      <c r="J77" s="231">
        <v>5419072</v>
      </c>
      <c r="K77" s="231">
        <v>4457808</v>
      </c>
      <c r="L77" s="231">
        <v>4439367</v>
      </c>
      <c r="M77" s="231">
        <v>2968274</v>
      </c>
      <c r="N77" s="233">
        <v>40165816</v>
      </c>
    </row>
    <row r="78" spans="1:14" ht="13.5" thickBot="1" x14ac:dyDescent="0.25">
      <c r="A78" s="217"/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4"/>
    </row>
    <row r="79" spans="1:14" x14ac:dyDescent="0.2">
      <c r="A79" s="216" t="s">
        <v>23</v>
      </c>
      <c r="B79" s="231">
        <v>59307106</v>
      </c>
      <c r="C79" s="231">
        <v>53000901</v>
      </c>
      <c r="D79" s="231">
        <v>54782302</v>
      </c>
      <c r="E79" s="231">
        <v>50911426</v>
      </c>
      <c r="F79" s="231">
        <v>55585329</v>
      </c>
      <c r="G79" s="231">
        <v>58040241</v>
      </c>
      <c r="H79" s="231">
        <v>49979024</v>
      </c>
      <c r="I79" s="231">
        <v>46388261</v>
      </c>
      <c r="J79" s="231">
        <v>53863876</v>
      </c>
      <c r="K79" s="231">
        <v>57587963</v>
      </c>
      <c r="L79" s="231">
        <v>61837358</v>
      </c>
      <c r="M79" s="231">
        <v>61265575</v>
      </c>
      <c r="N79" s="233">
        <v>662549362</v>
      </c>
    </row>
    <row r="80" spans="1:14" ht="13.5" thickBot="1" x14ac:dyDescent="0.25">
      <c r="A80" s="217"/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4"/>
    </row>
    <row r="81" spans="1:14" x14ac:dyDescent="0.2">
      <c r="A81" s="216" t="s">
        <v>62</v>
      </c>
      <c r="B81" s="231">
        <v>10498226</v>
      </c>
      <c r="C81" s="231">
        <v>10666959</v>
      </c>
      <c r="D81" s="231">
        <v>10886939</v>
      </c>
      <c r="E81" s="231">
        <v>13796292</v>
      </c>
      <c r="F81" s="231">
        <v>17009441</v>
      </c>
      <c r="G81" s="231">
        <v>16169051</v>
      </c>
      <c r="H81" s="231">
        <v>26711483</v>
      </c>
      <c r="I81" s="231">
        <v>18591573</v>
      </c>
      <c r="J81" s="231">
        <v>16667273</v>
      </c>
      <c r="K81" s="231">
        <v>22145420</v>
      </c>
      <c r="L81" s="231">
        <v>8940803</v>
      </c>
      <c r="M81" s="231">
        <v>16236105</v>
      </c>
      <c r="N81" s="233">
        <v>188319565</v>
      </c>
    </row>
    <row r="82" spans="1:14" ht="13.5" thickBot="1" x14ac:dyDescent="0.25">
      <c r="A82" s="217"/>
      <c r="B82" s="232"/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4"/>
    </row>
    <row r="83" spans="1:14" x14ac:dyDescent="0.2">
      <c r="A83" s="216" t="s">
        <v>16</v>
      </c>
      <c r="B83" s="231"/>
      <c r="C83" s="231"/>
      <c r="D83" s="231"/>
      <c r="E83" s="231">
        <v>1349430</v>
      </c>
      <c r="F83" s="231"/>
      <c r="G83" s="231"/>
      <c r="H83" s="231"/>
      <c r="I83" s="231"/>
      <c r="J83" s="231">
        <v>1202922</v>
      </c>
      <c r="K83" s="231">
        <v>1837161</v>
      </c>
      <c r="L83" s="231">
        <v>1353590</v>
      </c>
      <c r="M83" s="231">
        <v>437254</v>
      </c>
      <c r="N83" s="233">
        <v>6180357</v>
      </c>
    </row>
    <row r="84" spans="1:14" ht="13.5" thickBot="1" x14ac:dyDescent="0.25">
      <c r="A84" s="217"/>
      <c r="B84" s="232"/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4"/>
    </row>
    <row r="85" spans="1:14" x14ac:dyDescent="0.2">
      <c r="A85" s="216" t="s">
        <v>24</v>
      </c>
      <c r="B85" s="231"/>
      <c r="C85" s="231"/>
      <c r="D85" s="231">
        <v>1135915</v>
      </c>
      <c r="E85" s="231">
        <v>4902370</v>
      </c>
      <c r="F85" s="231">
        <v>21760750</v>
      </c>
      <c r="G85" s="231">
        <v>20192508</v>
      </c>
      <c r="H85" s="231">
        <v>20326900</v>
      </c>
      <c r="I85" s="231">
        <v>15366670</v>
      </c>
      <c r="J85" s="231">
        <v>576345</v>
      </c>
      <c r="K85" s="231"/>
      <c r="L85" s="231"/>
      <c r="M85" s="231"/>
      <c r="N85" s="233">
        <v>84261458</v>
      </c>
    </row>
    <row r="86" spans="1:14" ht="13.5" thickBot="1" x14ac:dyDescent="0.25">
      <c r="A86" s="217"/>
      <c r="B86" s="232"/>
      <c r="C86" s="232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4"/>
    </row>
    <row r="87" spans="1:14" x14ac:dyDescent="0.2">
      <c r="A87" s="216" t="s">
        <v>31</v>
      </c>
      <c r="B87" s="231"/>
      <c r="C87" s="231"/>
      <c r="D87" s="231"/>
      <c r="E87" s="231"/>
      <c r="F87" s="231"/>
      <c r="G87" s="231"/>
      <c r="H87" s="231"/>
      <c r="I87" s="231">
        <v>3864715</v>
      </c>
      <c r="J87" s="231">
        <v>1959617</v>
      </c>
      <c r="K87" s="231"/>
      <c r="L87" s="231">
        <v>1971274</v>
      </c>
      <c r="M87" s="231">
        <v>2937495</v>
      </c>
      <c r="N87" s="233">
        <v>10733101</v>
      </c>
    </row>
    <row r="88" spans="1:14" ht="13.5" thickBot="1" x14ac:dyDescent="0.25">
      <c r="A88" s="217"/>
      <c r="B88" s="232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4"/>
    </row>
    <row r="89" spans="1:14" x14ac:dyDescent="0.2">
      <c r="A89" s="216" t="s">
        <v>25</v>
      </c>
      <c r="B89" s="231">
        <v>35237399</v>
      </c>
      <c r="C89" s="231">
        <v>26060844</v>
      </c>
      <c r="D89" s="231">
        <v>51026901</v>
      </c>
      <c r="E89" s="231">
        <v>82297827</v>
      </c>
      <c r="F89" s="231">
        <v>135156799</v>
      </c>
      <c r="G89" s="231">
        <v>158427852</v>
      </c>
      <c r="H89" s="231">
        <v>129353113</v>
      </c>
      <c r="I89" s="231">
        <v>115899854</v>
      </c>
      <c r="J89" s="231">
        <v>89028498</v>
      </c>
      <c r="K89" s="231">
        <v>86094797</v>
      </c>
      <c r="L89" s="231">
        <v>98801908</v>
      </c>
      <c r="M89" s="231">
        <v>39733028</v>
      </c>
      <c r="N89" s="233">
        <v>1047118820</v>
      </c>
    </row>
    <row r="90" spans="1:14" ht="13.5" thickBot="1" x14ac:dyDescent="0.25">
      <c r="A90" s="217"/>
      <c r="B90" s="232"/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4"/>
    </row>
    <row r="91" spans="1:14" x14ac:dyDescent="0.2">
      <c r="A91" s="216" t="s">
        <v>106</v>
      </c>
      <c r="B91" s="231"/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3">
        <v>0</v>
      </c>
    </row>
    <row r="92" spans="1:14" ht="13.5" thickBot="1" x14ac:dyDescent="0.25">
      <c r="A92" s="217"/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4"/>
    </row>
    <row r="93" spans="1:14" x14ac:dyDescent="0.2">
      <c r="A93" s="216" t="s">
        <v>107</v>
      </c>
      <c r="B93" s="231"/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3">
        <v>0</v>
      </c>
    </row>
    <row r="94" spans="1:14" ht="13.5" thickBot="1" x14ac:dyDescent="0.25">
      <c r="A94" s="217"/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4"/>
    </row>
    <row r="95" spans="1:14" x14ac:dyDescent="0.2">
      <c r="A95" s="216" t="s">
        <v>26</v>
      </c>
      <c r="B95" s="231">
        <v>53549107</v>
      </c>
      <c r="C95" s="231">
        <v>45534006</v>
      </c>
      <c r="D95" s="231">
        <v>44616798</v>
      </c>
      <c r="E95" s="231">
        <v>45795483</v>
      </c>
      <c r="F95" s="231">
        <v>70401627</v>
      </c>
      <c r="G95" s="231">
        <v>64034839</v>
      </c>
      <c r="H95" s="231">
        <v>71177137</v>
      </c>
      <c r="I95" s="231">
        <v>60323249</v>
      </c>
      <c r="J95" s="231">
        <v>68535103</v>
      </c>
      <c r="K95" s="231">
        <v>72406127</v>
      </c>
      <c r="L95" s="231">
        <v>40397637</v>
      </c>
      <c r="M95" s="231">
        <v>59774849</v>
      </c>
      <c r="N95" s="233">
        <v>696545962</v>
      </c>
    </row>
    <row r="96" spans="1:14" ht="13.5" thickBot="1" x14ac:dyDescent="0.25">
      <c r="A96" s="217"/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4"/>
    </row>
    <row r="97" spans="1:14" x14ac:dyDescent="0.2">
      <c r="A97" s="216" t="s">
        <v>27</v>
      </c>
      <c r="B97" s="231">
        <v>2483346</v>
      </c>
      <c r="C97" s="231">
        <v>4276923</v>
      </c>
      <c r="D97" s="231">
        <v>7458539</v>
      </c>
      <c r="E97" s="231">
        <v>4746277</v>
      </c>
      <c r="F97" s="231">
        <v>11999476</v>
      </c>
      <c r="G97" s="231">
        <v>10272671</v>
      </c>
      <c r="H97" s="231">
        <v>4380575</v>
      </c>
      <c r="I97" s="231">
        <v>5863944</v>
      </c>
      <c r="J97" s="231">
        <v>6946441</v>
      </c>
      <c r="K97" s="231">
        <v>7080667</v>
      </c>
      <c r="L97" s="231">
        <v>9431227</v>
      </c>
      <c r="M97" s="231">
        <v>6675792</v>
      </c>
      <c r="N97" s="233">
        <v>81615878</v>
      </c>
    </row>
    <row r="98" spans="1:14" ht="13.5" thickBot="1" x14ac:dyDescent="0.25">
      <c r="A98" s="217"/>
      <c r="B98" s="232"/>
      <c r="C98" s="232"/>
      <c r="D98" s="232"/>
      <c r="E98" s="232"/>
      <c r="F98" s="232"/>
      <c r="G98" s="232"/>
      <c r="H98" s="232"/>
      <c r="I98" s="232"/>
      <c r="J98" s="232"/>
      <c r="K98" s="232"/>
      <c r="L98" s="232"/>
      <c r="M98" s="232"/>
      <c r="N98" s="234"/>
    </row>
    <row r="99" spans="1:14" x14ac:dyDescent="0.2">
      <c r="A99" s="216" t="s">
        <v>63</v>
      </c>
      <c r="B99" s="231"/>
      <c r="C99" s="231"/>
      <c r="D99" s="231"/>
      <c r="E99" s="231"/>
      <c r="F99" s="231"/>
      <c r="G99" s="231"/>
      <c r="H99" s="231"/>
      <c r="I99" s="231"/>
      <c r="J99" s="231"/>
      <c r="K99" s="231"/>
      <c r="L99" s="231"/>
      <c r="M99" s="231"/>
      <c r="N99" s="233">
        <v>0</v>
      </c>
    </row>
    <row r="100" spans="1:14" ht="13.5" thickBot="1" x14ac:dyDescent="0.25">
      <c r="A100" s="217"/>
      <c r="B100" s="232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4"/>
    </row>
    <row r="101" spans="1:14" x14ac:dyDescent="0.2">
      <c r="A101" s="216" t="s">
        <v>64</v>
      </c>
      <c r="B101" s="231">
        <v>2302417</v>
      </c>
      <c r="C101" s="231">
        <v>2272073</v>
      </c>
      <c r="D101" s="231">
        <v>745976</v>
      </c>
      <c r="E101" s="231">
        <v>1464663</v>
      </c>
      <c r="F101" s="231">
        <v>2855958</v>
      </c>
      <c r="G101" s="231">
        <v>4316627</v>
      </c>
      <c r="H101" s="231">
        <v>4988661</v>
      </c>
      <c r="I101" s="231">
        <v>5591039</v>
      </c>
      <c r="J101" s="231">
        <v>5183010</v>
      </c>
      <c r="K101" s="231">
        <v>4414186</v>
      </c>
      <c r="L101" s="231">
        <v>5916477</v>
      </c>
      <c r="M101" s="231">
        <v>3747955</v>
      </c>
      <c r="N101" s="233">
        <v>43799042</v>
      </c>
    </row>
    <row r="102" spans="1:14" ht="13.5" thickBot="1" x14ac:dyDescent="0.25">
      <c r="A102" s="217"/>
      <c r="B102" s="232"/>
      <c r="C102" s="232"/>
      <c r="D102" s="232"/>
      <c r="E102" s="232"/>
      <c r="F102" s="232"/>
      <c r="G102" s="232"/>
      <c r="H102" s="232"/>
      <c r="I102" s="232"/>
      <c r="J102" s="232"/>
      <c r="K102" s="232"/>
      <c r="L102" s="232"/>
      <c r="M102" s="232"/>
      <c r="N102" s="234"/>
    </row>
    <row r="103" spans="1:14" x14ac:dyDescent="0.2">
      <c r="A103" s="216" t="s">
        <v>28</v>
      </c>
      <c r="B103" s="231">
        <v>390398</v>
      </c>
      <c r="C103" s="231">
        <v>489357</v>
      </c>
      <c r="D103" s="231">
        <v>51616</v>
      </c>
      <c r="E103" s="231">
        <v>708039</v>
      </c>
      <c r="F103" s="231">
        <v>1274594</v>
      </c>
      <c r="G103" s="231">
        <v>369053</v>
      </c>
      <c r="H103" s="231">
        <v>1108461</v>
      </c>
      <c r="I103" s="231">
        <v>464049</v>
      </c>
      <c r="J103" s="231">
        <v>1916175</v>
      </c>
      <c r="K103" s="231">
        <v>5165646</v>
      </c>
      <c r="L103" s="231">
        <v>4943621</v>
      </c>
      <c r="M103" s="231">
        <v>2699891</v>
      </c>
      <c r="N103" s="233">
        <v>19580900</v>
      </c>
    </row>
    <row r="104" spans="1:14" ht="13.5" thickBot="1" x14ac:dyDescent="0.25">
      <c r="A104" s="217"/>
      <c r="B104" s="232"/>
      <c r="C104" s="232"/>
      <c r="D104" s="232"/>
      <c r="E104" s="232"/>
      <c r="F104" s="232"/>
      <c r="G104" s="232"/>
      <c r="H104" s="232"/>
      <c r="I104" s="232"/>
      <c r="J104" s="232"/>
      <c r="K104" s="232"/>
      <c r="L104" s="232"/>
      <c r="M104" s="232"/>
      <c r="N104" s="234"/>
    </row>
    <row r="105" spans="1:14" x14ac:dyDescent="0.2">
      <c r="A105" s="214" t="s">
        <v>13</v>
      </c>
      <c r="B105" s="214">
        <v>187849348</v>
      </c>
      <c r="C105" s="214">
        <v>161257575</v>
      </c>
      <c r="D105" s="214">
        <v>192642476</v>
      </c>
      <c r="E105" s="214">
        <v>231652334</v>
      </c>
      <c r="F105" s="214">
        <v>366391874</v>
      </c>
      <c r="G105" s="214">
        <v>391414134</v>
      </c>
      <c r="H105" s="214">
        <v>396245988</v>
      </c>
      <c r="I105" s="214">
        <v>361172985</v>
      </c>
      <c r="J105" s="214">
        <v>310506055</v>
      </c>
      <c r="K105" s="214">
        <v>316810495</v>
      </c>
      <c r="L105" s="214">
        <v>282099948</v>
      </c>
      <c r="M105" s="214">
        <v>238087055</v>
      </c>
      <c r="N105" s="214">
        <v>3436130267</v>
      </c>
    </row>
    <row r="106" spans="1:14" ht="13.5" thickBot="1" x14ac:dyDescent="0.25">
      <c r="A106" s="215"/>
      <c r="B106" s="215"/>
      <c r="C106" s="215"/>
      <c r="D106" s="215"/>
      <c r="E106" s="215"/>
      <c r="F106" s="215"/>
      <c r="G106" s="215"/>
      <c r="H106" s="215"/>
      <c r="I106" s="215"/>
      <c r="J106" s="215"/>
      <c r="K106" s="215"/>
      <c r="L106" s="215"/>
      <c r="M106" s="215"/>
      <c r="N106" s="215"/>
    </row>
    <row r="110" spans="1:14" s="26" customFormat="1" ht="24.95" customHeight="1" x14ac:dyDescent="0.2">
      <c r="A110" s="222" t="s">
        <v>165</v>
      </c>
      <c r="B110" s="222"/>
      <c r="C110" s="222"/>
      <c r="D110" s="222"/>
      <c r="E110" s="222"/>
      <c r="F110" s="222"/>
      <c r="G110" s="222"/>
      <c r="H110" s="222"/>
      <c r="I110" s="222"/>
      <c r="J110" s="222"/>
      <c r="K110" s="222"/>
      <c r="L110" s="222"/>
      <c r="M110" s="222"/>
      <c r="N110" s="222"/>
    </row>
    <row r="111" spans="1:14" ht="13.5" thickBot="1" x14ac:dyDescent="0.25"/>
    <row r="112" spans="1:14" x14ac:dyDescent="0.2">
      <c r="A112" s="216"/>
      <c r="B112" s="225" t="s">
        <v>1</v>
      </c>
      <c r="C112" s="216" t="s">
        <v>2</v>
      </c>
      <c r="D112" s="225" t="s">
        <v>3</v>
      </c>
      <c r="E112" s="216" t="s">
        <v>4</v>
      </c>
      <c r="F112" s="225" t="s">
        <v>5</v>
      </c>
      <c r="G112" s="216" t="s">
        <v>6</v>
      </c>
      <c r="H112" s="225" t="s">
        <v>7</v>
      </c>
      <c r="I112" s="216" t="s">
        <v>8</v>
      </c>
      <c r="J112" s="225" t="s">
        <v>9</v>
      </c>
      <c r="K112" s="216" t="s">
        <v>10</v>
      </c>
      <c r="L112" s="225" t="s">
        <v>11</v>
      </c>
      <c r="M112" s="216" t="s">
        <v>12</v>
      </c>
      <c r="N112" s="223" t="s">
        <v>13</v>
      </c>
    </row>
    <row r="113" spans="1:14" ht="13.5" thickBot="1" x14ac:dyDescent="0.25">
      <c r="A113" s="217"/>
      <c r="B113" s="226"/>
      <c r="C113" s="217"/>
      <c r="D113" s="226"/>
      <c r="E113" s="217"/>
      <c r="F113" s="226"/>
      <c r="G113" s="217"/>
      <c r="H113" s="226"/>
      <c r="I113" s="217"/>
      <c r="J113" s="226"/>
      <c r="K113" s="217"/>
      <c r="L113" s="226"/>
      <c r="M113" s="217"/>
      <c r="N113" s="224"/>
    </row>
    <row r="114" spans="1:14" x14ac:dyDescent="0.2">
      <c r="A114" s="216" t="s">
        <v>30</v>
      </c>
      <c r="B114" s="231">
        <v>15593200</v>
      </c>
      <c r="C114" s="231">
        <v>17595000</v>
      </c>
      <c r="D114" s="231">
        <v>16835400</v>
      </c>
      <c r="E114" s="231">
        <v>17623300</v>
      </c>
      <c r="F114" s="231">
        <v>20086500</v>
      </c>
      <c r="G114" s="231">
        <v>17444700</v>
      </c>
      <c r="H114" s="231">
        <v>18739700</v>
      </c>
      <c r="I114" s="231">
        <v>22465600</v>
      </c>
      <c r="J114" s="231">
        <v>20627300</v>
      </c>
      <c r="K114" s="231">
        <v>18485500</v>
      </c>
      <c r="L114" s="231">
        <v>18901100</v>
      </c>
      <c r="M114" s="231">
        <v>17995500</v>
      </c>
      <c r="N114" s="233">
        <v>222392800</v>
      </c>
    </row>
    <row r="115" spans="1:14" ht="13.5" thickBot="1" x14ac:dyDescent="0.25">
      <c r="A115" s="217"/>
      <c r="B115" s="232"/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4"/>
    </row>
    <row r="116" spans="1:14" x14ac:dyDescent="0.2">
      <c r="A116" s="216" t="s">
        <v>66</v>
      </c>
      <c r="B116" s="231">
        <v>8567400</v>
      </c>
      <c r="C116" s="231">
        <v>10137500</v>
      </c>
      <c r="D116" s="231">
        <v>5705300</v>
      </c>
      <c r="E116" s="231">
        <v>1419200</v>
      </c>
      <c r="F116" s="231">
        <v>46100</v>
      </c>
      <c r="G116" s="231">
        <v>1261700</v>
      </c>
      <c r="H116" s="231">
        <v>247600</v>
      </c>
      <c r="I116" s="231">
        <v>181400</v>
      </c>
      <c r="J116" s="231">
        <v>17800</v>
      </c>
      <c r="K116" s="231">
        <v>266200</v>
      </c>
      <c r="L116" s="231">
        <v>138700</v>
      </c>
      <c r="M116" s="231">
        <v>159200</v>
      </c>
      <c r="N116" s="233">
        <v>28148100</v>
      </c>
    </row>
    <row r="117" spans="1:14" ht="13.5" thickBot="1" x14ac:dyDescent="0.25">
      <c r="A117" s="217"/>
      <c r="B117" s="232"/>
      <c r="C117" s="232"/>
      <c r="D117" s="232"/>
      <c r="E117" s="232"/>
      <c r="F117" s="232"/>
      <c r="G117" s="232"/>
      <c r="H117" s="232"/>
      <c r="I117" s="232"/>
      <c r="J117" s="232"/>
      <c r="K117" s="232"/>
      <c r="L117" s="232"/>
      <c r="M117" s="232"/>
      <c r="N117" s="234"/>
    </row>
    <row r="118" spans="1:14" x14ac:dyDescent="0.2">
      <c r="A118" s="216" t="s">
        <v>32</v>
      </c>
      <c r="B118" s="231">
        <v>3448600</v>
      </c>
      <c r="C118" s="231">
        <v>5814000</v>
      </c>
      <c r="D118" s="231">
        <v>2088300</v>
      </c>
      <c r="E118" s="231">
        <v>3468200</v>
      </c>
      <c r="F118" s="231">
        <v>4246600</v>
      </c>
      <c r="G118" s="231">
        <v>5242000</v>
      </c>
      <c r="H118" s="231">
        <v>8103200</v>
      </c>
      <c r="I118" s="231">
        <v>6993200</v>
      </c>
      <c r="J118" s="231">
        <v>5046700</v>
      </c>
      <c r="K118" s="231">
        <v>7039300</v>
      </c>
      <c r="L118" s="231">
        <v>8394000</v>
      </c>
      <c r="M118" s="231">
        <v>5493700</v>
      </c>
      <c r="N118" s="233">
        <v>65377800</v>
      </c>
    </row>
    <row r="119" spans="1:14" ht="13.5" thickBot="1" x14ac:dyDescent="0.25">
      <c r="A119" s="217"/>
      <c r="B119" s="232"/>
      <c r="C119" s="232"/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  <c r="N119" s="234"/>
    </row>
    <row r="120" spans="1:14" x14ac:dyDescent="0.2">
      <c r="A120" s="216" t="s">
        <v>33</v>
      </c>
      <c r="B120" s="231"/>
      <c r="C120" s="231"/>
      <c r="D120" s="231"/>
      <c r="E120" s="231"/>
      <c r="F120" s="231"/>
      <c r="G120" s="231"/>
      <c r="H120" s="231"/>
      <c r="I120" s="231">
        <v>677000</v>
      </c>
      <c r="J120" s="231">
        <v>636600</v>
      </c>
      <c r="K120" s="231">
        <v>711330</v>
      </c>
      <c r="L120" s="231">
        <v>2200830</v>
      </c>
      <c r="M120" s="231">
        <v>2138430</v>
      </c>
      <c r="N120" s="233">
        <v>6364190</v>
      </c>
    </row>
    <row r="121" spans="1:14" ht="13.5" thickBot="1" x14ac:dyDescent="0.25">
      <c r="A121" s="217"/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  <c r="L121" s="232"/>
      <c r="M121" s="232"/>
      <c r="N121" s="234"/>
    </row>
    <row r="122" spans="1:14" x14ac:dyDescent="0.2">
      <c r="A122" s="216" t="s">
        <v>62</v>
      </c>
      <c r="B122" s="231">
        <v>2644200</v>
      </c>
      <c r="C122" s="231">
        <v>1706400</v>
      </c>
      <c r="D122" s="231">
        <v>1740400</v>
      </c>
      <c r="E122" s="231">
        <v>1674100</v>
      </c>
      <c r="F122" s="231">
        <v>1698300</v>
      </c>
      <c r="G122" s="231">
        <v>823700</v>
      </c>
      <c r="H122" s="231">
        <v>1650700</v>
      </c>
      <c r="I122" s="231">
        <v>2934900</v>
      </c>
      <c r="J122" s="231">
        <v>5401800</v>
      </c>
      <c r="K122" s="231">
        <v>3020600</v>
      </c>
      <c r="L122" s="231">
        <v>1923400</v>
      </c>
      <c r="M122" s="231">
        <v>2336300</v>
      </c>
      <c r="N122" s="233">
        <v>27554800</v>
      </c>
    </row>
    <row r="123" spans="1:14" ht="13.5" thickBot="1" x14ac:dyDescent="0.25">
      <c r="A123" s="217"/>
      <c r="B123" s="232"/>
      <c r="C123" s="232"/>
      <c r="D123" s="232"/>
      <c r="E123" s="232"/>
      <c r="F123" s="232"/>
      <c r="G123" s="232"/>
      <c r="H123" s="232"/>
      <c r="I123" s="232"/>
      <c r="J123" s="232"/>
      <c r="K123" s="232"/>
      <c r="L123" s="232"/>
      <c r="M123" s="232"/>
      <c r="N123" s="234"/>
    </row>
    <row r="124" spans="1:14" x14ac:dyDescent="0.2">
      <c r="A124" s="216" t="s">
        <v>25</v>
      </c>
      <c r="B124" s="231">
        <v>7012500</v>
      </c>
      <c r="C124" s="231">
        <v>3061600</v>
      </c>
      <c r="D124" s="231">
        <v>6009000</v>
      </c>
      <c r="E124" s="231">
        <v>8246100</v>
      </c>
      <c r="F124" s="231">
        <v>9534400</v>
      </c>
      <c r="G124" s="231">
        <v>8999800</v>
      </c>
      <c r="H124" s="231">
        <v>6719400</v>
      </c>
      <c r="I124" s="231">
        <v>5275900</v>
      </c>
      <c r="J124" s="231">
        <v>6325400</v>
      </c>
      <c r="K124" s="231">
        <v>5200200</v>
      </c>
      <c r="L124" s="231">
        <v>3543400</v>
      </c>
      <c r="M124" s="231">
        <v>4259300</v>
      </c>
      <c r="N124" s="233">
        <v>74187000</v>
      </c>
    </row>
    <row r="125" spans="1:14" ht="13.5" thickBot="1" x14ac:dyDescent="0.25">
      <c r="A125" s="217"/>
      <c r="B125" s="232"/>
      <c r="C125" s="232"/>
      <c r="D125" s="232"/>
      <c r="E125" s="232"/>
      <c r="F125" s="232"/>
      <c r="G125" s="232"/>
      <c r="H125" s="232"/>
      <c r="I125" s="232"/>
      <c r="J125" s="232"/>
      <c r="K125" s="232"/>
      <c r="L125" s="232"/>
      <c r="M125" s="232"/>
      <c r="N125" s="234"/>
    </row>
    <row r="126" spans="1:14" x14ac:dyDescent="0.2">
      <c r="A126" s="216" t="s">
        <v>34</v>
      </c>
      <c r="B126" s="231">
        <v>17333500</v>
      </c>
      <c r="C126" s="231">
        <v>16016500</v>
      </c>
      <c r="D126" s="231">
        <v>14981300</v>
      </c>
      <c r="E126" s="231">
        <v>17670600</v>
      </c>
      <c r="F126" s="231">
        <v>22358500</v>
      </c>
      <c r="G126" s="231">
        <v>22456700</v>
      </c>
      <c r="H126" s="231">
        <v>26916900</v>
      </c>
      <c r="I126" s="231">
        <v>32859000</v>
      </c>
      <c r="J126" s="231">
        <v>38692700</v>
      </c>
      <c r="K126" s="231">
        <v>41308500</v>
      </c>
      <c r="L126" s="231">
        <v>41306600</v>
      </c>
      <c r="M126" s="231">
        <v>39050800</v>
      </c>
      <c r="N126" s="233">
        <v>330951600</v>
      </c>
    </row>
    <row r="127" spans="1:14" ht="13.5" thickBot="1" x14ac:dyDescent="0.25">
      <c r="A127" s="217"/>
      <c r="B127" s="232"/>
      <c r="C127" s="232"/>
      <c r="D127" s="232"/>
      <c r="E127" s="232"/>
      <c r="F127" s="232"/>
      <c r="G127" s="232"/>
      <c r="H127" s="232"/>
      <c r="I127" s="232"/>
      <c r="J127" s="232"/>
      <c r="K127" s="232"/>
      <c r="L127" s="232"/>
      <c r="M127" s="232"/>
      <c r="N127" s="234"/>
    </row>
    <row r="128" spans="1:14" x14ac:dyDescent="0.2">
      <c r="A128" s="216" t="s">
        <v>108</v>
      </c>
      <c r="B128" s="231">
        <v>23693500</v>
      </c>
      <c r="C128" s="231">
        <v>28574700</v>
      </c>
      <c r="D128" s="231">
        <v>30826000</v>
      </c>
      <c r="E128" s="231">
        <v>27972400</v>
      </c>
      <c r="F128" s="231">
        <v>24547700</v>
      </c>
      <c r="G128" s="231">
        <v>25156600</v>
      </c>
      <c r="H128" s="231">
        <v>29565000</v>
      </c>
      <c r="I128" s="231">
        <v>23778800</v>
      </c>
      <c r="J128" s="231">
        <v>23490100</v>
      </c>
      <c r="K128" s="231">
        <v>17463700</v>
      </c>
      <c r="L128" s="231">
        <v>24969000</v>
      </c>
      <c r="M128" s="231">
        <v>21392800</v>
      </c>
      <c r="N128" s="233">
        <v>301430300</v>
      </c>
    </row>
    <row r="129" spans="1:14" ht="13.5" thickBot="1" x14ac:dyDescent="0.25">
      <c r="A129" s="217"/>
      <c r="B129" s="232"/>
      <c r="C129" s="232"/>
      <c r="D129" s="232"/>
      <c r="E129" s="232"/>
      <c r="F129" s="232"/>
      <c r="G129" s="232"/>
      <c r="H129" s="232"/>
      <c r="I129" s="232"/>
      <c r="J129" s="232"/>
      <c r="K129" s="232"/>
      <c r="L129" s="232"/>
      <c r="M129" s="232"/>
      <c r="N129" s="234"/>
    </row>
    <row r="130" spans="1:14" x14ac:dyDescent="0.2">
      <c r="A130" s="216" t="s">
        <v>35</v>
      </c>
      <c r="B130" s="231">
        <v>4487500</v>
      </c>
      <c r="C130" s="231">
        <v>5691200</v>
      </c>
      <c r="D130" s="231">
        <v>7666900</v>
      </c>
      <c r="E130" s="231">
        <v>5246900</v>
      </c>
      <c r="F130" s="231">
        <v>6761900</v>
      </c>
      <c r="G130" s="231">
        <v>8648000</v>
      </c>
      <c r="H130" s="231">
        <v>9074200</v>
      </c>
      <c r="I130" s="231">
        <v>7817800</v>
      </c>
      <c r="J130" s="231">
        <v>8202500</v>
      </c>
      <c r="K130" s="231">
        <v>12015100</v>
      </c>
      <c r="L130" s="231">
        <v>11256700</v>
      </c>
      <c r="M130" s="231">
        <v>9291300</v>
      </c>
      <c r="N130" s="233">
        <v>96160000</v>
      </c>
    </row>
    <row r="131" spans="1:14" ht="13.5" thickBot="1" x14ac:dyDescent="0.25">
      <c r="A131" s="217"/>
      <c r="B131" s="232"/>
      <c r="C131" s="232"/>
      <c r="D131" s="232"/>
      <c r="E131" s="232"/>
      <c r="F131" s="232"/>
      <c r="G131" s="232"/>
      <c r="H131" s="232"/>
      <c r="I131" s="232"/>
      <c r="J131" s="232"/>
      <c r="K131" s="232"/>
      <c r="L131" s="232"/>
      <c r="M131" s="232"/>
      <c r="N131" s="234"/>
    </row>
    <row r="132" spans="1:14" x14ac:dyDescent="0.2">
      <c r="A132" s="237" t="s">
        <v>117</v>
      </c>
      <c r="B132" s="231"/>
      <c r="C132" s="231"/>
      <c r="D132" s="231"/>
      <c r="E132" s="231"/>
      <c r="F132" s="231"/>
      <c r="G132" s="231"/>
      <c r="H132" s="231"/>
      <c r="I132" s="231">
        <v>1005000</v>
      </c>
      <c r="J132" s="231">
        <v>1473690</v>
      </c>
      <c r="K132" s="231">
        <v>2145390</v>
      </c>
      <c r="L132" s="231">
        <v>1962320</v>
      </c>
      <c r="M132" s="231">
        <v>2333750</v>
      </c>
      <c r="N132" s="233">
        <v>8920150</v>
      </c>
    </row>
    <row r="133" spans="1:14" ht="13.5" thickBot="1" x14ac:dyDescent="0.25">
      <c r="A133" s="217"/>
      <c r="B133" s="232"/>
      <c r="C133" s="232"/>
      <c r="D133" s="232"/>
      <c r="E133" s="232"/>
      <c r="F133" s="232"/>
      <c r="G133" s="232"/>
      <c r="H133" s="232"/>
      <c r="I133" s="232"/>
      <c r="J133" s="232"/>
      <c r="K133" s="232"/>
      <c r="L133" s="232"/>
      <c r="M133" s="232"/>
      <c r="N133" s="234"/>
    </row>
    <row r="134" spans="1:14" x14ac:dyDescent="0.2">
      <c r="A134" s="216" t="s">
        <v>49</v>
      </c>
      <c r="B134" s="231"/>
      <c r="C134" s="231"/>
      <c r="D134" s="231"/>
      <c r="E134" s="231"/>
      <c r="F134" s="231"/>
      <c r="G134" s="231"/>
      <c r="H134" s="231"/>
      <c r="I134" s="231">
        <v>9098000</v>
      </c>
      <c r="J134" s="231">
        <v>5913090</v>
      </c>
      <c r="K134" s="231">
        <v>8409710</v>
      </c>
      <c r="L134" s="231">
        <v>7204030</v>
      </c>
      <c r="M134" s="231">
        <v>7485450</v>
      </c>
      <c r="N134" s="233">
        <v>38110280</v>
      </c>
    </row>
    <row r="135" spans="1:14" ht="13.5" thickBot="1" x14ac:dyDescent="0.25">
      <c r="A135" s="217"/>
      <c r="B135" s="232"/>
      <c r="C135" s="232"/>
      <c r="D135" s="232"/>
      <c r="E135" s="232"/>
      <c r="F135" s="232"/>
      <c r="G135" s="232"/>
      <c r="H135" s="232"/>
      <c r="I135" s="232"/>
      <c r="J135" s="232"/>
      <c r="K135" s="232"/>
      <c r="L135" s="232"/>
      <c r="M135" s="232"/>
      <c r="N135" s="234"/>
    </row>
    <row r="136" spans="1:14" x14ac:dyDescent="0.2">
      <c r="A136" s="216" t="s">
        <v>17</v>
      </c>
      <c r="B136" s="231">
        <v>6184600</v>
      </c>
      <c r="C136" s="231">
        <v>7542200</v>
      </c>
      <c r="D136" s="231">
        <v>11736000</v>
      </c>
      <c r="E136" s="231">
        <v>21259500</v>
      </c>
      <c r="F136" s="231">
        <v>19065500</v>
      </c>
      <c r="G136" s="231">
        <v>18538400</v>
      </c>
      <c r="H136" s="231">
        <v>25471900</v>
      </c>
      <c r="I136" s="231">
        <v>11864000</v>
      </c>
      <c r="J136" s="231">
        <v>12725220</v>
      </c>
      <c r="K136" s="231">
        <v>16355570</v>
      </c>
      <c r="L136" s="231">
        <v>14731920</v>
      </c>
      <c r="M136" s="231">
        <v>15050870</v>
      </c>
      <c r="N136" s="233">
        <v>180525680</v>
      </c>
    </row>
    <row r="137" spans="1:14" ht="13.5" thickBot="1" x14ac:dyDescent="0.25">
      <c r="A137" s="217"/>
      <c r="B137" s="232"/>
      <c r="C137" s="232"/>
      <c r="D137" s="232"/>
      <c r="E137" s="232"/>
      <c r="F137" s="232"/>
      <c r="G137" s="232"/>
      <c r="H137" s="232"/>
      <c r="I137" s="232"/>
      <c r="J137" s="232"/>
      <c r="K137" s="232"/>
      <c r="L137" s="232"/>
      <c r="M137" s="232"/>
      <c r="N137" s="234"/>
    </row>
    <row r="138" spans="1:14" x14ac:dyDescent="0.2">
      <c r="A138" s="214" t="s">
        <v>13</v>
      </c>
      <c r="B138" s="214">
        <v>88965000</v>
      </c>
      <c r="C138" s="214">
        <v>96139100</v>
      </c>
      <c r="D138" s="214">
        <v>97588600</v>
      </c>
      <c r="E138" s="214">
        <v>104580300</v>
      </c>
      <c r="F138" s="214">
        <v>108345500</v>
      </c>
      <c r="G138" s="214">
        <v>108571600</v>
      </c>
      <c r="H138" s="214">
        <v>126488600</v>
      </c>
      <c r="I138" s="214">
        <v>124950600</v>
      </c>
      <c r="J138" s="214">
        <v>128552900</v>
      </c>
      <c r="K138" s="214">
        <v>132421100</v>
      </c>
      <c r="L138" s="214">
        <v>136532000</v>
      </c>
      <c r="M138" s="214">
        <v>126987400</v>
      </c>
      <c r="N138" s="214">
        <v>1380122700</v>
      </c>
    </row>
    <row r="139" spans="1:14" ht="13.5" thickBot="1" x14ac:dyDescent="0.25">
      <c r="A139" s="215"/>
      <c r="B139" s="215"/>
      <c r="C139" s="215"/>
      <c r="D139" s="215"/>
      <c r="E139" s="215"/>
      <c r="F139" s="215"/>
      <c r="G139" s="215"/>
      <c r="H139" s="215"/>
      <c r="I139" s="215"/>
      <c r="J139" s="215"/>
      <c r="K139" s="215"/>
      <c r="L139" s="215"/>
      <c r="M139" s="215"/>
      <c r="N139" s="215"/>
    </row>
    <row r="143" spans="1:14" s="26" customFormat="1" ht="24.95" customHeight="1" x14ac:dyDescent="0.2">
      <c r="A143" s="222" t="s">
        <v>171</v>
      </c>
      <c r="B143" s="222"/>
      <c r="C143" s="222"/>
      <c r="D143" s="222"/>
      <c r="E143" s="222"/>
      <c r="F143" s="222"/>
      <c r="G143" s="222"/>
      <c r="H143" s="222"/>
      <c r="I143" s="222"/>
      <c r="J143" s="222"/>
      <c r="K143" s="222"/>
      <c r="L143" s="222"/>
      <c r="M143" s="222"/>
      <c r="N143" s="222"/>
    </row>
    <row r="144" spans="1:14" ht="13.5" thickBot="1" x14ac:dyDescent="0.25"/>
    <row r="145" spans="1:14" x14ac:dyDescent="0.2">
      <c r="A145" s="216"/>
      <c r="B145" s="225" t="s">
        <v>1</v>
      </c>
      <c r="C145" s="216" t="s">
        <v>2</v>
      </c>
      <c r="D145" s="225" t="s">
        <v>3</v>
      </c>
      <c r="E145" s="216" t="s">
        <v>4</v>
      </c>
      <c r="F145" s="225" t="s">
        <v>5</v>
      </c>
      <c r="G145" s="216" t="s">
        <v>6</v>
      </c>
      <c r="H145" s="225" t="s">
        <v>7</v>
      </c>
      <c r="I145" s="216" t="s">
        <v>8</v>
      </c>
      <c r="J145" s="225" t="s">
        <v>9</v>
      </c>
      <c r="K145" s="216" t="s">
        <v>10</v>
      </c>
      <c r="L145" s="225" t="s">
        <v>11</v>
      </c>
      <c r="M145" s="216" t="s">
        <v>12</v>
      </c>
      <c r="N145" s="223" t="s">
        <v>13</v>
      </c>
    </row>
    <row r="146" spans="1:14" ht="13.5" thickBot="1" x14ac:dyDescent="0.25">
      <c r="A146" s="217"/>
      <c r="B146" s="226"/>
      <c r="C146" s="217"/>
      <c r="D146" s="226"/>
      <c r="E146" s="217"/>
      <c r="F146" s="226"/>
      <c r="G146" s="217"/>
      <c r="H146" s="226"/>
      <c r="I146" s="217"/>
      <c r="J146" s="226"/>
      <c r="K146" s="217"/>
      <c r="L146" s="226"/>
      <c r="M146" s="217"/>
      <c r="N146" s="224"/>
    </row>
    <row r="147" spans="1:14" x14ac:dyDescent="0.2">
      <c r="A147" s="216" t="s">
        <v>36</v>
      </c>
      <c r="B147" s="231">
        <v>15063000</v>
      </c>
      <c r="C147" s="231">
        <v>14940000</v>
      </c>
      <c r="D147" s="231">
        <v>24967000</v>
      </c>
      <c r="E147" s="231">
        <v>33172713</v>
      </c>
      <c r="F147" s="231">
        <v>31739000</v>
      </c>
      <c r="G147" s="231">
        <v>26897000</v>
      </c>
      <c r="H147" s="231">
        <v>29639000</v>
      </c>
      <c r="I147" s="231">
        <v>28446000</v>
      </c>
      <c r="J147" s="231">
        <v>34016000</v>
      </c>
      <c r="K147" s="231">
        <v>34350670</v>
      </c>
      <c r="L147" s="231">
        <v>36320568</v>
      </c>
      <c r="M147" s="231">
        <v>46346964</v>
      </c>
      <c r="N147" s="233">
        <v>355897915</v>
      </c>
    </row>
    <row r="148" spans="1:14" ht="13.5" thickBot="1" x14ac:dyDescent="0.25">
      <c r="A148" s="217"/>
      <c r="B148" s="232"/>
      <c r="C148" s="232"/>
      <c r="D148" s="232"/>
      <c r="E148" s="232"/>
      <c r="F148" s="232"/>
      <c r="G148" s="232"/>
      <c r="H148" s="232"/>
      <c r="I148" s="232"/>
      <c r="J148" s="232"/>
      <c r="K148" s="232"/>
      <c r="L148" s="232"/>
      <c r="M148" s="232"/>
      <c r="N148" s="234"/>
    </row>
    <row r="149" spans="1:14" x14ac:dyDescent="0.2">
      <c r="A149" s="216" t="s">
        <v>37</v>
      </c>
      <c r="B149" s="231">
        <v>46515000</v>
      </c>
      <c r="C149" s="231">
        <v>39598000</v>
      </c>
      <c r="D149" s="231">
        <v>39777000</v>
      </c>
      <c r="E149" s="231">
        <v>32864350</v>
      </c>
      <c r="F149" s="231">
        <v>36174000</v>
      </c>
      <c r="G149" s="231">
        <v>32832000</v>
      </c>
      <c r="H149" s="231">
        <v>48341000</v>
      </c>
      <c r="I149" s="231">
        <v>44197000</v>
      </c>
      <c r="J149" s="231">
        <v>40057000</v>
      </c>
      <c r="K149" s="231">
        <v>38938472</v>
      </c>
      <c r="L149" s="231">
        <v>33090692</v>
      </c>
      <c r="M149" s="231">
        <v>41755378</v>
      </c>
      <c r="N149" s="233">
        <v>474139892</v>
      </c>
    </row>
    <row r="150" spans="1:14" ht="13.5" thickBot="1" x14ac:dyDescent="0.25">
      <c r="A150" s="217"/>
      <c r="B150" s="232"/>
      <c r="C150" s="232"/>
      <c r="D150" s="232"/>
      <c r="E150" s="232"/>
      <c r="F150" s="232"/>
      <c r="G150" s="232"/>
      <c r="H150" s="232"/>
      <c r="I150" s="232"/>
      <c r="J150" s="232"/>
      <c r="K150" s="232"/>
      <c r="L150" s="232"/>
      <c r="M150" s="232"/>
      <c r="N150" s="234"/>
    </row>
    <row r="151" spans="1:14" x14ac:dyDescent="0.2">
      <c r="A151" s="216" t="s">
        <v>38</v>
      </c>
      <c r="B151" s="231">
        <v>18329000</v>
      </c>
      <c r="C151" s="231">
        <v>7417000</v>
      </c>
      <c r="D151" s="231">
        <v>32253000</v>
      </c>
      <c r="E151" s="231">
        <v>34186803</v>
      </c>
      <c r="F151" s="231">
        <v>46366000</v>
      </c>
      <c r="G151" s="231"/>
      <c r="H151" s="231">
        <v>33179000</v>
      </c>
      <c r="I151" s="231">
        <v>36926000</v>
      </c>
      <c r="J151" s="231">
        <v>31303000</v>
      </c>
      <c r="K151" s="231">
        <v>23071301</v>
      </c>
      <c r="L151" s="231">
        <v>30997684</v>
      </c>
      <c r="M151" s="231">
        <v>27867296</v>
      </c>
      <c r="N151" s="233">
        <v>321896084</v>
      </c>
    </row>
    <row r="152" spans="1:14" ht="13.5" thickBot="1" x14ac:dyDescent="0.25">
      <c r="A152" s="217"/>
      <c r="B152" s="232"/>
      <c r="C152" s="232"/>
      <c r="D152" s="232"/>
      <c r="E152" s="232"/>
      <c r="F152" s="232"/>
      <c r="G152" s="232"/>
      <c r="H152" s="232"/>
      <c r="I152" s="232"/>
      <c r="J152" s="232"/>
      <c r="K152" s="232"/>
      <c r="L152" s="232"/>
      <c r="M152" s="232"/>
      <c r="N152" s="234"/>
    </row>
    <row r="153" spans="1:14" x14ac:dyDescent="0.2">
      <c r="A153" s="216" t="s">
        <v>39</v>
      </c>
      <c r="B153" s="231"/>
      <c r="C153" s="231"/>
      <c r="D153" s="231"/>
      <c r="E153" s="231"/>
      <c r="F153" s="231"/>
      <c r="G153" s="231">
        <v>30683000</v>
      </c>
      <c r="H153" s="231"/>
      <c r="I153" s="231"/>
      <c r="J153" s="231"/>
      <c r="K153" s="231"/>
      <c r="L153" s="231"/>
      <c r="M153" s="231"/>
      <c r="N153" s="233">
        <v>30683000</v>
      </c>
    </row>
    <row r="154" spans="1:14" ht="13.5" thickBot="1" x14ac:dyDescent="0.25">
      <c r="A154" s="217"/>
      <c r="B154" s="232"/>
      <c r="C154" s="232"/>
      <c r="D154" s="232"/>
      <c r="E154" s="232"/>
      <c r="F154" s="232"/>
      <c r="G154" s="232"/>
      <c r="H154" s="232"/>
      <c r="I154" s="232"/>
      <c r="J154" s="232"/>
      <c r="K154" s="232"/>
      <c r="L154" s="232"/>
      <c r="M154" s="232"/>
      <c r="N154" s="234"/>
    </row>
    <row r="155" spans="1:14" x14ac:dyDescent="0.2">
      <c r="A155" s="216" t="s">
        <v>40</v>
      </c>
      <c r="B155" s="231">
        <v>12392000</v>
      </c>
      <c r="C155" s="231">
        <v>9106000</v>
      </c>
      <c r="D155" s="231">
        <v>13038000</v>
      </c>
      <c r="E155" s="231">
        <v>13428589</v>
      </c>
      <c r="F155" s="231">
        <v>12066000</v>
      </c>
      <c r="G155" s="231">
        <v>10571000</v>
      </c>
      <c r="H155" s="231">
        <v>6541000</v>
      </c>
      <c r="I155" s="231">
        <v>1195000</v>
      </c>
      <c r="J155" s="231">
        <v>8220000</v>
      </c>
      <c r="K155" s="231">
        <v>10104229</v>
      </c>
      <c r="L155" s="231">
        <v>10164417</v>
      </c>
      <c r="M155" s="231">
        <v>12742519</v>
      </c>
      <c r="N155" s="233">
        <v>119568754</v>
      </c>
    </row>
    <row r="156" spans="1:14" ht="13.5" thickBot="1" x14ac:dyDescent="0.25">
      <c r="A156" s="217"/>
      <c r="B156" s="232"/>
      <c r="C156" s="232"/>
      <c r="D156" s="232"/>
      <c r="E156" s="232"/>
      <c r="F156" s="232"/>
      <c r="G156" s="232"/>
      <c r="H156" s="232"/>
      <c r="I156" s="232"/>
      <c r="J156" s="232"/>
      <c r="K156" s="232"/>
      <c r="L156" s="232"/>
      <c r="M156" s="232"/>
      <c r="N156" s="234"/>
    </row>
    <row r="157" spans="1:14" x14ac:dyDescent="0.2">
      <c r="A157" s="216" t="s">
        <v>32</v>
      </c>
      <c r="B157" s="231">
        <v>7584000</v>
      </c>
      <c r="C157" s="231">
        <v>4955000</v>
      </c>
      <c r="D157" s="231">
        <v>6868000</v>
      </c>
      <c r="E157" s="231">
        <v>5915680</v>
      </c>
      <c r="F157" s="231">
        <v>7304000</v>
      </c>
      <c r="G157" s="231">
        <v>8480000</v>
      </c>
      <c r="H157" s="231">
        <v>9872000</v>
      </c>
      <c r="I157" s="231">
        <v>9061000</v>
      </c>
      <c r="J157" s="231">
        <v>10344000</v>
      </c>
      <c r="K157" s="231">
        <v>19314111</v>
      </c>
      <c r="L157" s="231">
        <v>16177777</v>
      </c>
      <c r="M157" s="231">
        <v>9656728</v>
      </c>
      <c r="N157" s="233">
        <v>115532296</v>
      </c>
    </row>
    <row r="158" spans="1:14" ht="13.5" thickBot="1" x14ac:dyDescent="0.25">
      <c r="A158" s="217"/>
      <c r="B158" s="232"/>
      <c r="C158" s="232"/>
      <c r="D158" s="232"/>
      <c r="E158" s="232"/>
      <c r="F158" s="232"/>
      <c r="G158" s="232"/>
      <c r="H158" s="232"/>
      <c r="I158" s="232"/>
      <c r="J158" s="232"/>
      <c r="K158" s="232"/>
      <c r="L158" s="232"/>
      <c r="M158" s="232"/>
      <c r="N158" s="234"/>
    </row>
    <row r="159" spans="1:14" x14ac:dyDescent="0.2">
      <c r="A159" s="216" t="s">
        <v>67</v>
      </c>
      <c r="B159" s="231">
        <v>16634000</v>
      </c>
      <c r="C159" s="231">
        <v>15613000</v>
      </c>
      <c r="D159" s="231">
        <v>16447000</v>
      </c>
      <c r="E159" s="231">
        <v>20205544</v>
      </c>
      <c r="F159" s="231">
        <v>20912000</v>
      </c>
      <c r="G159" s="231">
        <v>20918000</v>
      </c>
      <c r="H159" s="231">
        <v>20523000</v>
      </c>
      <c r="I159" s="231">
        <v>19297000</v>
      </c>
      <c r="J159" s="231">
        <v>22572000</v>
      </c>
      <c r="K159" s="231">
        <v>25796533</v>
      </c>
      <c r="L159" s="231">
        <v>21395891</v>
      </c>
      <c r="M159" s="231">
        <v>17145294</v>
      </c>
      <c r="N159" s="233">
        <v>237459262</v>
      </c>
    </row>
    <row r="160" spans="1:14" ht="13.5" thickBot="1" x14ac:dyDescent="0.25">
      <c r="A160" s="217"/>
      <c r="B160" s="232"/>
      <c r="C160" s="232"/>
      <c r="D160" s="232"/>
      <c r="E160" s="232"/>
      <c r="F160" s="232"/>
      <c r="G160" s="232"/>
      <c r="H160" s="232"/>
      <c r="I160" s="232"/>
      <c r="J160" s="232"/>
      <c r="K160" s="232"/>
      <c r="L160" s="232"/>
      <c r="M160" s="232"/>
      <c r="N160" s="234"/>
    </row>
    <row r="161" spans="1:14" x14ac:dyDescent="0.2">
      <c r="A161" s="216" t="s">
        <v>68</v>
      </c>
      <c r="B161" s="231">
        <v>27111000</v>
      </c>
      <c r="C161" s="231">
        <v>27889000</v>
      </c>
      <c r="D161" s="231">
        <v>35790000</v>
      </c>
      <c r="E161" s="231">
        <v>27859040</v>
      </c>
      <c r="F161" s="231">
        <v>44877000</v>
      </c>
      <c r="G161" s="231">
        <v>41032000</v>
      </c>
      <c r="H161" s="231">
        <v>60721000</v>
      </c>
      <c r="I161" s="231">
        <v>61626000</v>
      </c>
      <c r="J161" s="231">
        <v>41207000</v>
      </c>
      <c r="K161" s="231">
        <v>39658302</v>
      </c>
      <c r="L161" s="231">
        <v>37846994</v>
      </c>
      <c r="M161" s="231">
        <v>36877449</v>
      </c>
      <c r="N161" s="233">
        <v>482494785</v>
      </c>
    </row>
    <row r="162" spans="1:14" ht="13.5" thickBot="1" x14ac:dyDescent="0.25">
      <c r="A162" s="217"/>
      <c r="B162" s="232"/>
      <c r="C162" s="232"/>
      <c r="D162" s="232"/>
      <c r="E162" s="232"/>
      <c r="F162" s="232"/>
      <c r="G162" s="232"/>
      <c r="H162" s="232"/>
      <c r="I162" s="232"/>
      <c r="J162" s="232"/>
      <c r="K162" s="232"/>
      <c r="L162" s="232"/>
      <c r="M162" s="232"/>
      <c r="N162" s="234"/>
    </row>
    <row r="163" spans="1:14" x14ac:dyDescent="0.2">
      <c r="A163" s="216" t="s">
        <v>69</v>
      </c>
      <c r="B163" s="231">
        <v>1917000</v>
      </c>
      <c r="C163" s="231">
        <v>2878000</v>
      </c>
      <c r="D163" s="231">
        <v>2212000</v>
      </c>
      <c r="E163" s="231">
        <v>2666028</v>
      </c>
      <c r="F163" s="231">
        <v>2855000</v>
      </c>
      <c r="G163" s="231">
        <v>9680000</v>
      </c>
      <c r="H163" s="231">
        <v>5726000</v>
      </c>
      <c r="I163" s="231">
        <v>1055000</v>
      </c>
      <c r="J163" s="231">
        <v>673000</v>
      </c>
      <c r="K163" s="231">
        <v>2916154</v>
      </c>
      <c r="L163" s="231">
        <v>2050650</v>
      </c>
      <c r="M163" s="231">
        <v>2072283</v>
      </c>
      <c r="N163" s="233">
        <v>36701115</v>
      </c>
    </row>
    <row r="164" spans="1:14" ht="13.5" thickBot="1" x14ac:dyDescent="0.25">
      <c r="A164" s="217"/>
      <c r="B164" s="232"/>
      <c r="C164" s="232"/>
      <c r="D164" s="232"/>
      <c r="E164" s="232"/>
      <c r="F164" s="232"/>
      <c r="G164" s="232"/>
      <c r="H164" s="232"/>
      <c r="I164" s="232"/>
      <c r="J164" s="232"/>
      <c r="K164" s="232"/>
      <c r="L164" s="232"/>
      <c r="M164" s="232"/>
      <c r="N164" s="234"/>
    </row>
    <row r="165" spans="1:14" x14ac:dyDescent="0.2">
      <c r="A165" s="216" t="s">
        <v>17</v>
      </c>
      <c r="B165" s="231">
        <v>2151000</v>
      </c>
      <c r="C165" s="231">
        <v>3411000</v>
      </c>
      <c r="D165" s="231">
        <v>3643000</v>
      </c>
      <c r="E165" s="231">
        <v>2683579</v>
      </c>
      <c r="F165" s="231">
        <v>6208000</v>
      </c>
      <c r="G165" s="231">
        <v>4312000</v>
      </c>
      <c r="H165" s="231">
        <v>6990000</v>
      </c>
      <c r="I165" s="231">
        <v>6910000</v>
      </c>
      <c r="J165" s="231">
        <v>7316000</v>
      </c>
      <c r="K165" s="231">
        <v>6566156</v>
      </c>
      <c r="L165" s="231">
        <v>8173857</v>
      </c>
      <c r="M165" s="231">
        <v>8247529</v>
      </c>
      <c r="N165" s="233">
        <v>66612121</v>
      </c>
    </row>
    <row r="166" spans="1:14" ht="13.5" thickBot="1" x14ac:dyDescent="0.25">
      <c r="A166" s="217"/>
      <c r="B166" s="232"/>
      <c r="C166" s="232"/>
      <c r="D166" s="232"/>
      <c r="E166" s="232"/>
      <c r="F166" s="232"/>
      <c r="G166" s="232"/>
      <c r="H166" s="232"/>
      <c r="I166" s="232"/>
      <c r="J166" s="232"/>
      <c r="K166" s="232"/>
      <c r="L166" s="232"/>
      <c r="M166" s="232"/>
      <c r="N166" s="234"/>
    </row>
    <row r="167" spans="1:14" x14ac:dyDescent="0.2">
      <c r="A167" s="214" t="s">
        <v>13</v>
      </c>
      <c r="B167" s="214">
        <v>147696000</v>
      </c>
      <c r="C167" s="214">
        <v>125807000</v>
      </c>
      <c r="D167" s="214">
        <v>174995000</v>
      </c>
      <c r="E167" s="214">
        <v>172982326</v>
      </c>
      <c r="F167" s="214">
        <v>208501000</v>
      </c>
      <c r="G167" s="214">
        <v>185405000</v>
      </c>
      <c r="H167" s="214">
        <v>221532000</v>
      </c>
      <c r="I167" s="214">
        <v>208713000</v>
      </c>
      <c r="J167" s="214">
        <v>195708000</v>
      </c>
      <c r="K167" s="214">
        <v>200715928</v>
      </c>
      <c r="L167" s="214">
        <v>196218530</v>
      </c>
      <c r="M167" s="214">
        <v>202711440</v>
      </c>
      <c r="N167" s="214">
        <v>2240985224</v>
      </c>
    </row>
    <row r="168" spans="1:14" ht="13.5" thickBot="1" x14ac:dyDescent="0.25">
      <c r="A168" s="215"/>
      <c r="B168" s="215"/>
      <c r="C168" s="215"/>
      <c r="D168" s="215"/>
      <c r="E168" s="215"/>
      <c r="F168" s="215"/>
      <c r="G168" s="215"/>
      <c r="H168" s="215"/>
      <c r="I168" s="215"/>
      <c r="J168" s="215"/>
      <c r="K168" s="215"/>
      <c r="L168" s="215"/>
      <c r="M168" s="215"/>
      <c r="N168" s="215"/>
    </row>
    <row r="172" spans="1:14" s="26" customFormat="1" ht="24.95" customHeight="1" x14ac:dyDescent="0.2">
      <c r="A172" s="222" t="s">
        <v>172</v>
      </c>
      <c r="B172" s="222"/>
      <c r="C172" s="222"/>
      <c r="D172" s="222"/>
      <c r="E172" s="222"/>
      <c r="F172" s="222"/>
      <c r="G172" s="222"/>
      <c r="H172" s="222"/>
      <c r="I172" s="222"/>
      <c r="J172" s="222"/>
      <c r="K172" s="222"/>
      <c r="L172" s="222"/>
      <c r="M172" s="222"/>
      <c r="N172" s="222"/>
    </row>
    <row r="173" spans="1:14" ht="13.5" thickBot="1" x14ac:dyDescent="0.25"/>
    <row r="174" spans="1:14" x14ac:dyDescent="0.2">
      <c r="A174" s="216"/>
      <c r="B174" s="225" t="s">
        <v>1</v>
      </c>
      <c r="C174" s="216" t="s">
        <v>2</v>
      </c>
      <c r="D174" s="225" t="s">
        <v>3</v>
      </c>
      <c r="E174" s="216" t="s">
        <v>4</v>
      </c>
      <c r="F174" s="225" t="s">
        <v>5</v>
      </c>
      <c r="G174" s="216" t="s">
        <v>6</v>
      </c>
      <c r="H174" s="225" t="s">
        <v>7</v>
      </c>
      <c r="I174" s="216" t="s">
        <v>8</v>
      </c>
      <c r="J174" s="225" t="s">
        <v>9</v>
      </c>
      <c r="K174" s="216" t="s">
        <v>10</v>
      </c>
      <c r="L174" s="225" t="s">
        <v>11</v>
      </c>
      <c r="M174" s="216" t="s">
        <v>12</v>
      </c>
      <c r="N174" s="223" t="s">
        <v>13</v>
      </c>
    </row>
    <row r="175" spans="1:14" ht="13.5" thickBot="1" x14ac:dyDescent="0.25">
      <c r="A175" s="217"/>
      <c r="B175" s="226"/>
      <c r="C175" s="217"/>
      <c r="D175" s="226"/>
      <c r="E175" s="217"/>
      <c r="F175" s="226"/>
      <c r="G175" s="217"/>
      <c r="H175" s="226"/>
      <c r="I175" s="217"/>
      <c r="J175" s="226"/>
      <c r="K175" s="217"/>
      <c r="L175" s="226"/>
      <c r="M175" s="217"/>
      <c r="N175" s="224"/>
    </row>
    <row r="176" spans="1:14" x14ac:dyDescent="0.2">
      <c r="A176" s="216" t="s">
        <v>42</v>
      </c>
      <c r="B176" s="231"/>
      <c r="C176" s="231"/>
      <c r="D176" s="231">
        <v>705000</v>
      </c>
      <c r="E176" s="231">
        <v>1836757</v>
      </c>
      <c r="F176" s="231">
        <v>1027000</v>
      </c>
      <c r="G176" s="231">
        <v>187000</v>
      </c>
      <c r="H176" s="231">
        <v>1555000</v>
      </c>
      <c r="I176" s="231">
        <v>2641000</v>
      </c>
      <c r="J176" s="231">
        <v>2888000</v>
      </c>
      <c r="K176" s="231">
        <v>2019089</v>
      </c>
      <c r="L176" s="231">
        <v>460601</v>
      </c>
      <c r="M176" s="231">
        <v>588208</v>
      </c>
      <c r="N176" s="233">
        <v>13907655</v>
      </c>
    </row>
    <row r="177" spans="1:14" ht="13.5" thickBot="1" x14ac:dyDescent="0.25">
      <c r="A177" s="217"/>
      <c r="B177" s="232"/>
      <c r="C177" s="232"/>
      <c r="D177" s="232"/>
      <c r="E177" s="232"/>
      <c r="F177" s="232"/>
      <c r="G177" s="232"/>
      <c r="H177" s="232"/>
      <c r="I177" s="232"/>
      <c r="J177" s="232"/>
      <c r="K177" s="232"/>
      <c r="L177" s="232"/>
      <c r="M177" s="232"/>
      <c r="N177" s="234"/>
    </row>
    <row r="178" spans="1:14" x14ac:dyDescent="0.2">
      <c r="A178" s="216" t="s">
        <v>41</v>
      </c>
      <c r="B178" s="231"/>
      <c r="C178" s="231"/>
      <c r="D178" s="231"/>
      <c r="E178" s="231">
        <v>89280</v>
      </c>
      <c r="F178" s="231">
        <v>146000</v>
      </c>
      <c r="G178" s="231">
        <v>204000</v>
      </c>
      <c r="H178" s="231">
        <v>262000</v>
      </c>
      <c r="I178" s="231">
        <v>233000</v>
      </c>
      <c r="J178" s="231">
        <v>233000</v>
      </c>
      <c r="K178" s="231">
        <v>305886</v>
      </c>
      <c r="L178" s="231">
        <v>378716</v>
      </c>
      <c r="M178" s="231">
        <v>335018</v>
      </c>
      <c r="N178" s="233">
        <v>2186900</v>
      </c>
    </row>
    <row r="179" spans="1:14" ht="13.5" thickBot="1" x14ac:dyDescent="0.25">
      <c r="A179" s="217"/>
      <c r="B179" s="232"/>
      <c r="C179" s="232"/>
      <c r="D179" s="232"/>
      <c r="E179" s="232"/>
      <c r="F179" s="232"/>
      <c r="G179" s="232"/>
      <c r="H179" s="232"/>
      <c r="I179" s="232"/>
      <c r="J179" s="232"/>
      <c r="K179" s="232"/>
      <c r="L179" s="232"/>
      <c r="M179" s="232"/>
      <c r="N179" s="234"/>
    </row>
    <row r="180" spans="1:14" x14ac:dyDescent="0.2">
      <c r="A180" s="216" t="s">
        <v>65</v>
      </c>
      <c r="B180" s="231">
        <v>648000</v>
      </c>
      <c r="C180" s="231">
        <v>968000</v>
      </c>
      <c r="D180" s="231">
        <v>1078000</v>
      </c>
      <c r="E180" s="231">
        <v>1277561</v>
      </c>
      <c r="F180" s="231">
        <v>4476000</v>
      </c>
      <c r="G180" s="231">
        <v>3897000</v>
      </c>
      <c r="H180" s="231">
        <v>6787000</v>
      </c>
      <c r="I180" s="231">
        <v>2181000</v>
      </c>
      <c r="J180" s="231">
        <v>2504000</v>
      </c>
      <c r="K180" s="231">
        <v>3341130</v>
      </c>
      <c r="L180" s="231">
        <v>2212048</v>
      </c>
      <c r="M180" s="231">
        <v>1401538</v>
      </c>
      <c r="N180" s="233">
        <v>30771277</v>
      </c>
    </row>
    <row r="181" spans="1:14" ht="13.5" thickBot="1" x14ac:dyDescent="0.25">
      <c r="A181" s="217"/>
      <c r="B181" s="232"/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  <c r="M181" s="232"/>
      <c r="N181" s="234"/>
    </row>
    <row r="182" spans="1:14" x14ac:dyDescent="0.2">
      <c r="A182" s="216" t="s">
        <v>43</v>
      </c>
      <c r="B182" s="231">
        <v>13218000</v>
      </c>
      <c r="C182" s="231">
        <v>8361000</v>
      </c>
      <c r="D182" s="231">
        <v>3783000</v>
      </c>
      <c r="E182" s="231">
        <v>9386016</v>
      </c>
      <c r="F182" s="231">
        <v>10905000</v>
      </c>
      <c r="G182" s="231">
        <v>10071000</v>
      </c>
      <c r="H182" s="231">
        <v>12090000</v>
      </c>
      <c r="I182" s="231">
        <v>9990000</v>
      </c>
      <c r="J182" s="231">
        <v>1547000</v>
      </c>
      <c r="K182" s="231">
        <v>5993076</v>
      </c>
      <c r="L182" s="231">
        <v>8938846</v>
      </c>
      <c r="M182" s="231">
        <v>6728915</v>
      </c>
      <c r="N182" s="233">
        <v>101011853</v>
      </c>
    </row>
    <row r="183" spans="1:14" ht="13.5" thickBot="1" x14ac:dyDescent="0.25">
      <c r="A183" s="217"/>
      <c r="B183" s="232"/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  <c r="M183" s="232"/>
      <c r="N183" s="234"/>
    </row>
    <row r="184" spans="1:14" x14ac:dyDescent="0.2">
      <c r="A184" s="216" t="s">
        <v>116</v>
      </c>
      <c r="B184" s="231">
        <v>20000</v>
      </c>
      <c r="C184" s="231">
        <v>288000</v>
      </c>
      <c r="D184" s="231">
        <v>123000</v>
      </c>
      <c r="E184" s="231">
        <v>668353</v>
      </c>
      <c r="F184" s="231"/>
      <c r="G184" s="231"/>
      <c r="H184" s="231"/>
      <c r="I184" s="231"/>
      <c r="J184" s="231"/>
      <c r="K184" s="231"/>
      <c r="L184" s="231"/>
      <c r="M184" s="231"/>
      <c r="N184" s="233">
        <v>1099353</v>
      </c>
    </row>
    <row r="185" spans="1:14" ht="13.5" thickBot="1" x14ac:dyDescent="0.25">
      <c r="A185" s="217"/>
      <c r="B185" s="232"/>
      <c r="C185" s="232"/>
      <c r="D185" s="232"/>
      <c r="E185" s="232"/>
      <c r="F185" s="232"/>
      <c r="G185" s="232"/>
      <c r="H185" s="232"/>
      <c r="I185" s="232"/>
      <c r="J185" s="232"/>
      <c r="K185" s="232"/>
      <c r="L185" s="232"/>
      <c r="M185" s="232"/>
      <c r="N185" s="234"/>
    </row>
    <row r="186" spans="1:14" x14ac:dyDescent="0.2">
      <c r="A186" s="216" t="s">
        <v>110</v>
      </c>
      <c r="B186" s="231"/>
      <c r="C186" s="231"/>
      <c r="D186" s="231"/>
      <c r="E186" s="231"/>
      <c r="F186" s="231">
        <v>579000</v>
      </c>
      <c r="G186" s="231">
        <v>1144000</v>
      </c>
      <c r="H186" s="231"/>
      <c r="I186" s="231"/>
      <c r="J186" s="231"/>
      <c r="K186" s="231"/>
      <c r="L186" s="231"/>
      <c r="M186" s="231"/>
      <c r="N186" s="233">
        <v>1723000</v>
      </c>
    </row>
    <row r="187" spans="1:14" ht="13.5" thickBot="1" x14ac:dyDescent="0.25">
      <c r="A187" s="217"/>
      <c r="B187" s="232"/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4"/>
    </row>
    <row r="188" spans="1:14" x14ac:dyDescent="0.2">
      <c r="A188" s="216" t="s">
        <v>44</v>
      </c>
      <c r="B188" s="231"/>
      <c r="C188" s="231"/>
      <c r="D188" s="231"/>
      <c r="E188" s="231"/>
      <c r="F188" s="231"/>
      <c r="G188" s="231"/>
      <c r="H188" s="231"/>
      <c r="I188" s="231"/>
      <c r="J188" s="231"/>
      <c r="K188" s="231"/>
      <c r="L188" s="231"/>
      <c r="M188" s="231"/>
      <c r="N188" s="233">
        <v>0</v>
      </c>
    </row>
    <row r="189" spans="1:14" ht="13.5" thickBot="1" x14ac:dyDescent="0.25">
      <c r="A189" s="217"/>
      <c r="B189" s="232"/>
      <c r="C189" s="232"/>
      <c r="D189" s="232"/>
      <c r="E189" s="232"/>
      <c r="F189" s="232"/>
      <c r="G189" s="232"/>
      <c r="H189" s="232"/>
      <c r="I189" s="232"/>
      <c r="J189" s="232"/>
      <c r="K189" s="232"/>
      <c r="L189" s="232"/>
      <c r="M189" s="232"/>
      <c r="N189" s="234"/>
    </row>
    <row r="190" spans="1:14" x14ac:dyDescent="0.2">
      <c r="A190" s="216" t="s">
        <v>32</v>
      </c>
      <c r="B190" s="231">
        <v>8842000</v>
      </c>
      <c r="C190" s="231">
        <v>8119000</v>
      </c>
      <c r="D190" s="231">
        <v>7376000</v>
      </c>
      <c r="E190" s="231">
        <v>8497057</v>
      </c>
      <c r="F190" s="231">
        <v>8406000</v>
      </c>
      <c r="G190" s="231">
        <v>11366000</v>
      </c>
      <c r="H190" s="231">
        <v>15613000</v>
      </c>
      <c r="I190" s="231">
        <v>14284000</v>
      </c>
      <c r="J190" s="231">
        <v>11266000</v>
      </c>
      <c r="K190" s="231">
        <v>14793392</v>
      </c>
      <c r="L190" s="231">
        <v>15532046</v>
      </c>
      <c r="M190" s="231">
        <v>10994213</v>
      </c>
      <c r="N190" s="233">
        <v>135088708</v>
      </c>
    </row>
    <row r="191" spans="1:14" ht="13.5" thickBot="1" x14ac:dyDescent="0.25">
      <c r="A191" s="217"/>
      <c r="B191" s="232"/>
      <c r="C191" s="232"/>
      <c r="D191" s="232"/>
      <c r="E191" s="232"/>
      <c r="F191" s="232"/>
      <c r="G191" s="232"/>
      <c r="H191" s="232"/>
      <c r="I191" s="232"/>
      <c r="J191" s="232"/>
      <c r="K191" s="232"/>
      <c r="L191" s="232"/>
      <c r="M191" s="232"/>
      <c r="N191" s="234"/>
    </row>
    <row r="192" spans="1:14" x14ac:dyDescent="0.2">
      <c r="A192" s="216" t="s">
        <v>73</v>
      </c>
      <c r="B192" s="231"/>
      <c r="C192" s="231"/>
      <c r="D192" s="231"/>
      <c r="E192" s="231"/>
      <c r="F192" s="231"/>
      <c r="G192" s="231"/>
      <c r="H192" s="231"/>
      <c r="I192" s="231"/>
      <c r="J192" s="231"/>
      <c r="K192" s="231"/>
      <c r="L192" s="231">
        <v>23048467</v>
      </c>
      <c r="M192" s="231">
        <v>21482682</v>
      </c>
      <c r="N192" s="233">
        <v>44531149</v>
      </c>
    </row>
    <row r="193" spans="1:14" ht="13.5" thickBot="1" x14ac:dyDescent="0.25">
      <c r="A193" s="217"/>
      <c r="B193" s="232"/>
      <c r="C193" s="232"/>
      <c r="D193" s="232"/>
      <c r="E193" s="232"/>
      <c r="F193" s="232"/>
      <c r="G193" s="232"/>
      <c r="H193" s="232"/>
      <c r="I193" s="232"/>
      <c r="J193" s="232"/>
      <c r="K193" s="232"/>
      <c r="L193" s="232"/>
      <c r="M193" s="232"/>
      <c r="N193" s="234"/>
    </row>
    <row r="194" spans="1:14" x14ac:dyDescent="0.2">
      <c r="A194" s="216" t="s">
        <v>69</v>
      </c>
      <c r="B194" s="231">
        <v>1293000</v>
      </c>
      <c r="C194" s="231">
        <v>1486000</v>
      </c>
      <c r="D194" s="231">
        <v>3136000</v>
      </c>
      <c r="E194" s="231">
        <v>2031632</v>
      </c>
      <c r="F194" s="231">
        <v>3280000</v>
      </c>
      <c r="G194" s="231">
        <v>3761000</v>
      </c>
      <c r="H194" s="231">
        <v>5918000</v>
      </c>
      <c r="I194" s="231">
        <v>8208000</v>
      </c>
      <c r="J194" s="231">
        <v>5063000</v>
      </c>
      <c r="K194" s="231">
        <v>3367203</v>
      </c>
      <c r="L194" s="231">
        <v>3278002</v>
      </c>
      <c r="M194" s="231">
        <v>3070127</v>
      </c>
      <c r="N194" s="233">
        <v>43891964</v>
      </c>
    </row>
    <row r="195" spans="1:14" ht="13.5" thickBot="1" x14ac:dyDescent="0.25">
      <c r="A195" s="217"/>
      <c r="B195" s="232"/>
      <c r="C195" s="232"/>
      <c r="D195" s="232"/>
      <c r="E195" s="232"/>
      <c r="F195" s="232"/>
      <c r="G195" s="232"/>
      <c r="H195" s="232"/>
      <c r="I195" s="232"/>
      <c r="J195" s="232"/>
      <c r="K195" s="232"/>
      <c r="L195" s="232"/>
      <c r="M195" s="232"/>
      <c r="N195" s="234"/>
    </row>
    <row r="196" spans="1:14" x14ac:dyDescent="0.2">
      <c r="A196" s="216" t="s">
        <v>17</v>
      </c>
      <c r="B196" s="231">
        <v>3130000</v>
      </c>
      <c r="C196" s="231">
        <v>2863000</v>
      </c>
      <c r="D196" s="231">
        <v>2906000</v>
      </c>
      <c r="E196" s="231">
        <v>3061399</v>
      </c>
      <c r="F196" s="231">
        <v>9359000</v>
      </c>
      <c r="G196" s="231">
        <v>9736000</v>
      </c>
      <c r="H196" s="231">
        <v>11818000</v>
      </c>
      <c r="I196" s="231">
        <v>17635000</v>
      </c>
      <c r="J196" s="231">
        <v>19473000</v>
      </c>
      <c r="K196" s="231">
        <v>19505591</v>
      </c>
      <c r="L196" s="231">
        <v>3658262</v>
      </c>
      <c r="M196" s="231">
        <v>3573524</v>
      </c>
      <c r="N196" s="233">
        <v>106718776</v>
      </c>
    </row>
    <row r="197" spans="1:14" ht="13.5" thickBot="1" x14ac:dyDescent="0.25">
      <c r="A197" s="217"/>
      <c r="B197" s="232"/>
      <c r="C197" s="232"/>
      <c r="D197" s="232"/>
      <c r="E197" s="232"/>
      <c r="F197" s="232"/>
      <c r="G197" s="232"/>
      <c r="H197" s="232"/>
      <c r="I197" s="232"/>
      <c r="J197" s="232"/>
      <c r="K197" s="232"/>
      <c r="L197" s="232"/>
      <c r="M197" s="232"/>
      <c r="N197" s="234"/>
    </row>
    <row r="198" spans="1:14" x14ac:dyDescent="0.2">
      <c r="A198" s="214" t="s">
        <v>13</v>
      </c>
      <c r="B198" s="214">
        <v>27151000</v>
      </c>
      <c r="C198" s="214">
        <v>22085000</v>
      </c>
      <c r="D198" s="214">
        <v>19107000</v>
      </c>
      <c r="E198" s="214">
        <v>26848055</v>
      </c>
      <c r="F198" s="214">
        <v>38178000</v>
      </c>
      <c r="G198" s="214">
        <v>40366000</v>
      </c>
      <c r="H198" s="214">
        <v>54043000</v>
      </c>
      <c r="I198" s="214">
        <v>55172000</v>
      </c>
      <c r="J198" s="214">
        <v>42974000</v>
      </c>
      <c r="K198" s="214">
        <v>49325367</v>
      </c>
      <c r="L198" s="214">
        <v>57506988</v>
      </c>
      <c r="M198" s="214">
        <v>48174225</v>
      </c>
      <c r="N198" s="214">
        <v>480930635</v>
      </c>
    </row>
    <row r="199" spans="1:14" ht="13.5" thickBot="1" x14ac:dyDescent="0.25">
      <c r="A199" s="215"/>
      <c r="B199" s="215"/>
      <c r="C199" s="215"/>
      <c r="D199" s="215"/>
      <c r="E199" s="215"/>
      <c r="F199" s="215"/>
      <c r="G199" s="215"/>
      <c r="H199" s="215"/>
      <c r="I199" s="215"/>
      <c r="J199" s="215"/>
      <c r="K199" s="215"/>
      <c r="L199" s="215"/>
      <c r="M199" s="215"/>
      <c r="N199" s="215"/>
    </row>
    <row r="203" spans="1:14" s="26" customFormat="1" ht="24.95" customHeight="1" x14ac:dyDescent="0.2">
      <c r="A203" s="222" t="s">
        <v>169</v>
      </c>
      <c r="B203" s="222"/>
      <c r="C203" s="222"/>
      <c r="D203" s="222"/>
      <c r="E203" s="222"/>
      <c r="F203" s="222"/>
      <c r="G203" s="222"/>
      <c r="H203" s="222"/>
      <c r="I203" s="222"/>
      <c r="J203" s="222"/>
      <c r="K203" s="222"/>
      <c r="L203" s="222"/>
      <c r="M203" s="222"/>
      <c r="N203" s="222"/>
    </row>
    <row r="204" spans="1:14" ht="13.5" thickBot="1" x14ac:dyDescent="0.25"/>
    <row r="205" spans="1:14" x14ac:dyDescent="0.2">
      <c r="A205" s="216"/>
      <c r="B205" s="225" t="s">
        <v>1</v>
      </c>
      <c r="C205" s="216" t="s">
        <v>2</v>
      </c>
      <c r="D205" s="225" t="s">
        <v>3</v>
      </c>
      <c r="E205" s="216" t="s">
        <v>4</v>
      </c>
      <c r="F205" s="225" t="s">
        <v>5</v>
      </c>
      <c r="G205" s="216" t="s">
        <v>6</v>
      </c>
      <c r="H205" s="225" t="s">
        <v>7</v>
      </c>
      <c r="I205" s="216" t="s">
        <v>8</v>
      </c>
      <c r="J205" s="225" t="s">
        <v>9</v>
      </c>
      <c r="K205" s="216" t="s">
        <v>10</v>
      </c>
      <c r="L205" s="225" t="s">
        <v>11</v>
      </c>
      <c r="M205" s="216" t="s">
        <v>12</v>
      </c>
      <c r="N205" s="223" t="s">
        <v>13</v>
      </c>
    </row>
    <row r="206" spans="1:14" ht="13.5" thickBot="1" x14ac:dyDescent="0.25">
      <c r="A206" s="217"/>
      <c r="B206" s="226"/>
      <c r="C206" s="217"/>
      <c r="D206" s="226"/>
      <c r="E206" s="217"/>
      <c r="F206" s="226"/>
      <c r="G206" s="217"/>
      <c r="H206" s="226"/>
      <c r="I206" s="217"/>
      <c r="J206" s="226"/>
      <c r="K206" s="217"/>
      <c r="L206" s="226"/>
      <c r="M206" s="217"/>
      <c r="N206" s="224"/>
    </row>
    <row r="207" spans="1:14" x14ac:dyDescent="0.2">
      <c r="A207" s="216" t="s">
        <v>19</v>
      </c>
      <c r="B207" s="231">
        <v>16384306</v>
      </c>
      <c r="C207" s="231">
        <v>13789152</v>
      </c>
      <c r="D207" s="231">
        <v>16627221</v>
      </c>
      <c r="E207" s="231">
        <v>17937575</v>
      </c>
      <c r="F207" s="231">
        <v>23808450</v>
      </c>
      <c r="G207" s="231">
        <v>31689325</v>
      </c>
      <c r="H207" s="231">
        <v>25523321</v>
      </c>
      <c r="I207" s="231">
        <v>30535320</v>
      </c>
      <c r="J207" s="231">
        <v>31196875</v>
      </c>
      <c r="K207" s="231">
        <v>24878775</v>
      </c>
      <c r="L207" s="231">
        <v>22357900</v>
      </c>
      <c r="M207" s="231">
        <v>18272575</v>
      </c>
      <c r="N207" s="233">
        <v>273000795</v>
      </c>
    </row>
    <row r="208" spans="1:14" ht="13.5" thickBot="1" x14ac:dyDescent="0.25">
      <c r="A208" s="217"/>
      <c r="B208" s="232"/>
      <c r="C208" s="232"/>
      <c r="D208" s="232"/>
      <c r="E208" s="232"/>
      <c r="F208" s="232"/>
      <c r="G208" s="232"/>
      <c r="H208" s="232"/>
      <c r="I208" s="232"/>
      <c r="J208" s="232"/>
      <c r="K208" s="232"/>
      <c r="L208" s="232"/>
      <c r="M208" s="232"/>
      <c r="N208" s="234"/>
    </row>
    <row r="209" spans="1:14" x14ac:dyDescent="0.2">
      <c r="A209" s="216" t="s">
        <v>45</v>
      </c>
      <c r="B209" s="231">
        <v>38567020</v>
      </c>
      <c r="C209" s="231">
        <v>11775934</v>
      </c>
      <c r="D209" s="231">
        <v>11282470</v>
      </c>
      <c r="E209" s="231">
        <v>33311694</v>
      </c>
      <c r="F209" s="231">
        <v>40909938</v>
      </c>
      <c r="G209" s="231">
        <v>43432385</v>
      </c>
      <c r="H209" s="231">
        <v>33927715</v>
      </c>
      <c r="I209" s="231">
        <v>37203140</v>
      </c>
      <c r="J209" s="231">
        <v>47002508</v>
      </c>
      <c r="K209" s="231">
        <v>38125492</v>
      </c>
      <c r="L209" s="231">
        <v>42953748</v>
      </c>
      <c r="M209" s="231">
        <v>30547458</v>
      </c>
      <c r="N209" s="233">
        <v>409039502</v>
      </c>
    </row>
    <row r="210" spans="1:14" ht="13.5" thickBot="1" x14ac:dyDescent="0.25">
      <c r="A210" s="217"/>
      <c r="B210" s="232"/>
      <c r="C210" s="232"/>
      <c r="D210" s="232"/>
      <c r="E210" s="232"/>
      <c r="F210" s="232"/>
      <c r="G210" s="232"/>
      <c r="H210" s="232"/>
      <c r="I210" s="232"/>
      <c r="J210" s="232"/>
      <c r="K210" s="232"/>
      <c r="L210" s="232"/>
      <c r="M210" s="232"/>
      <c r="N210" s="234"/>
    </row>
    <row r="211" spans="1:14" x14ac:dyDescent="0.2">
      <c r="A211" s="216" t="s">
        <v>46</v>
      </c>
      <c r="B211" s="231">
        <v>3022820</v>
      </c>
      <c r="C211" s="231">
        <v>3493800</v>
      </c>
      <c r="D211" s="231">
        <v>1387260</v>
      </c>
      <c r="E211" s="231"/>
      <c r="F211" s="231">
        <v>898560</v>
      </c>
      <c r="G211" s="231"/>
      <c r="H211" s="231"/>
      <c r="I211" s="231">
        <v>557280</v>
      </c>
      <c r="J211" s="231">
        <v>449280</v>
      </c>
      <c r="K211" s="231">
        <v>449280</v>
      </c>
      <c r="L211" s="231">
        <v>1347840</v>
      </c>
      <c r="M211" s="231">
        <v>1797120</v>
      </c>
      <c r="N211" s="233">
        <v>13403240</v>
      </c>
    </row>
    <row r="212" spans="1:14" ht="13.5" thickBot="1" x14ac:dyDescent="0.25">
      <c r="A212" s="217"/>
      <c r="B212" s="232"/>
      <c r="C212" s="232"/>
      <c r="D212" s="232"/>
      <c r="E212" s="232"/>
      <c r="F212" s="232"/>
      <c r="G212" s="232"/>
      <c r="H212" s="232"/>
      <c r="I212" s="232"/>
      <c r="J212" s="232"/>
      <c r="K212" s="232"/>
      <c r="L212" s="232"/>
      <c r="M212" s="232"/>
      <c r="N212" s="234"/>
    </row>
    <row r="213" spans="1:14" x14ac:dyDescent="0.2">
      <c r="A213" s="216" t="s">
        <v>23</v>
      </c>
      <c r="B213" s="231">
        <v>189480</v>
      </c>
      <c r="C213" s="231">
        <v>388142</v>
      </c>
      <c r="D213" s="231"/>
      <c r="E213" s="231">
        <v>927180</v>
      </c>
      <c r="F213" s="231">
        <v>448000</v>
      </c>
      <c r="G213" s="231">
        <v>564800</v>
      </c>
      <c r="H213" s="231">
        <v>512000</v>
      </c>
      <c r="I213" s="231">
        <v>570310</v>
      </c>
      <c r="J213" s="231">
        <v>1588512</v>
      </c>
      <c r="K213" s="231">
        <v>875156</v>
      </c>
      <c r="L213" s="231">
        <v>0</v>
      </c>
      <c r="M213" s="231">
        <v>522900</v>
      </c>
      <c r="N213" s="233">
        <v>6586480</v>
      </c>
    </row>
    <row r="214" spans="1:14" ht="13.5" thickBot="1" x14ac:dyDescent="0.25">
      <c r="A214" s="217"/>
      <c r="B214" s="232"/>
      <c r="C214" s="232"/>
      <c r="D214" s="232"/>
      <c r="E214" s="232"/>
      <c r="F214" s="232"/>
      <c r="G214" s="232"/>
      <c r="H214" s="232"/>
      <c r="I214" s="232"/>
      <c r="J214" s="232"/>
      <c r="K214" s="232"/>
      <c r="L214" s="232"/>
      <c r="M214" s="232"/>
      <c r="N214" s="234"/>
    </row>
    <row r="215" spans="1:14" x14ac:dyDescent="0.2">
      <c r="A215" s="216" t="s">
        <v>47</v>
      </c>
      <c r="B215" s="231">
        <v>2226431</v>
      </c>
      <c r="C215" s="231">
        <v>2563854</v>
      </c>
      <c r="D215" s="231">
        <v>1881849</v>
      </c>
      <c r="E215" s="231">
        <v>1018563</v>
      </c>
      <c r="F215" s="231">
        <v>1224916</v>
      </c>
      <c r="G215" s="231">
        <v>613032</v>
      </c>
      <c r="H215" s="231"/>
      <c r="I215" s="231">
        <v>204344</v>
      </c>
      <c r="J215" s="231">
        <v>0</v>
      </c>
      <c r="K215" s="231">
        <v>813444</v>
      </c>
      <c r="L215" s="231">
        <v>1225490</v>
      </c>
      <c r="M215" s="231">
        <v>1429834</v>
      </c>
      <c r="N215" s="233">
        <v>13201757</v>
      </c>
    </row>
    <row r="216" spans="1:14" ht="13.5" thickBot="1" x14ac:dyDescent="0.25">
      <c r="A216" s="217"/>
      <c r="B216" s="232"/>
      <c r="C216" s="232"/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4"/>
    </row>
    <row r="217" spans="1:14" x14ac:dyDescent="0.2">
      <c r="A217" s="216" t="s">
        <v>48</v>
      </c>
      <c r="B217" s="231">
        <v>1117260</v>
      </c>
      <c r="C217" s="231">
        <v>624750</v>
      </c>
      <c r="D217" s="231">
        <v>1085940</v>
      </c>
      <c r="E217" s="231">
        <v>1925100</v>
      </c>
      <c r="F217" s="231">
        <v>3024000</v>
      </c>
      <c r="G217" s="231">
        <v>2564960</v>
      </c>
      <c r="H217" s="231">
        <v>943920</v>
      </c>
      <c r="I217" s="231">
        <v>2973780</v>
      </c>
      <c r="J217" s="231">
        <v>3312900</v>
      </c>
      <c r="K217" s="231">
        <v>2739960</v>
      </c>
      <c r="L217" s="231">
        <v>2079000</v>
      </c>
      <c r="M217" s="231">
        <v>1524250</v>
      </c>
      <c r="N217" s="233">
        <v>23915820</v>
      </c>
    </row>
    <row r="218" spans="1:14" ht="13.5" thickBot="1" x14ac:dyDescent="0.25">
      <c r="A218" s="217"/>
      <c r="B218" s="232"/>
      <c r="C218" s="232"/>
      <c r="D218" s="232"/>
      <c r="E218" s="232"/>
      <c r="F218" s="232"/>
      <c r="G218" s="232"/>
      <c r="H218" s="232"/>
      <c r="I218" s="232"/>
      <c r="J218" s="232"/>
      <c r="K218" s="232"/>
      <c r="L218" s="232"/>
      <c r="M218" s="232"/>
      <c r="N218" s="234"/>
    </row>
    <row r="219" spans="1:14" x14ac:dyDescent="0.2">
      <c r="A219" s="216" t="s">
        <v>72</v>
      </c>
      <c r="B219" s="231">
        <v>2089485</v>
      </c>
      <c r="C219" s="231">
        <v>2437000</v>
      </c>
      <c r="D219" s="231">
        <v>2377120</v>
      </c>
      <c r="E219" s="231">
        <v>518700</v>
      </c>
      <c r="F219" s="231">
        <v>1113471</v>
      </c>
      <c r="G219" s="231">
        <v>2652708</v>
      </c>
      <c r="H219" s="231">
        <v>4969534</v>
      </c>
      <c r="I219" s="231">
        <v>8539836</v>
      </c>
      <c r="J219" s="231">
        <v>8617174</v>
      </c>
      <c r="K219" s="231">
        <v>8609615</v>
      </c>
      <c r="L219" s="231">
        <v>6938093</v>
      </c>
      <c r="M219" s="231">
        <v>13140441</v>
      </c>
      <c r="N219" s="233">
        <v>62003177</v>
      </c>
    </row>
    <row r="220" spans="1:14" ht="13.5" thickBot="1" x14ac:dyDescent="0.25">
      <c r="A220" s="217"/>
      <c r="B220" s="232"/>
      <c r="C220" s="232"/>
      <c r="D220" s="232"/>
      <c r="E220" s="232"/>
      <c r="F220" s="232"/>
      <c r="G220" s="232"/>
      <c r="H220" s="232"/>
      <c r="I220" s="232"/>
      <c r="J220" s="232"/>
      <c r="K220" s="232"/>
      <c r="L220" s="232"/>
      <c r="M220" s="232"/>
      <c r="N220" s="234"/>
    </row>
    <row r="221" spans="1:14" x14ac:dyDescent="0.2">
      <c r="A221" s="216" t="s">
        <v>49</v>
      </c>
      <c r="B221" s="231"/>
      <c r="C221" s="231"/>
      <c r="D221" s="231"/>
      <c r="E221" s="231"/>
      <c r="F221" s="231"/>
      <c r="G221" s="231"/>
      <c r="H221" s="231"/>
      <c r="I221" s="231"/>
      <c r="J221" s="231"/>
      <c r="K221" s="231"/>
      <c r="L221" s="231"/>
      <c r="M221" s="231"/>
      <c r="N221" s="233">
        <v>0</v>
      </c>
    </row>
    <row r="222" spans="1:14" ht="13.5" thickBot="1" x14ac:dyDescent="0.25">
      <c r="A222" s="217"/>
      <c r="B222" s="232"/>
      <c r="C222" s="232"/>
      <c r="D222" s="232"/>
      <c r="E222" s="232"/>
      <c r="F222" s="232"/>
      <c r="G222" s="232"/>
      <c r="H222" s="232"/>
      <c r="I222" s="232"/>
      <c r="J222" s="232"/>
      <c r="K222" s="232"/>
      <c r="L222" s="232"/>
      <c r="M222" s="232"/>
      <c r="N222" s="234"/>
    </row>
    <row r="223" spans="1:14" x14ac:dyDescent="0.2">
      <c r="A223" s="216" t="s">
        <v>69</v>
      </c>
      <c r="B223" s="231">
        <v>4054600</v>
      </c>
      <c r="C223" s="231">
        <v>10871040</v>
      </c>
      <c r="D223" s="231">
        <v>13034555</v>
      </c>
      <c r="E223" s="231">
        <v>16975208</v>
      </c>
      <c r="F223" s="231">
        <v>3335832</v>
      </c>
      <c r="G223" s="231">
        <v>4125492</v>
      </c>
      <c r="H223" s="231">
        <v>12171484</v>
      </c>
      <c r="I223" s="231">
        <v>3771366</v>
      </c>
      <c r="J223" s="231">
        <v>0</v>
      </c>
      <c r="K223" s="231">
        <v>0</v>
      </c>
      <c r="L223" s="231">
        <v>57780</v>
      </c>
      <c r="M223" s="231">
        <v>566244</v>
      </c>
      <c r="N223" s="233">
        <v>68963601</v>
      </c>
    </row>
    <row r="224" spans="1:14" ht="13.5" thickBot="1" x14ac:dyDescent="0.25">
      <c r="A224" s="217"/>
      <c r="B224" s="232"/>
      <c r="C224" s="232"/>
      <c r="D224" s="232"/>
      <c r="E224" s="232"/>
      <c r="F224" s="232"/>
      <c r="G224" s="232"/>
      <c r="H224" s="232"/>
      <c r="I224" s="232"/>
      <c r="J224" s="232"/>
      <c r="K224" s="232"/>
      <c r="L224" s="232"/>
      <c r="M224" s="232"/>
      <c r="N224" s="234"/>
    </row>
    <row r="225" spans="1:14" x14ac:dyDescent="0.2">
      <c r="A225" s="216" t="s">
        <v>50</v>
      </c>
      <c r="B225" s="231">
        <v>292410</v>
      </c>
      <c r="C225" s="231">
        <v>720363</v>
      </c>
      <c r="D225" s="231"/>
      <c r="E225" s="231">
        <v>653402</v>
      </c>
      <c r="F225" s="231">
        <v>2452033</v>
      </c>
      <c r="G225" s="231">
        <v>2833800</v>
      </c>
      <c r="H225" s="231">
        <v>1146200</v>
      </c>
      <c r="I225" s="231">
        <v>1555980</v>
      </c>
      <c r="J225" s="231">
        <v>407712</v>
      </c>
      <c r="K225" s="231">
        <v>207200</v>
      </c>
      <c r="L225" s="231">
        <v>0</v>
      </c>
      <c r="M225" s="231">
        <v>48000</v>
      </c>
      <c r="N225" s="233">
        <v>10317100</v>
      </c>
    </row>
    <row r="226" spans="1:14" ht="13.5" thickBot="1" x14ac:dyDescent="0.25">
      <c r="A226" s="217"/>
      <c r="B226" s="232"/>
      <c r="C226" s="232"/>
      <c r="D226" s="232"/>
      <c r="E226" s="232"/>
      <c r="F226" s="232"/>
      <c r="G226" s="232"/>
      <c r="H226" s="232"/>
      <c r="I226" s="232"/>
      <c r="J226" s="232"/>
      <c r="K226" s="232"/>
      <c r="L226" s="232"/>
      <c r="M226" s="232"/>
      <c r="N226" s="234"/>
    </row>
    <row r="227" spans="1:14" x14ac:dyDescent="0.2">
      <c r="A227" s="214" t="s">
        <v>13</v>
      </c>
      <c r="B227" s="214">
        <v>67943812</v>
      </c>
      <c r="C227" s="214">
        <v>46664035</v>
      </c>
      <c r="D227" s="214">
        <v>47676415</v>
      </c>
      <c r="E227" s="214">
        <v>73267422</v>
      </c>
      <c r="F227" s="214">
        <v>77215200</v>
      </c>
      <c r="G227" s="214">
        <v>88476502</v>
      </c>
      <c r="H227" s="214">
        <v>79194174</v>
      </c>
      <c r="I227" s="214">
        <v>85911356</v>
      </c>
      <c r="J227" s="214">
        <v>92574961</v>
      </c>
      <c r="K227" s="214">
        <v>76698922</v>
      </c>
      <c r="L227" s="214">
        <v>76959851</v>
      </c>
      <c r="M227" s="214">
        <v>67848822</v>
      </c>
      <c r="N227" s="214">
        <v>880431472</v>
      </c>
    </row>
    <row r="228" spans="1:14" ht="13.5" thickBot="1" x14ac:dyDescent="0.25">
      <c r="A228" s="215"/>
      <c r="B228" s="215"/>
      <c r="C228" s="215"/>
      <c r="D228" s="215"/>
      <c r="E228" s="215"/>
      <c r="F228" s="215"/>
      <c r="G228" s="215"/>
      <c r="H228" s="215"/>
      <c r="I228" s="215"/>
      <c r="J228" s="215"/>
      <c r="K228" s="215"/>
      <c r="L228" s="215"/>
      <c r="M228" s="215"/>
      <c r="N228" s="215"/>
    </row>
  </sheetData>
  <mergeCells count="1343">
    <mergeCell ref="N57:N58"/>
    <mergeCell ref="A112:A113"/>
    <mergeCell ref="A2:N2"/>
    <mergeCell ref="A6:C6"/>
    <mergeCell ref="A5:C5"/>
    <mergeCell ref="A4:C4"/>
    <mergeCell ref="A12:N12"/>
    <mergeCell ref="A9:C9"/>
    <mergeCell ref="A8:C8"/>
    <mergeCell ref="A7:C7"/>
    <mergeCell ref="G14:G15"/>
    <mergeCell ref="H14:H15"/>
    <mergeCell ref="I14:I15"/>
    <mergeCell ref="A55:N55"/>
    <mergeCell ref="A110:N110"/>
    <mergeCell ref="A143:N143"/>
    <mergeCell ref="J57:J58"/>
    <mergeCell ref="K57:K58"/>
    <mergeCell ref="L57:L58"/>
    <mergeCell ref="M57:M58"/>
    <mergeCell ref="A14:A15"/>
    <mergeCell ref="B14:B15"/>
    <mergeCell ref="C14:C15"/>
    <mergeCell ref="D14:D15"/>
    <mergeCell ref="E14:E15"/>
    <mergeCell ref="F14:F15"/>
    <mergeCell ref="J14:J15"/>
    <mergeCell ref="K14:K15"/>
    <mergeCell ref="L14:L15"/>
    <mergeCell ref="M14:M15"/>
    <mergeCell ref="N14:N15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L112:L113"/>
    <mergeCell ref="M112:M113"/>
    <mergeCell ref="N112:N113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A174:A175"/>
    <mergeCell ref="B174:B175"/>
    <mergeCell ref="C174:C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L174:L175"/>
    <mergeCell ref="M174:M175"/>
    <mergeCell ref="N174:N175"/>
    <mergeCell ref="A205:A206"/>
    <mergeCell ref="B205:B206"/>
    <mergeCell ref="C205:C206"/>
    <mergeCell ref="D205:D206"/>
    <mergeCell ref="E205:E206"/>
    <mergeCell ref="F205:F206"/>
    <mergeCell ref="G205:G206"/>
    <mergeCell ref="H205:H206"/>
    <mergeCell ref="I205:I206"/>
    <mergeCell ref="J205:J206"/>
    <mergeCell ref="K205:K206"/>
    <mergeCell ref="L205:L206"/>
    <mergeCell ref="M205:M206"/>
    <mergeCell ref="N205:N206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47:A148"/>
    <mergeCell ref="A149:A150"/>
    <mergeCell ref="A151:A152"/>
    <mergeCell ref="A153:A154"/>
    <mergeCell ref="A155:A156"/>
    <mergeCell ref="A157:A158"/>
    <mergeCell ref="A159:A160"/>
    <mergeCell ref="A161:A162"/>
    <mergeCell ref="A163:A164"/>
    <mergeCell ref="A165:A166"/>
    <mergeCell ref="A176:A177"/>
    <mergeCell ref="A172:N172"/>
    <mergeCell ref="A167:A168"/>
    <mergeCell ref="B167:B168"/>
    <mergeCell ref="C167:C168"/>
    <mergeCell ref="A178:A179"/>
    <mergeCell ref="A180:A181"/>
    <mergeCell ref="A182:A183"/>
    <mergeCell ref="A184:A185"/>
    <mergeCell ref="A186:A187"/>
    <mergeCell ref="A188:A189"/>
    <mergeCell ref="A190:A191"/>
    <mergeCell ref="A192:A193"/>
    <mergeCell ref="A194:A195"/>
    <mergeCell ref="A196:A197"/>
    <mergeCell ref="A207:A208"/>
    <mergeCell ref="A209:A210"/>
    <mergeCell ref="A203:N203"/>
    <mergeCell ref="F198:F199"/>
    <mergeCell ref="G198:G199"/>
    <mergeCell ref="H198:H199"/>
    <mergeCell ref="A211:A212"/>
    <mergeCell ref="A213:A214"/>
    <mergeCell ref="A215:A216"/>
    <mergeCell ref="A217:A218"/>
    <mergeCell ref="A219:A220"/>
    <mergeCell ref="A221:A222"/>
    <mergeCell ref="A223:A224"/>
    <mergeCell ref="A225:A226"/>
    <mergeCell ref="A227:A228"/>
    <mergeCell ref="B227:B228"/>
    <mergeCell ref="B225:B226"/>
    <mergeCell ref="C227:C228"/>
    <mergeCell ref="D227:D228"/>
    <mergeCell ref="E227:E228"/>
    <mergeCell ref="F227:F228"/>
    <mergeCell ref="G227:G228"/>
    <mergeCell ref="H227:H228"/>
    <mergeCell ref="I227:I228"/>
    <mergeCell ref="J227:J228"/>
    <mergeCell ref="K227:K228"/>
    <mergeCell ref="L227:L228"/>
    <mergeCell ref="M227:M228"/>
    <mergeCell ref="N227:N228"/>
    <mergeCell ref="A198:A199"/>
    <mergeCell ref="B198:B199"/>
    <mergeCell ref="C198:C199"/>
    <mergeCell ref="D198:D199"/>
    <mergeCell ref="E198:E199"/>
    <mergeCell ref="I198:I199"/>
    <mergeCell ref="J198:J199"/>
    <mergeCell ref="K198:K199"/>
    <mergeCell ref="L198:L199"/>
    <mergeCell ref="M198:M199"/>
    <mergeCell ref="N198:N199"/>
    <mergeCell ref="D167:D168"/>
    <mergeCell ref="E167:E168"/>
    <mergeCell ref="F167:F168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J138:J139"/>
    <mergeCell ref="K138:K139"/>
    <mergeCell ref="L138:L139"/>
    <mergeCell ref="M138:M139"/>
    <mergeCell ref="N138:N139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K105:K106"/>
    <mergeCell ref="L105:L106"/>
    <mergeCell ref="M105:M106"/>
    <mergeCell ref="N105:N106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M93:M94"/>
    <mergeCell ref="N93:N94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M114:M115"/>
    <mergeCell ref="N114:N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M116:M117"/>
    <mergeCell ref="N116:N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M118:M119"/>
    <mergeCell ref="N118:N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M120:M121"/>
    <mergeCell ref="N120:N121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L122:L123"/>
    <mergeCell ref="M122:M123"/>
    <mergeCell ref="N122:N123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M124:M125"/>
    <mergeCell ref="N124:N125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L126:L127"/>
    <mergeCell ref="M126:M127"/>
    <mergeCell ref="N126:N127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K130:K131"/>
    <mergeCell ref="L130:L131"/>
    <mergeCell ref="M130:M131"/>
    <mergeCell ref="N130:N131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K132:K133"/>
    <mergeCell ref="L132:L133"/>
    <mergeCell ref="M132:M133"/>
    <mergeCell ref="N132:N133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L134:L135"/>
    <mergeCell ref="M134:M135"/>
    <mergeCell ref="N134:N135"/>
    <mergeCell ref="B136:B137"/>
    <mergeCell ref="C136:C137"/>
    <mergeCell ref="D136:D137"/>
    <mergeCell ref="E136:E137"/>
    <mergeCell ref="F136:F137"/>
    <mergeCell ref="G136:G137"/>
    <mergeCell ref="H136:H137"/>
    <mergeCell ref="I136:I137"/>
    <mergeCell ref="J136:J137"/>
    <mergeCell ref="K136:K137"/>
    <mergeCell ref="L136:L137"/>
    <mergeCell ref="M136:M137"/>
    <mergeCell ref="N136:N137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M151:M152"/>
    <mergeCell ref="N151:N152"/>
    <mergeCell ref="B153:B154"/>
    <mergeCell ref="C153:C154"/>
    <mergeCell ref="D153:D154"/>
    <mergeCell ref="E153:E154"/>
    <mergeCell ref="F153:F154"/>
    <mergeCell ref="G153:G154"/>
    <mergeCell ref="H153:H154"/>
    <mergeCell ref="I153:I154"/>
    <mergeCell ref="J153:J154"/>
    <mergeCell ref="K153:K154"/>
    <mergeCell ref="L153:L154"/>
    <mergeCell ref="M153:M154"/>
    <mergeCell ref="N153:N154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N155:N156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J157:J158"/>
    <mergeCell ref="K157:K158"/>
    <mergeCell ref="L157:L158"/>
    <mergeCell ref="M157:M158"/>
    <mergeCell ref="N157:N158"/>
    <mergeCell ref="B159:B160"/>
    <mergeCell ref="C159:C160"/>
    <mergeCell ref="D159:D160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M159:M160"/>
    <mergeCell ref="N159:N160"/>
    <mergeCell ref="B161:B162"/>
    <mergeCell ref="C161:C162"/>
    <mergeCell ref="D161:D162"/>
    <mergeCell ref="E161:E162"/>
    <mergeCell ref="F161:F162"/>
    <mergeCell ref="G161:G162"/>
    <mergeCell ref="H161:H162"/>
    <mergeCell ref="I161:I162"/>
    <mergeCell ref="J161:J162"/>
    <mergeCell ref="K161:K162"/>
    <mergeCell ref="L161:L162"/>
    <mergeCell ref="M161:M162"/>
    <mergeCell ref="N161:N162"/>
    <mergeCell ref="B163:B164"/>
    <mergeCell ref="C163:C164"/>
    <mergeCell ref="D163:D164"/>
    <mergeCell ref="E163:E164"/>
    <mergeCell ref="F163:F164"/>
    <mergeCell ref="G163:G164"/>
    <mergeCell ref="H163:H164"/>
    <mergeCell ref="I163:I164"/>
    <mergeCell ref="J163:J164"/>
    <mergeCell ref="K163:K164"/>
    <mergeCell ref="L163:L164"/>
    <mergeCell ref="M163:M164"/>
    <mergeCell ref="N163:N164"/>
    <mergeCell ref="B165:B166"/>
    <mergeCell ref="C165:C166"/>
    <mergeCell ref="D165:D166"/>
    <mergeCell ref="E165:E166"/>
    <mergeCell ref="F165:F166"/>
    <mergeCell ref="G165:G166"/>
    <mergeCell ref="H165:H166"/>
    <mergeCell ref="I165:I166"/>
    <mergeCell ref="J165:J166"/>
    <mergeCell ref="K165:K166"/>
    <mergeCell ref="L165:L166"/>
    <mergeCell ref="M165:M166"/>
    <mergeCell ref="N165:N166"/>
    <mergeCell ref="B176:B177"/>
    <mergeCell ref="C176:C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L176:L177"/>
    <mergeCell ref="M176:M177"/>
    <mergeCell ref="N176:N177"/>
    <mergeCell ref="B178:B179"/>
    <mergeCell ref="C178:C179"/>
    <mergeCell ref="D178:D179"/>
    <mergeCell ref="E178:E179"/>
    <mergeCell ref="F178:F179"/>
    <mergeCell ref="G178:G179"/>
    <mergeCell ref="H178:H179"/>
    <mergeCell ref="I178:I179"/>
    <mergeCell ref="J178:J179"/>
    <mergeCell ref="K178:K179"/>
    <mergeCell ref="L178:L179"/>
    <mergeCell ref="M178:M179"/>
    <mergeCell ref="N178:N179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L180:L181"/>
    <mergeCell ref="M180:M181"/>
    <mergeCell ref="N180:N181"/>
    <mergeCell ref="B182:B183"/>
    <mergeCell ref="C182:C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M182:M183"/>
    <mergeCell ref="N182:N183"/>
    <mergeCell ref="B184:B185"/>
    <mergeCell ref="C184:C185"/>
    <mergeCell ref="D184:D185"/>
    <mergeCell ref="E184:E185"/>
    <mergeCell ref="F184:F185"/>
    <mergeCell ref="G184:G185"/>
    <mergeCell ref="H184:H185"/>
    <mergeCell ref="I184:I185"/>
    <mergeCell ref="J184:J185"/>
    <mergeCell ref="K184:K185"/>
    <mergeCell ref="L184:L185"/>
    <mergeCell ref="M184:M185"/>
    <mergeCell ref="N184:N185"/>
    <mergeCell ref="B186:B187"/>
    <mergeCell ref="C186:C187"/>
    <mergeCell ref="D186:D187"/>
    <mergeCell ref="E186:E187"/>
    <mergeCell ref="F186:F187"/>
    <mergeCell ref="G186:G187"/>
    <mergeCell ref="H186:H187"/>
    <mergeCell ref="I186:I187"/>
    <mergeCell ref="J186:J187"/>
    <mergeCell ref="K186:K187"/>
    <mergeCell ref="L186:L187"/>
    <mergeCell ref="M186:M187"/>
    <mergeCell ref="N186:N187"/>
    <mergeCell ref="B188:B189"/>
    <mergeCell ref="C188:C189"/>
    <mergeCell ref="D188:D189"/>
    <mergeCell ref="E188:E189"/>
    <mergeCell ref="F188:F189"/>
    <mergeCell ref="G188:G189"/>
    <mergeCell ref="H188:H189"/>
    <mergeCell ref="I188:I189"/>
    <mergeCell ref="J188:J189"/>
    <mergeCell ref="K188:K189"/>
    <mergeCell ref="L188:L189"/>
    <mergeCell ref="M188:M189"/>
    <mergeCell ref="N188:N189"/>
    <mergeCell ref="B190:B191"/>
    <mergeCell ref="C190:C191"/>
    <mergeCell ref="D190:D191"/>
    <mergeCell ref="E190:E191"/>
    <mergeCell ref="F190:F191"/>
    <mergeCell ref="G190:G191"/>
    <mergeCell ref="H190:H191"/>
    <mergeCell ref="I190:I191"/>
    <mergeCell ref="J190:J191"/>
    <mergeCell ref="K190:K191"/>
    <mergeCell ref="L190:L191"/>
    <mergeCell ref="M190:M191"/>
    <mergeCell ref="N190:N191"/>
    <mergeCell ref="B192:B193"/>
    <mergeCell ref="C192:C193"/>
    <mergeCell ref="D192:D193"/>
    <mergeCell ref="E192:E193"/>
    <mergeCell ref="F192:F193"/>
    <mergeCell ref="G192:G193"/>
    <mergeCell ref="H192:H193"/>
    <mergeCell ref="I192:I193"/>
    <mergeCell ref="J192:J193"/>
    <mergeCell ref="K192:K193"/>
    <mergeCell ref="L192:L193"/>
    <mergeCell ref="M192:M193"/>
    <mergeCell ref="N192:N193"/>
    <mergeCell ref="B194:B195"/>
    <mergeCell ref="C194:C195"/>
    <mergeCell ref="D194:D195"/>
    <mergeCell ref="E194:E195"/>
    <mergeCell ref="F194:F195"/>
    <mergeCell ref="G194:G195"/>
    <mergeCell ref="H194:H195"/>
    <mergeCell ref="I194:I195"/>
    <mergeCell ref="J194:J195"/>
    <mergeCell ref="K194:K195"/>
    <mergeCell ref="L194:L195"/>
    <mergeCell ref="M194:M195"/>
    <mergeCell ref="N194:N195"/>
    <mergeCell ref="B196:B197"/>
    <mergeCell ref="C196:C197"/>
    <mergeCell ref="D196:D197"/>
    <mergeCell ref="E196:E197"/>
    <mergeCell ref="F196:F197"/>
    <mergeCell ref="G196:G197"/>
    <mergeCell ref="H196:H197"/>
    <mergeCell ref="I196:I197"/>
    <mergeCell ref="J196:J197"/>
    <mergeCell ref="K196:K197"/>
    <mergeCell ref="L196:L197"/>
    <mergeCell ref="M196:M197"/>
    <mergeCell ref="N196:N197"/>
    <mergeCell ref="B207:B208"/>
    <mergeCell ref="C207:C208"/>
    <mergeCell ref="D207:D208"/>
    <mergeCell ref="E207:E208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B209:B210"/>
    <mergeCell ref="C209:C210"/>
    <mergeCell ref="D209:D210"/>
    <mergeCell ref="E209:E210"/>
    <mergeCell ref="F209:F210"/>
    <mergeCell ref="G209:G210"/>
    <mergeCell ref="H209:H210"/>
    <mergeCell ref="I209:I210"/>
    <mergeCell ref="J209:J210"/>
    <mergeCell ref="K209:K210"/>
    <mergeCell ref="L209:L210"/>
    <mergeCell ref="M209:M210"/>
    <mergeCell ref="N209:N210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J211:J212"/>
    <mergeCell ref="K211:K212"/>
    <mergeCell ref="L211:L212"/>
    <mergeCell ref="M211:M212"/>
    <mergeCell ref="N211:N212"/>
    <mergeCell ref="B213:B214"/>
    <mergeCell ref="C213:C214"/>
    <mergeCell ref="D213:D214"/>
    <mergeCell ref="E213:E214"/>
    <mergeCell ref="F213:F214"/>
    <mergeCell ref="G213:G214"/>
    <mergeCell ref="H213:H214"/>
    <mergeCell ref="I213:I214"/>
    <mergeCell ref="J213:J214"/>
    <mergeCell ref="K213:K214"/>
    <mergeCell ref="L213:L214"/>
    <mergeCell ref="M213:M214"/>
    <mergeCell ref="N213:N214"/>
    <mergeCell ref="B215:B216"/>
    <mergeCell ref="C215:C216"/>
    <mergeCell ref="D215:D216"/>
    <mergeCell ref="E215:E216"/>
    <mergeCell ref="F215:F216"/>
    <mergeCell ref="G215:G216"/>
    <mergeCell ref="H215:H216"/>
    <mergeCell ref="I215:I216"/>
    <mergeCell ref="J215:J216"/>
    <mergeCell ref="K215:K216"/>
    <mergeCell ref="L215:L216"/>
    <mergeCell ref="M215:M216"/>
    <mergeCell ref="N215:N216"/>
    <mergeCell ref="B217:B218"/>
    <mergeCell ref="C217:C218"/>
    <mergeCell ref="D217:D218"/>
    <mergeCell ref="E217:E218"/>
    <mergeCell ref="F217:F218"/>
    <mergeCell ref="G217:G218"/>
    <mergeCell ref="H217:H218"/>
    <mergeCell ref="I217:I218"/>
    <mergeCell ref="J217:J218"/>
    <mergeCell ref="K217:K218"/>
    <mergeCell ref="L217:L218"/>
    <mergeCell ref="M217:M218"/>
    <mergeCell ref="N217:N218"/>
    <mergeCell ref="B219:B220"/>
    <mergeCell ref="C219:C220"/>
    <mergeCell ref="D219:D220"/>
    <mergeCell ref="E219:E220"/>
    <mergeCell ref="F219:F220"/>
    <mergeCell ref="G219:G220"/>
    <mergeCell ref="H219:H220"/>
    <mergeCell ref="I219:I220"/>
    <mergeCell ref="J219:J220"/>
    <mergeCell ref="K219:K220"/>
    <mergeCell ref="L219:L220"/>
    <mergeCell ref="M219:M220"/>
    <mergeCell ref="N219:N220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J221:J222"/>
    <mergeCell ref="B223:B224"/>
    <mergeCell ref="C223:C224"/>
    <mergeCell ref="D223:D224"/>
    <mergeCell ref="E223:E224"/>
    <mergeCell ref="F223:F224"/>
    <mergeCell ref="G223:G224"/>
    <mergeCell ref="L223:L224"/>
    <mergeCell ref="M223:M224"/>
    <mergeCell ref="K221:K222"/>
    <mergeCell ref="L221:L222"/>
    <mergeCell ref="M221:M222"/>
    <mergeCell ref="N221:N222"/>
    <mergeCell ref="I225:I226"/>
    <mergeCell ref="J225:J226"/>
    <mergeCell ref="K225:K226"/>
    <mergeCell ref="H223:H224"/>
    <mergeCell ref="I223:I224"/>
    <mergeCell ref="J223:J224"/>
    <mergeCell ref="K223:K224"/>
    <mergeCell ref="L225:L226"/>
    <mergeCell ref="M225:M226"/>
    <mergeCell ref="N225:N226"/>
    <mergeCell ref="N223:N224"/>
    <mergeCell ref="C225:C226"/>
    <mergeCell ref="D225:D226"/>
    <mergeCell ref="E225:E226"/>
    <mergeCell ref="F225:F226"/>
    <mergeCell ref="G225:G226"/>
    <mergeCell ref="H225:H226"/>
  </mergeCells>
  <phoneticPr fontId="4" type="noConversion"/>
  <hyperlinks>
    <hyperlink ref="A4" location="'Tn Km 2013'!A34" display="1 - FERROEXPRESO PAMPEANO S.A."/>
    <hyperlink ref="A5" location="'Tn Km 2013'!A60" display="2 - NUEVO CENTRAL ARGENTINO S.A."/>
    <hyperlink ref="A6" location="'Tn Km 2013'!A79" display="3 - FERROSUR ROCA S.A."/>
    <hyperlink ref="A7" location="'Tn Km 2013'!A100" display="4 - BELGRANO CARGAS Y LOGÍSTICA S.A. - Línea San Martín "/>
    <hyperlink ref="A8" location="'Tn Km 2013'!A119" display="5 - BELGRANO CARGAS Y LOGÍSTICA S.A. - Línea Urquiza"/>
    <hyperlink ref="A9" location="'Tn Km 2013'!A137" display="6 - BELGRANO CARGAS Y LOGÍSTICA S.A. - Línea Belgrano"/>
    <hyperlink ref="A4:C4" location="'2002'!A40" display="1 - FERROEXPRESO PAMPEANO S.A."/>
    <hyperlink ref="A5:C5" location="'2002'!A85" display="2 - NUEVO CENTRAL ARGENTINO S.A."/>
    <hyperlink ref="A6:C6" location="'2002'!A140" display="3 - FERROSUR ROCA S.A."/>
    <hyperlink ref="A7:C7" location="'2002'!A169" display="4 - AMERICA LATINA LOGISTICA CENTRAL S.A. "/>
    <hyperlink ref="A8:C8" location="'2002'!A200" display="5 - AMERICA LATINA LOGISTICA MESOPOTAMICA S.A."/>
    <hyperlink ref="A9:C9" location="'2002'!A229" display="6 - BELGRANO CARGAS S.A."/>
  </hyperlinks>
  <pageMargins left="0.75" right="0.75" top="1" bottom="1" header="0" footer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8"/>
  <sheetViews>
    <sheetView workbookViewId="0"/>
  </sheetViews>
  <sheetFormatPr baseColWidth="10" defaultRowHeight="12.75" x14ac:dyDescent="0.2"/>
  <cols>
    <col min="1" max="1" width="18.7109375" customWidth="1"/>
    <col min="2" max="13" width="15.7109375" customWidth="1"/>
    <col min="14" max="14" width="15.7109375" style="25" customWidth="1"/>
  </cols>
  <sheetData>
    <row r="2" spans="1:14" s="26" customFormat="1" ht="24.95" customHeight="1" x14ac:dyDescent="0.2">
      <c r="A2" s="227" t="s">
        <v>182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</row>
    <row r="3" spans="1:14" ht="13.5" thickBot="1" x14ac:dyDescent="0.25"/>
    <row r="4" spans="1:14" s="26" customFormat="1" ht="24.95" customHeight="1" thickTop="1" thickBot="1" x14ac:dyDescent="0.25">
      <c r="A4" s="228" t="s">
        <v>0</v>
      </c>
      <c r="B4" s="229"/>
      <c r="C4" s="230"/>
      <c r="D4" s="41"/>
      <c r="N4" s="25"/>
    </row>
    <row r="5" spans="1:14" s="26" customFormat="1" ht="24.95" customHeight="1" thickTop="1" thickBot="1" x14ac:dyDescent="0.25">
      <c r="A5" s="228" t="s">
        <v>18</v>
      </c>
      <c r="B5" s="229"/>
      <c r="C5" s="230"/>
      <c r="D5" s="41"/>
      <c r="N5" s="25"/>
    </row>
    <row r="6" spans="1:14" s="26" customFormat="1" ht="24.95" customHeight="1" thickTop="1" thickBot="1" x14ac:dyDescent="0.25">
      <c r="A6" s="228" t="s">
        <v>29</v>
      </c>
      <c r="B6" s="229"/>
      <c r="C6" s="230"/>
      <c r="D6" s="41"/>
      <c r="N6" s="25"/>
    </row>
    <row r="7" spans="1:14" s="26" customFormat="1" ht="24.95" customHeight="1" thickTop="1" thickBot="1" x14ac:dyDescent="0.25">
      <c r="A7" s="228" t="s">
        <v>202</v>
      </c>
      <c r="B7" s="229"/>
      <c r="C7" s="230"/>
      <c r="D7" s="41"/>
      <c r="N7" s="25"/>
    </row>
    <row r="8" spans="1:14" s="26" customFormat="1" ht="24.95" customHeight="1" thickTop="1" thickBot="1" x14ac:dyDescent="0.25">
      <c r="A8" s="228" t="s">
        <v>113</v>
      </c>
      <c r="B8" s="229"/>
      <c r="C8" s="230"/>
      <c r="D8" s="41"/>
      <c r="N8" s="25"/>
    </row>
    <row r="9" spans="1:14" s="26" customFormat="1" ht="24.95" customHeight="1" thickTop="1" thickBot="1" x14ac:dyDescent="0.25">
      <c r="A9" s="238" t="s">
        <v>76</v>
      </c>
      <c r="B9" s="239"/>
      <c r="C9" s="240"/>
      <c r="D9" s="44"/>
      <c r="N9" s="25"/>
    </row>
    <row r="10" spans="1:14" ht="13.5" thickTop="1" x14ac:dyDescent="0.2">
      <c r="A10" s="38"/>
      <c r="B10" s="38"/>
      <c r="C10" s="38"/>
      <c r="D10" s="38"/>
    </row>
    <row r="11" spans="1:14" x14ac:dyDescent="0.2">
      <c r="A11" s="10"/>
      <c r="B11" s="10"/>
      <c r="C11" s="10"/>
      <c r="D11" s="10"/>
    </row>
    <row r="12" spans="1:14" s="26" customFormat="1" ht="24.95" customHeight="1" x14ac:dyDescent="0.2">
      <c r="A12" s="222" t="s">
        <v>163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</row>
    <row r="13" spans="1:14" ht="13.5" thickBot="1" x14ac:dyDescent="0.25"/>
    <row r="14" spans="1:14" ht="13.5" customHeight="1" x14ac:dyDescent="0.2">
      <c r="A14" s="216"/>
      <c r="B14" s="225" t="s">
        <v>1</v>
      </c>
      <c r="C14" s="216" t="s">
        <v>2</v>
      </c>
      <c r="D14" s="225" t="s">
        <v>3</v>
      </c>
      <c r="E14" s="216" t="s">
        <v>4</v>
      </c>
      <c r="F14" s="225" t="s">
        <v>5</v>
      </c>
      <c r="G14" s="216" t="s">
        <v>6</v>
      </c>
      <c r="H14" s="225" t="s">
        <v>7</v>
      </c>
      <c r="I14" s="216" t="s">
        <v>8</v>
      </c>
      <c r="J14" s="225" t="s">
        <v>9</v>
      </c>
      <c r="K14" s="216" t="s">
        <v>10</v>
      </c>
      <c r="L14" s="225" t="s">
        <v>11</v>
      </c>
      <c r="M14" s="216" t="s">
        <v>12</v>
      </c>
      <c r="N14" s="223" t="s">
        <v>13</v>
      </c>
    </row>
    <row r="15" spans="1:14" ht="13.5" customHeight="1" thickBot="1" x14ac:dyDescent="0.25">
      <c r="A15" s="217"/>
      <c r="B15" s="226"/>
      <c r="C15" s="217"/>
      <c r="D15" s="226"/>
      <c r="E15" s="217"/>
      <c r="F15" s="226"/>
      <c r="G15" s="217"/>
      <c r="H15" s="226"/>
      <c r="I15" s="217"/>
      <c r="J15" s="226"/>
      <c r="K15" s="217"/>
      <c r="L15" s="226"/>
      <c r="M15" s="217"/>
      <c r="N15" s="224"/>
    </row>
    <row r="16" spans="1:14" ht="13.5" customHeight="1" x14ac:dyDescent="0.2">
      <c r="A16" s="216" t="s">
        <v>25</v>
      </c>
      <c r="B16" s="231">
        <v>43560000</v>
      </c>
      <c r="C16" s="231">
        <v>37750000</v>
      </c>
      <c r="D16" s="231">
        <v>40170000</v>
      </c>
      <c r="E16" s="231">
        <v>29050000</v>
      </c>
      <c r="F16" s="231">
        <v>29270000</v>
      </c>
      <c r="G16" s="231">
        <v>20140000</v>
      </c>
      <c r="H16" s="231">
        <v>30300000</v>
      </c>
      <c r="I16" s="231">
        <v>21570000</v>
      </c>
      <c r="J16" s="231">
        <v>10660000</v>
      </c>
      <c r="K16" s="231">
        <v>17400000</v>
      </c>
      <c r="L16" s="231">
        <v>29020000</v>
      </c>
      <c r="M16" s="231">
        <v>29540000</v>
      </c>
      <c r="N16" s="233">
        <v>338430000</v>
      </c>
    </row>
    <row r="17" spans="1:14" ht="13.5" customHeight="1" thickBot="1" x14ac:dyDescent="0.25">
      <c r="A17" s="217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4"/>
    </row>
    <row r="18" spans="1:14" ht="13.5" customHeight="1" x14ac:dyDescent="0.2">
      <c r="A18" s="216" t="s">
        <v>100</v>
      </c>
      <c r="B18" s="231">
        <v>9530000</v>
      </c>
      <c r="C18" s="231">
        <v>2730000</v>
      </c>
      <c r="D18" s="231">
        <v>20530000</v>
      </c>
      <c r="E18" s="231">
        <v>41500000</v>
      </c>
      <c r="F18" s="231">
        <v>44510000</v>
      </c>
      <c r="G18" s="231">
        <v>44440000</v>
      </c>
      <c r="H18" s="231">
        <v>34690000</v>
      </c>
      <c r="I18" s="231">
        <v>34360000</v>
      </c>
      <c r="J18" s="231">
        <v>28230000</v>
      </c>
      <c r="K18" s="231">
        <v>30790000</v>
      </c>
      <c r="L18" s="231">
        <v>26860000</v>
      </c>
      <c r="M18" s="231">
        <v>9190000</v>
      </c>
      <c r="N18" s="233">
        <v>327360000</v>
      </c>
    </row>
    <row r="19" spans="1:14" ht="13.5" customHeight="1" thickBot="1" x14ac:dyDescent="0.25">
      <c r="A19" s="217"/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4"/>
    </row>
    <row r="20" spans="1:14" ht="13.5" customHeight="1" x14ac:dyDescent="0.2">
      <c r="A20" s="216" t="s">
        <v>101</v>
      </c>
      <c r="B20" s="231">
        <v>3410000</v>
      </c>
      <c r="C20" s="231">
        <v>5640000</v>
      </c>
      <c r="D20" s="231">
        <v>18060000</v>
      </c>
      <c r="E20" s="231">
        <v>14380000</v>
      </c>
      <c r="F20" s="231">
        <v>12650000</v>
      </c>
      <c r="G20" s="231">
        <v>13290000</v>
      </c>
      <c r="H20" s="231">
        <v>9530000</v>
      </c>
      <c r="I20" s="231">
        <v>16460000</v>
      </c>
      <c r="J20" s="231">
        <v>15200000</v>
      </c>
      <c r="K20" s="231">
        <v>10830000</v>
      </c>
      <c r="L20" s="231">
        <v>10760000</v>
      </c>
      <c r="M20" s="231">
        <v>8380000</v>
      </c>
      <c r="N20" s="233">
        <v>138590000</v>
      </c>
    </row>
    <row r="21" spans="1:14" ht="13.5" customHeight="1" thickBot="1" x14ac:dyDescent="0.25">
      <c r="A21" s="217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4"/>
    </row>
    <row r="22" spans="1:14" ht="13.5" customHeight="1" x14ac:dyDescent="0.2">
      <c r="A22" s="216" t="s">
        <v>102</v>
      </c>
      <c r="B22" s="231">
        <v>13030000</v>
      </c>
      <c r="C22" s="231">
        <v>16430000</v>
      </c>
      <c r="D22" s="231">
        <v>15430000</v>
      </c>
      <c r="E22" s="231">
        <v>10620000</v>
      </c>
      <c r="F22" s="231">
        <v>29500000</v>
      </c>
      <c r="G22" s="231">
        <v>25500000</v>
      </c>
      <c r="H22" s="231">
        <v>19930000</v>
      </c>
      <c r="I22" s="231">
        <v>28670000</v>
      </c>
      <c r="J22" s="231">
        <v>31080000</v>
      </c>
      <c r="K22" s="231">
        <v>23360000</v>
      </c>
      <c r="L22" s="231">
        <v>23860000</v>
      </c>
      <c r="M22" s="231">
        <v>25360000</v>
      </c>
      <c r="N22" s="233">
        <v>262770000</v>
      </c>
    </row>
    <row r="23" spans="1:14" ht="13.5" customHeight="1" thickBot="1" x14ac:dyDescent="0.25">
      <c r="A23" s="217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4"/>
    </row>
    <row r="24" spans="1:14" ht="13.5" customHeight="1" x14ac:dyDescent="0.2">
      <c r="A24" s="216" t="s">
        <v>16</v>
      </c>
      <c r="B24" s="231">
        <v>4250000</v>
      </c>
      <c r="C24" s="231">
        <v>4110000</v>
      </c>
      <c r="D24" s="231">
        <v>1320000</v>
      </c>
      <c r="E24" s="231">
        <v>1600000</v>
      </c>
      <c r="F24" s="231">
        <v>11800000</v>
      </c>
      <c r="G24" s="231">
        <v>9990000</v>
      </c>
      <c r="H24" s="231">
        <v>2950000</v>
      </c>
      <c r="I24" s="231">
        <v>9610000</v>
      </c>
      <c r="J24" s="231">
        <v>17510000</v>
      </c>
      <c r="K24" s="231">
        <v>5360000</v>
      </c>
      <c r="L24" s="231">
        <v>6410000</v>
      </c>
      <c r="M24" s="231">
        <v>10060000</v>
      </c>
      <c r="N24" s="233">
        <v>84970000</v>
      </c>
    </row>
    <row r="25" spans="1:14" ht="13.5" customHeight="1" thickBot="1" x14ac:dyDescent="0.25">
      <c r="A25" s="217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4"/>
    </row>
    <row r="26" spans="1:14" ht="13.5" customHeight="1" x14ac:dyDescent="0.2">
      <c r="A26" s="216" t="s">
        <v>17</v>
      </c>
      <c r="B26" s="231"/>
      <c r="C26" s="231"/>
      <c r="D26" s="231"/>
      <c r="E26" s="231"/>
      <c r="F26" s="231"/>
      <c r="G26" s="231"/>
      <c r="H26" s="231"/>
      <c r="I26" s="231"/>
      <c r="J26" s="231">
        <v>560000</v>
      </c>
      <c r="K26" s="231">
        <v>1080000</v>
      </c>
      <c r="L26" s="231">
        <v>650000</v>
      </c>
      <c r="M26" s="231">
        <v>1150000</v>
      </c>
      <c r="N26" s="233">
        <v>3440000</v>
      </c>
    </row>
    <row r="27" spans="1:14" ht="13.5" customHeight="1" thickBot="1" x14ac:dyDescent="0.25">
      <c r="A27" s="217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4"/>
    </row>
    <row r="28" spans="1:14" ht="13.5" customHeight="1" x14ac:dyDescent="0.2">
      <c r="A28" s="214" t="s">
        <v>13</v>
      </c>
      <c r="B28" s="214">
        <v>73780000</v>
      </c>
      <c r="C28" s="214">
        <v>66660000</v>
      </c>
      <c r="D28" s="214">
        <v>95510000</v>
      </c>
      <c r="E28" s="214">
        <v>97150000</v>
      </c>
      <c r="F28" s="214">
        <v>127730000</v>
      </c>
      <c r="G28" s="214">
        <v>113360000</v>
      </c>
      <c r="H28" s="214">
        <v>97400000</v>
      </c>
      <c r="I28" s="214">
        <v>110670000</v>
      </c>
      <c r="J28" s="214">
        <v>103240000</v>
      </c>
      <c r="K28" s="214">
        <v>88820000</v>
      </c>
      <c r="L28" s="214">
        <v>97560000</v>
      </c>
      <c r="M28" s="214">
        <v>83680000</v>
      </c>
      <c r="N28" s="214">
        <v>1155560000</v>
      </c>
    </row>
    <row r="29" spans="1:14" ht="13.5" customHeight="1" thickBot="1" x14ac:dyDescent="0.2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</row>
    <row r="33" spans="1:14" s="26" customFormat="1" ht="24.95" customHeight="1" x14ac:dyDescent="0.2">
      <c r="A33" s="222" t="s">
        <v>167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</row>
    <row r="34" spans="1:14" ht="13.5" thickBot="1" x14ac:dyDescent="0.25"/>
    <row r="35" spans="1:14" ht="13.5" customHeight="1" x14ac:dyDescent="0.2">
      <c r="A35" s="216"/>
      <c r="B35" s="225" t="s">
        <v>1</v>
      </c>
      <c r="C35" s="216" t="s">
        <v>2</v>
      </c>
      <c r="D35" s="225" t="s">
        <v>3</v>
      </c>
      <c r="E35" s="216" t="s">
        <v>4</v>
      </c>
      <c r="F35" s="225" t="s">
        <v>5</v>
      </c>
      <c r="G35" s="216" t="s">
        <v>6</v>
      </c>
      <c r="H35" s="225" t="s">
        <v>7</v>
      </c>
      <c r="I35" s="216" t="s">
        <v>8</v>
      </c>
      <c r="J35" s="225" t="s">
        <v>9</v>
      </c>
      <c r="K35" s="216" t="s">
        <v>10</v>
      </c>
      <c r="L35" s="225" t="s">
        <v>11</v>
      </c>
      <c r="M35" s="216" t="s">
        <v>12</v>
      </c>
      <c r="N35" s="223" t="s">
        <v>13</v>
      </c>
    </row>
    <row r="36" spans="1:14" ht="13.5" customHeight="1" thickBot="1" x14ac:dyDescent="0.25">
      <c r="A36" s="217"/>
      <c r="B36" s="226"/>
      <c r="C36" s="217"/>
      <c r="D36" s="226"/>
      <c r="E36" s="217"/>
      <c r="F36" s="226"/>
      <c r="G36" s="217"/>
      <c r="H36" s="226"/>
      <c r="I36" s="217"/>
      <c r="J36" s="226"/>
      <c r="K36" s="217"/>
      <c r="L36" s="226"/>
      <c r="M36" s="217"/>
      <c r="N36" s="224"/>
    </row>
    <row r="37" spans="1:14" ht="13.5" customHeight="1" x14ac:dyDescent="0.2">
      <c r="A37" s="216" t="s">
        <v>14</v>
      </c>
      <c r="B37" s="231">
        <v>10183128</v>
      </c>
      <c r="C37" s="231">
        <v>8613694</v>
      </c>
      <c r="D37" s="231">
        <v>6919808</v>
      </c>
      <c r="E37" s="231">
        <v>7526059</v>
      </c>
      <c r="F37" s="231">
        <v>11162635</v>
      </c>
      <c r="G37" s="231">
        <v>12069841</v>
      </c>
      <c r="H37" s="231">
        <v>11569700</v>
      </c>
      <c r="I37" s="231">
        <v>8108375</v>
      </c>
      <c r="J37" s="231">
        <v>9253934</v>
      </c>
      <c r="K37" s="231">
        <v>10684315</v>
      </c>
      <c r="L37" s="231">
        <v>8091205</v>
      </c>
      <c r="M37" s="231">
        <v>6520450</v>
      </c>
      <c r="N37" s="233">
        <v>110703144</v>
      </c>
    </row>
    <row r="38" spans="1:14" ht="13.5" customHeight="1" thickBot="1" x14ac:dyDescent="0.25">
      <c r="A38" s="217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4"/>
    </row>
    <row r="39" spans="1:14" ht="13.5" customHeight="1" x14ac:dyDescent="0.2">
      <c r="A39" s="216" t="s">
        <v>103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3">
        <v>0</v>
      </c>
    </row>
    <row r="40" spans="1:14" ht="13.5" customHeight="1" thickBot="1" x14ac:dyDescent="0.25">
      <c r="A40" s="217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4"/>
    </row>
    <row r="41" spans="1:14" ht="13.5" customHeight="1" x14ac:dyDescent="0.2">
      <c r="A41" s="216" t="s">
        <v>19</v>
      </c>
      <c r="B41" s="231">
        <v>4081442</v>
      </c>
      <c r="C41" s="231">
        <v>5230584</v>
      </c>
      <c r="D41" s="231">
        <v>8450699</v>
      </c>
      <c r="E41" s="231">
        <v>5880740</v>
      </c>
      <c r="F41" s="231">
        <v>4650431</v>
      </c>
      <c r="G41" s="231">
        <v>20324103</v>
      </c>
      <c r="H41" s="231">
        <v>22719086</v>
      </c>
      <c r="I41" s="231">
        <v>32421927</v>
      </c>
      <c r="J41" s="231">
        <v>37847245</v>
      </c>
      <c r="K41" s="231">
        <v>23980010</v>
      </c>
      <c r="L41" s="231">
        <v>21100504</v>
      </c>
      <c r="M41" s="231">
        <v>21075939</v>
      </c>
      <c r="N41" s="233">
        <v>207762710</v>
      </c>
    </row>
    <row r="42" spans="1:14" ht="13.5" customHeight="1" thickBot="1" x14ac:dyDescent="0.25">
      <c r="A42" s="217"/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4"/>
    </row>
    <row r="43" spans="1:14" ht="13.5" customHeight="1" x14ac:dyDescent="0.2">
      <c r="A43" s="216" t="s">
        <v>20</v>
      </c>
      <c r="B43" s="231">
        <v>8557607</v>
      </c>
      <c r="C43" s="231">
        <v>7174051</v>
      </c>
      <c r="D43" s="231">
        <v>8916633</v>
      </c>
      <c r="E43" s="231">
        <v>8295543</v>
      </c>
      <c r="F43" s="231">
        <v>8408493</v>
      </c>
      <c r="G43" s="231">
        <v>8047391</v>
      </c>
      <c r="H43" s="231">
        <v>8120934</v>
      </c>
      <c r="I43" s="231">
        <v>8422470</v>
      </c>
      <c r="J43" s="231">
        <v>8424815</v>
      </c>
      <c r="K43" s="231">
        <v>8954532</v>
      </c>
      <c r="L43" s="231">
        <v>8646329</v>
      </c>
      <c r="M43" s="231">
        <v>8877092</v>
      </c>
      <c r="N43" s="233">
        <v>100845890</v>
      </c>
    </row>
    <row r="44" spans="1:14" ht="13.5" customHeight="1" thickBot="1" x14ac:dyDescent="0.25">
      <c r="A44" s="217"/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4"/>
    </row>
    <row r="45" spans="1:14" ht="13.5" customHeight="1" x14ac:dyDescent="0.2">
      <c r="A45" s="216" t="s">
        <v>15</v>
      </c>
      <c r="B45" s="231">
        <v>943812</v>
      </c>
      <c r="C45" s="231">
        <v>2466418</v>
      </c>
      <c r="D45" s="231">
        <v>1793572</v>
      </c>
      <c r="E45" s="231">
        <v>2229910</v>
      </c>
      <c r="F45" s="231">
        <v>1457840</v>
      </c>
      <c r="G45" s="231">
        <v>2542721</v>
      </c>
      <c r="H45" s="231">
        <v>1954564</v>
      </c>
      <c r="I45" s="231">
        <v>2117406</v>
      </c>
      <c r="J45" s="231">
        <v>2551650</v>
      </c>
      <c r="K45" s="231">
        <v>1804796</v>
      </c>
      <c r="L45" s="231">
        <v>1435072</v>
      </c>
      <c r="M45" s="231">
        <v>1830516</v>
      </c>
      <c r="N45" s="233">
        <v>23128277</v>
      </c>
    </row>
    <row r="46" spans="1:14" ht="13.5" customHeight="1" thickBot="1" x14ac:dyDescent="0.25">
      <c r="A46" s="217"/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4"/>
    </row>
    <row r="47" spans="1:14" ht="13.5" customHeight="1" x14ac:dyDescent="0.2">
      <c r="A47" s="216" t="s">
        <v>104</v>
      </c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3">
        <v>0</v>
      </c>
    </row>
    <row r="48" spans="1:14" ht="13.5" customHeight="1" thickBot="1" x14ac:dyDescent="0.25">
      <c r="A48" s="217"/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4"/>
    </row>
    <row r="49" spans="1:14" ht="13.5" customHeight="1" x14ac:dyDescent="0.2">
      <c r="A49" s="216" t="s">
        <v>105</v>
      </c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3">
        <v>0</v>
      </c>
    </row>
    <row r="50" spans="1:14" ht="13.5" customHeight="1" thickBot="1" x14ac:dyDescent="0.25">
      <c r="A50" s="217"/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4"/>
    </row>
    <row r="51" spans="1:14" ht="13.5" customHeight="1" x14ac:dyDescent="0.2">
      <c r="A51" s="216" t="s">
        <v>115</v>
      </c>
      <c r="B51" s="231">
        <v>739853</v>
      </c>
      <c r="C51" s="231">
        <v>989433</v>
      </c>
      <c r="D51" s="231">
        <v>1360103</v>
      </c>
      <c r="E51" s="231">
        <v>1138244</v>
      </c>
      <c r="F51" s="231">
        <v>1350697</v>
      </c>
      <c r="G51" s="231">
        <v>1193101</v>
      </c>
      <c r="H51" s="231">
        <v>1604169</v>
      </c>
      <c r="I51" s="231">
        <v>1339208</v>
      </c>
      <c r="J51" s="231">
        <v>1177991</v>
      </c>
      <c r="K51" s="231">
        <v>1472605</v>
      </c>
      <c r="L51" s="231">
        <v>1607323</v>
      </c>
      <c r="M51" s="231">
        <v>1364329</v>
      </c>
      <c r="N51" s="233">
        <v>15337056</v>
      </c>
    </row>
    <row r="52" spans="1:14" ht="13.5" customHeight="1" thickBot="1" x14ac:dyDescent="0.25">
      <c r="A52" s="217"/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4"/>
    </row>
    <row r="53" spans="1:14" ht="13.5" customHeight="1" x14ac:dyDescent="0.2">
      <c r="A53" s="216" t="s">
        <v>21</v>
      </c>
      <c r="B53" s="231">
        <v>12948914</v>
      </c>
      <c r="C53" s="231">
        <v>14391132</v>
      </c>
      <c r="D53" s="231">
        <v>13280360</v>
      </c>
      <c r="E53" s="231">
        <v>13974100</v>
      </c>
      <c r="F53" s="231">
        <v>21611090</v>
      </c>
      <c r="G53" s="231">
        <v>20304667</v>
      </c>
      <c r="H53" s="231">
        <v>24283677</v>
      </c>
      <c r="I53" s="231">
        <v>29324869</v>
      </c>
      <c r="J53" s="231">
        <v>24566133</v>
      </c>
      <c r="K53" s="231">
        <v>23700115</v>
      </c>
      <c r="L53" s="231">
        <v>19221827</v>
      </c>
      <c r="M53" s="231">
        <v>16821389</v>
      </c>
      <c r="N53" s="233">
        <v>234428273</v>
      </c>
    </row>
    <row r="54" spans="1:14" ht="13.5" customHeight="1" thickBot="1" x14ac:dyDescent="0.25">
      <c r="A54" s="217"/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4"/>
    </row>
    <row r="55" spans="1:14" ht="13.5" customHeight="1" x14ac:dyDescent="0.2">
      <c r="A55" s="216" t="s">
        <v>22</v>
      </c>
      <c r="B55" s="231">
        <v>2684586</v>
      </c>
      <c r="C55" s="231">
        <v>2560460</v>
      </c>
      <c r="D55" s="231">
        <v>2314580</v>
      </c>
      <c r="E55" s="231">
        <v>2575537</v>
      </c>
      <c r="F55" s="231">
        <v>3919352</v>
      </c>
      <c r="G55" s="231">
        <v>4014054</v>
      </c>
      <c r="H55" s="231">
        <v>3951550</v>
      </c>
      <c r="I55" s="231">
        <v>4745769</v>
      </c>
      <c r="J55" s="231">
        <v>3691491</v>
      </c>
      <c r="K55" s="231">
        <v>3636296</v>
      </c>
      <c r="L55" s="231">
        <v>2841445</v>
      </c>
      <c r="M55" s="231">
        <v>2836125</v>
      </c>
      <c r="N55" s="233">
        <v>39771245</v>
      </c>
    </row>
    <row r="56" spans="1:14" ht="13.5" customHeight="1" thickBot="1" x14ac:dyDescent="0.25">
      <c r="A56" s="217"/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4"/>
    </row>
    <row r="57" spans="1:14" ht="13.5" customHeight="1" x14ac:dyDescent="0.2">
      <c r="A57" s="216" t="s">
        <v>23</v>
      </c>
      <c r="B57" s="231">
        <v>60903167</v>
      </c>
      <c r="C57" s="231">
        <v>38251116</v>
      </c>
      <c r="D57" s="231">
        <v>46038953</v>
      </c>
      <c r="E57" s="231">
        <v>50117673</v>
      </c>
      <c r="F57" s="231">
        <v>62226518</v>
      </c>
      <c r="G57" s="231">
        <v>56967079</v>
      </c>
      <c r="H57" s="231">
        <v>57873043</v>
      </c>
      <c r="I57" s="231">
        <v>52695386</v>
      </c>
      <c r="J57" s="231">
        <v>67289084</v>
      </c>
      <c r="K57" s="231">
        <v>64596983</v>
      </c>
      <c r="L57" s="231">
        <v>59973017</v>
      </c>
      <c r="M57" s="231">
        <v>61016794</v>
      </c>
      <c r="N57" s="233">
        <v>677948813</v>
      </c>
    </row>
    <row r="58" spans="1:14" ht="13.5" customHeight="1" thickBot="1" x14ac:dyDescent="0.25">
      <c r="A58" s="217"/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4"/>
    </row>
    <row r="59" spans="1:14" ht="13.5" customHeight="1" x14ac:dyDescent="0.2">
      <c r="A59" s="216" t="s">
        <v>62</v>
      </c>
      <c r="B59" s="231">
        <v>17042141</v>
      </c>
      <c r="C59" s="231">
        <v>14316116</v>
      </c>
      <c r="D59" s="231">
        <v>14752639</v>
      </c>
      <c r="E59" s="231">
        <v>20346747</v>
      </c>
      <c r="F59" s="231">
        <v>18355649</v>
      </c>
      <c r="G59" s="231">
        <v>14971371</v>
      </c>
      <c r="H59" s="231">
        <v>17486540</v>
      </c>
      <c r="I59" s="231">
        <v>13706132</v>
      </c>
      <c r="J59" s="231">
        <v>14497481</v>
      </c>
      <c r="K59" s="231">
        <v>10860106</v>
      </c>
      <c r="L59" s="231">
        <v>11558804</v>
      </c>
      <c r="M59" s="231">
        <v>12263239</v>
      </c>
      <c r="N59" s="233">
        <v>180156965</v>
      </c>
    </row>
    <row r="60" spans="1:14" ht="13.5" customHeight="1" thickBot="1" x14ac:dyDescent="0.25">
      <c r="A60" s="217"/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4"/>
    </row>
    <row r="61" spans="1:14" ht="13.5" customHeight="1" x14ac:dyDescent="0.2">
      <c r="A61" s="216" t="s">
        <v>16</v>
      </c>
      <c r="B61" s="231">
        <v>265771</v>
      </c>
      <c r="C61" s="231">
        <v>919478</v>
      </c>
      <c r="D61" s="231">
        <v>353925</v>
      </c>
      <c r="E61" s="231"/>
      <c r="F61" s="231">
        <v>2750978</v>
      </c>
      <c r="G61" s="231">
        <v>354400</v>
      </c>
      <c r="H61" s="231">
        <v>3688468</v>
      </c>
      <c r="I61" s="231"/>
      <c r="J61" s="231"/>
      <c r="K61" s="231">
        <v>3372332</v>
      </c>
      <c r="L61" s="231">
        <v>1934831</v>
      </c>
      <c r="M61" s="231"/>
      <c r="N61" s="233">
        <v>13640183</v>
      </c>
    </row>
    <row r="62" spans="1:14" ht="13.5" customHeight="1" thickBot="1" x14ac:dyDescent="0.25">
      <c r="A62" s="217"/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4"/>
    </row>
    <row r="63" spans="1:14" ht="13.5" customHeight="1" x14ac:dyDescent="0.2">
      <c r="A63" s="216" t="s">
        <v>24</v>
      </c>
      <c r="B63" s="231"/>
      <c r="C63" s="231"/>
      <c r="D63" s="231">
        <v>5989500</v>
      </c>
      <c r="E63" s="231">
        <v>10964250</v>
      </c>
      <c r="F63" s="231">
        <v>19931130</v>
      </c>
      <c r="G63" s="231">
        <v>22443245</v>
      </c>
      <c r="H63" s="231">
        <v>22788686</v>
      </c>
      <c r="I63" s="231">
        <v>18284668</v>
      </c>
      <c r="J63" s="231">
        <v>2575073</v>
      </c>
      <c r="K63" s="231"/>
      <c r="L63" s="231"/>
      <c r="M63" s="231"/>
      <c r="N63" s="233">
        <v>102976552</v>
      </c>
    </row>
    <row r="64" spans="1:14" ht="13.5" customHeight="1" thickBot="1" x14ac:dyDescent="0.25">
      <c r="A64" s="217"/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4"/>
    </row>
    <row r="65" spans="1:14" ht="13.5" customHeight="1" x14ac:dyDescent="0.2">
      <c r="A65" s="216" t="s">
        <v>31</v>
      </c>
      <c r="B65" s="231">
        <v>2909282</v>
      </c>
      <c r="C65" s="231">
        <v>969044</v>
      </c>
      <c r="D65" s="231"/>
      <c r="E65" s="231">
        <v>2137483</v>
      </c>
      <c r="F65" s="231">
        <v>2514368</v>
      </c>
      <c r="G65" s="231">
        <v>6758512</v>
      </c>
      <c r="H65" s="231">
        <v>6553342</v>
      </c>
      <c r="I65" s="231">
        <v>5745190</v>
      </c>
      <c r="J65" s="231">
        <v>2873299</v>
      </c>
      <c r="K65" s="231">
        <v>2864922</v>
      </c>
      <c r="L65" s="231">
        <v>954565</v>
      </c>
      <c r="M65" s="231"/>
      <c r="N65" s="233">
        <v>34280007</v>
      </c>
    </row>
    <row r="66" spans="1:14" ht="13.5" customHeight="1" thickBot="1" x14ac:dyDescent="0.25">
      <c r="A66" s="217"/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4"/>
    </row>
    <row r="67" spans="1:14" ht="13.5" customHeight="1" x14ac:dyDescent="0.2">
      <c r="A67" s="216" t="s">
        <v>25</v>
      </c>
      <c r="B67" s="231">
        <v>37541811</v>
      </c>
      <c r="C67" s="231">
        <v>51474468</v>
      </c>
      <c r="D67" s="231">
        <v>57712876</v>
      </c>
      <c r="E67" s="231">
        <v>112713951</v>
      </c>
      <c r="F67" s="231">
        <v>141316159</v>
      </c>
      <c r="G67" s="231">
        <v>148765362</v>
      </c>
      <c r="H67" s="231">
        <v>136858390</v>
      </c>
      <c r="I67" s="231">
        <v>71077165</v>
      </c>
      <c r="J67" s="231">
        <v>93237485</v>
      </c>
      <c r="K67" s="231">
        <v>94318369</v>
      </c>
      <c r="L67" s="231">
        <v>41756833</v>
      </c>
      <c r="M67" s="231">
        <v>83894750</v>
      </c>
      <c r="N67" s="233">
        <v>1070667619</v>
      </c>
    </row>
    <row r="68" spans="1:14" ht="13.5" customHeight="1" thickBot="1" x14ac:dyDescent="0.25">
      <c r="A68" s="217"/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4"/>
    </row>
    <row r="69" spans="1:14" ht="13.5" customHeight="1" x14ac:dyDescent="0.2">
      <c r="A69" s="216" t="s">
        <v>106</v>
      </c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3">
        <v>0</v>
      </c>
    </row>
    <row r="70" spans="1:14" ht="13.5" customHeight="1" thickBot="1" x14ac:dyDescent="0.25">
      <c r="A70" s="217"/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4"/>
    </row>
    <row r="71" spans="1:14" ht="13.5" customHeight="1" x14ac:dyDescent="0.2">
      <c r="A71" s="216" t="s">
        <v>107</v>
      </c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3">
        <v>0</v>
      </c>
    </row>
    <row r="72" spans="1:14" ht="13.5" customHeight="1" thickBot="1" x14ac:dyDescent="0.25">
      <c r="A72" s="217"/>
      <c r="B72" s="232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4"/>
    </row>
    <row r="73" spans="1:14" ht="13.5" customHeight="1" x14ac:dyDescent="0.2">
      <c r="A73" s="216" t="s">
        <v>26</v>
      </c>
      <c r="B73" s="231">
        <v>47030765</v>
      </c>
      <c r="C73" s="231">
        <v>48513118</v>
      </c>
      <c r="D73" s="231">
        <v>36653282</v>
      </c>
      <c r="E73" s="231">
        <v>39939984</v>
      </c>
      <c r="F73" s="231">
        <v>63016925</v>
      </c>
      <c r="G73" s="231">
        <v>68826396</v>
      </c>
      <c r="H73" s="231">
        <v>65043614</v>
      </c>
      <c r="I73" s="231">
        <v>66769238</v>
      </c>
      <c r="J73" s="231">
        <v>69108394</v>
      </c>
      <c r="K73" s="231">
        <v>70058801</v>
      </c>
      <c r="L73" s="231">
        <v>55353274</v>
      </c>
      <c r="M73" s="231">
        <v>44090127</v>
      </c>
      <c r="N73" s="233">
        <v>674403918</v>
      </c>
    </row>
    <row r="74" spans="1:14" ht="13.5" customHeight="1" thickBot="1" x14ac:dyDescent="0.25">
      <c r="A74" s="217"/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4"/>
    </row>
    <row r="75" spans="1:14" ht="13.5" customHeight="1" x14ac:dyDescent="0.2">
      <c r="A75" s="216" t="s">
        <v>27</v>
      </c>
      <c r="B75" s="231">
        <v>6092153</v>
      </c>
      <c r="C75" s="231">
        <v>8367762</v>
      </c>
      <c r="D75" s="231">
        <v>10558612</v>
      </c>
      <c r="E75" s="231">
        <v>12321432</v>
      </c>
      <c r="F75" s="231">
        <v>9913670</v>
      </c>
      <c r="G75" s="231">
        <v>15367075</v>
      </c>
      <c r="H75" s="231">
        <v>12851228</v>
      </c>
      <c r="I75" s="231">
        <v>12362830</v>
      </c>
      <c r="J75" s="231">
        <v>13087027</v>
      </c>
      <c r="K75" s="231">
        <v>15457268</v>
      </c>
      <c r="L75" s="231">
        <v>15759139</v>
      </c>
      <c r="M75" s="231">
        <v>14429955</v>
      </c>
      <c r="N75" s="233">
        <v>146568151</v>
      </c>
    </row>
    <row r="76" spans="1:14" ht="13.5" customHeight="1" thickBot="1" x14ac:dyDescent="0.25">
      <c r="A76" s="217"/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4"/>
    </row>
    <row r="77" spans="1:14" ht="13.5" customHeight="1" x14ac:dyDescent="0.2">
      <c r="A77" s="216" t="s">
        <v>63</v>
      </c>
      <c r="B77" s="231"/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3">
        <v>0</v>
      </c>
    </row>
    <row r="78" spans="1:14" ht="13.5" customHeight="1" thickBot="1" x14ac:dyDescent="0.25">
      <c r="A78" s="217"/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4"/>
    </row>
    <row r="79" spans="1:14" ht="13.5" customHeight="1" x14ac:dyDescent="0.2">
      <c r="A79" s="216" t="s">
        <v>64</v>
      </c>
      <c r="B79" s="231">
        <v>5666702</v>
      </c>
      <c r="C79" s="231">
        <v>6040304</v>
      </c>
      <c r="D79" s="231">
        <v>5298536</v>
      </c>
      <c r="E79" s="231">
        <v>5151051</v>
      </c>
      <c r="F79" s="231">
        <v>5534366</v>
      </c>
      <c r="G79" s="231">
        <v>4629789</v>
      </c>
      <c r="H79" s="231">
        <v>5361905</v>
      </c>
      <c r="I79" s="231">
        <v>5809445</v>
      </c>
      <c r="J79" s="231">
        <v>4983957</v>
      </c>
      <c r="K79" s="231">
        <v>3389564</v>
      </c>
      <c r="L79" s="231">
        <v>4989923</v>
      </c>
      <c r="M79" s="231">
        <v>4930306</v>
      </c>
      <c r="N79" s="233">
        <v>61785848</v>
      </c>
    </row>
    <row r="80" spans="1:14" ht="13.5" customHeight="1" thickBot="1" x14ac:dyDescent="0.25">
      <c r="A80" s="217"/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4"/>
    </row>
    <row r="81" spans="1:14" ht="13.5" customHeight="1" x14ac:dyDescent="0.2">
      <c r="A81" s="216" t="s">
        <v>28</v>
      </c>
      <c r="B81" s="231">
        <v>3357276</v>
      </c>
      <c r="C81" s="231">
        <v>2426585</v>
      </c>
      <c r="D81" s="231">
        <v>3762849</v>
      </c>
      <c r="E81" s="231">
        <v>1133372</v>
      </c>
      <c r="F81" s="231">
        <v>1011111</v>
      </c>
      <c r="G81" s="231">
        <v>209266</v>
      </c>
      <c r="H81" s="231">
        <v>85614</v>
      </c>
      <c r="I81" s="231">
        <v>427312</v>
      </c>
      <c r="J81" s="231">
        <v>2084798</v>
      </c>
      <c r="K81" s="231">
        <v>2475054</v>
      </c>
      <c r="L81" s="231">
        <v>1720018</v>
      </c>
      <c r="M81" s="231">
        <v>976055</v>
      </c>
      <c r="N81" s="233">
        <v>19669310</v>
      </c>
    </row>
    <row r="82" spans="1:14" ht="13.5" customHeight="1" thickBot="1" x14ac:dyDescent="0.25">
      <c r="A82" s="217"/>
      <c r="B82" s="232"/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4"/>
    </row>
    <row r="83" spans="1:14" ht="13.5" customHeight="1" x14ac:dyDescent="0.2">
      <c r="A83" s="214" t="s">
        <v>13</v>
      </c>
      <c r="B83" s="214">
        <v>220948410</v>
      </c>
      <c r="C83" s="214">
        <v>212703763</v>
      </c>
      <c r="D83" s="214">
        <v>224156927</v>
      </c>
      <c r="E83" s="214">
        <v>296446076</v>
      </c>
      <c r="F83" s="214">
        <v>379131412</v>
      </c>
      <c r="G83" s="214">
        <v>407788373</v>
      </c>
      <c r="H83" s="214">
        <v>402794510</v>
      </c>
      <c r="I83" s="214">
        <v>333357390</v>
      </c>
      <c r="J83" s="214">
        <v>357249857</v>
      </c>
      <c r="K83" s="214">
        <v>341626068</v>
      </c>
      <c r="L83" s="214">
        <v>256944109</v>
      </c>
      <c r="M83" s="214">
        <v>280927066</v>
      </c>
      <c r="N83" s="214">
        <v>3714073961</v>
      </c>
    </row>
    <row r="84" spans="1:14" ht="13.5" customHeight="1" thickBot="1" x14ac:dyDescent="0.25">
      <c r="A84" s="215"/>
      <c r="B84" s="215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</row>
    <row r="88" spans="1:14" s="26" customFormat="1" ht="24.95" customHeight="1" x14ac:dyDescent="0.2">
      <c r="A88" s="222" t="s">
        <v>165</v>
      </c>
      <c r="B88" s="222"/>
      <c r="C88" s="222"/>
      <c r="D88" s="222"/>
      <c r="E88" s="222"/>
      <c r="F88" s="222"/>
      <c r="G88" s="222"/>
      <c r="H88" s="222"/>
      <c r="I88" s="222"/>
      <c r="J88" s="222"/>
      <c r="K88" s="222"/>
      <c r="L88" s="222"/>
      <c r="M88" s="222"/>
      <c r="N88" s="222"/>
    </row>
    <row r="89" spans="1:14" ht="13.5" thickBot="1" x14ac:dyDescent="0.25"/>
    <row r="90" spans="1:14" ht="13.5" customHeight="1" x14ac:dyDescent="0.2">
      <c r="A90" s="216"/>
      <c r="B90" s="225" t="s">
        <v>1</v>
      </c>
      <c r="C90" s="216" t="s">
        <v>2</v>
      </c>
      <c r="D90" s="225" t="s">
        <v>3</v>
      </c>
      <c r="E90" s="216" t="s">
        <v>4</v>
      </c>
      <c r="F90" s="225" t="s">
        <v>5</v>
      </c>
      <c r="G90" s="216" t="s">
        <v>6</v>
      </c>
      <c r="H90" s="225" t="s">
        <v>7</v>
      </c>
      <c r="I90" s="216" t="s">
        <v>8</v>
      </c>
      <c r="J90" s="225" t="s">
        <v>9</v>
      </c>
      <c r="K90" s="216" t="s">
        <v>10</v>
      </c>
      <c r="L90" s="225" t="s">
        <v>11</v>
      </c>
      <c r="M90" s="216" t="s">
        <v>12</v>
      </c>
      <c r="N90" s="223" t="s">
        <v>13</v>
      </c>
    </row>
    <row r="91" spans="1:14" ht="13.5" customHeight="1" thickBot="1" x14ac:dyDescent="0.25">
      <c r="A91" s="217"/>
      <c r="B91" s="226"/>
      <c r="C91" s="217"/>
      <c r="D91" s="226"/>
      <c r="E91" s="217"/>
      <c r="F91" s="226"/>
      <c r="G91" s="217"/>
      <c r="H91" s="226"/>
      <c r="I91" s="217"/>
      <c r="J91" s="226"/>
      <c r="K91" s="217"/>
      <c r="L91" s="226"/>
      <c r="M91" s="217"/>
      <c r="N91" s="224"/>
    </row>
    <row r="92" spans="1:14" ht="13.5" customHeight="1" x14ac:dyDescent="0.2">
      <c r="A92" s="216" t="s">
        <v>30</v>
      </c>
      <c r="B92" s="231">
        <v>17901900</v>
      </c>
      <c r="C92" s="231">
        <v>20951800</v>
      </c>
      <c r="D92" s="231">
        <v>20077200</v>
      </c>
      <c r="E92" s="231">
        <v>23649000</v>
      </c>
      <c r="F92" s="231">
        <v>16544700</v>
      </c>
      <c r="G92" s="231">
        <v>22051900</v>
      </c>
      <c r="H92" s="231">
        <v>24182370</v>
      </c>
      <c r="I92" s="231">
        <v>23600550</v>
      </c>
      <c r="J92" s="231">
        <v>28689890</v>
      </c>
      <c r="K92" s="231">
        <v>33196080</v>
      </c>
      <c r="L92" s="231">
        <v>27517930</v>
      </c>
      <c r="M92" s="231">
        <v>23298110</v>
      </c>
      <c r="N92" s="233">
        <v>281661430</v>
      </c>
    </row>
    <row r="93" spans="1:14" ht="13.5" customHeight="1" thickBot="1" x14ac:dyDescent="0.25">
      <c r="A93" s="217"/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4"/>
    </row>
    <row r="94" spans="1:14" ht="13.5" customHeight="1" x14ac:dyDescent="0.2">
      <c r="A94" s="216" t="s">
        <v>66</v>
      </c>
      <c r="B94" s="231">
        <v>179300</v>
      </c>
      <c r="C94" s="231">
        <v>118000</v>
      </c>
      <c r="D94" s="231">
        <v>63400</v>
      </c>
      <c r="E94" s="231">
        <v>168200</v>
      </c>
      <c r="F94" s="231">
        <v>254500</v>
      </c>
      <c r="G94" s="231">
        <v>198100</v>
      </c>
      <c r="H94" s="231">
        <v>362550</v>
      </c>
      <c r="I94" s="231">
        <v>255710</v>
      </c>
      <c r="J94" s="231">
        <v>429290</v>
      </c>
      <c r="K94" s="231">
        <v>497290</v>
      </c>
      <c r="L94" s="231">
        <v>255050</v>
      </c>
      <c r="M94" s="231">
        <v>127060</v>
      </c>
      <c r="N94" s="233">
        <v>2908450</v>
      </c>
    </row>
    <row r="95" spans="1:14" ht="13.5" customHeight="1" thickBot="1" x14ac:dyDescent="0.25">
      <c r="A95" s="217"/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32"/>
      <c r="M95" s="232"/>
      <c r="N95" s="234"/>
    </row>
    <row r="96" spans="1:14" ht="13.5" customHeight="1" x14ac:dyDescent="0.2">
      <c r="A96" s="216" t="s">
        <v>74</v>
      </c>
      <c r="B96" s="231">
        <v>6305720</v>
      </c>
      <c r="C96" s="231">
        <v>5299400</v>
      </c>
      <c r="D96" s="231">
        <v>5676730</v>
      </c>
      <c r="E96" s="231">
        <v>3727000</v>
      </c>
      <c r="F96" s="231">
        <v>4293000</v>
      </c>
      <c r="G96" s="231">
        <v>3529000</v>
      </c>
      <c r="H96" s="231">
        <v>2976110</v>
      </c>
      <c r="I96" s="231">
        <v>3814890</v>
      </c>
      <c r="J96" s="231">
        <v>2726720</v>
      </c>
      <c r="K96" s="231">
        <v>2327300</v>
      </c>
      <c r="L96" s="231">
        <v>2468830</v>
      </c>
      <c r="M96" s="231">
        <v>4302360</v>
      </c>
      <c r="N96" s="233">
        <v>47447060</v>
      </c>
    </row>
    <row r="97" spans="1:14" ht="13.5" customHeight="1" thickBot="1" x14ac:dyDescent="0.25">
      <c r="A97" s="217"/>
      <c r="B97" s="232"/>
      <c r="C97" s="232"/>
      <c r="D97" s="232"/>
      <c r="E97" s="232"/>
      <c r="F97" s="232"/>
      <c r="G97" s="232"/>
      <c r="H97" s="232"/>
      <c r="I97" s="232"/>
      <c r="J97" s="232"/>
      <c r="K97" s="232"/>
      <c r="L97" s="232"/>
      <c r="M97" s="232"/>
      <c r="N97" s="234"/>
    </row>
    <row r="98" spans="1:14" ht="13.5" customHeight="1" x14ac:dyDescent="0.2">
      <c r="A98" s="216" t="s">
        <v>32</v>
      </c>
      <c r="B98" s="231">
        <v>5490700</v>
      </c>
      <c r="C98" s="231">
        <v>7017200</v>
      </c>
      <c r="D98" s="231">
        <v>6856500</v>
      </c>
      <c r="E98" s="231">
        <v>7144300</v>
      </c>
      <c r="F98" s="231">
        <v>6832600</v>
      </c>
      <c r="G98" s="231">
        <v>4390300</v>
      </c>
      <c r="H98" s="231">
        <v>5251690</v>
      </c>
      <c r="I98" s="231">
        <v>2449150</v>
      </c>
      <c r="J98" s="231">
        <v>4454100</v>
      </c>
      <c r="K98" s="231">
        <v>3694190</v>
      </c>
      <c r="L98" s="231">
        <v>2139650</v>
      </c>
      <c r="M98" s="231">
        <v>3068290</v>
      </c>
      <c r="N98" s="233">
        <v>58788670</v>
      </c>
    </row>
    <row r="99" spans="1:14" ht="13.5" customHeight="1" thickBot="1" x14ac:dyDescent="0.25">
      <c r="A99" s="217"/>
      <c r="B99" s="232"/>
      <c r="C99" s="232"/>
      <c r="D99" s="232"/>
      <c r="E99" s="232"/>
      <c r="F99" s="232"/>
      <c r="G99" s="232"/>
      <c r="H99" s="232"/>
      <c r="I99" s="232"/>
      <c r="J99" s="232"/>
      <c r="K99" s="232"/>
      <c r="L99" s="232"/>
      <c r="M99" s="232"/>
      <c r="N99" s="234"/>
    </row>
    <row r="100" spans="1:14" ht="13.5" customHeight="1" x14ac:dyDescent="0.2">
      <c r="A100" s="216" t="s">
        <v>33</v>
      </c>
      <c r="B100" s="231">
        <v>1150220</v>
      </c>
      <c r="C100" s="231">
        <v>1136000</v>
      </c>
      <c r="D100" s="231">
        <v>1369690</v>
      </c>
      <c r="E100" s="231">
        <v>1175000</v>
      </c>
      <c r="F100" s="231">
        <v>836600</v>
      </c>
      <c r="G100" s="231">
        <v>730000</v>
      </c>
      <c r="H100" s="231">
        <v>692290</v>
      </c>
      <c r="I100" s="231">
        <v>546240</v>
      </c>
      <c r="J100" s="231">
        <v>1082140</v>
      </c>
      <c r="K100" s="231">
        <v>756200</v>
      </c>
      <c r="L100" s="231">
        <v>644130</v>
      </c>
      <c r="M100" s="231">
        <v>543960</v>
      </c>
      <c r="N100" s="233">
        <v>10662470</v>
      </c>
    </row>
    <row r="101" spans="1:14" ht="13.5" customHeight="1" thickBot="1" x14ac:dyDescent="0.25">
      <c r="A101" s="217"/>
      <c r="B101" s="232"/>
      <c r="C101" s="232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4"/>
    </row>
    <row r="102" spans="1:14" ht="13.5" customHeight="1" x14ac:dyDescent="0.2">
      <c r="A102" s="216" t="s">
        <v>62</v>
      </c>
      <c r="B102" s="231">
        <v>1054000</v>
      </c>
      <c r="C102" s="231">
        <v>1464300</v>
      </c>
      <c r="D102" s="231">
        <v>1708600</v>
      </c>
      <c r="E102" s="231">
        <v>2164500</v>
      </c>
      <c r="F102" s="231">
        <v>2572100</v>
      </c>
      <c r="G102" s="231">
        <v>4742800</v>
      </c>
      <c r="H102" s="231">
        <v>2225920</v>
      </c>
      <c r="I102" s="231">
        <v>1392370</v>
      </c>
      <c r="J102" s="231">
        <v>2279600</v>
      </c>
      <c r="K102" s="231">
        <v>1773570</v>
      </c>
      <c r="L102" s="231">
        <v>2446370</v>
      </c>
      <c r="M102" s="231">
        <v>12776170</v>
      </c>
      <c r="N102" s="233">
        <v>36600300</v>
      </c>
    </row>
    <row r="103" spans="1:14" ht="13.5" customHeight="1" thickBot="1" x14ac:dyDescent="0.25">
      <c r="A103" s="217"/>
      <c r="B103" s="232"/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4"/>
    </row>
    <row r="104" spans="1:14" ht="13.5" customHeight="1" x14ac:dyDescent="0.2">
      <c r="A104" s="216" t="s">
        <v>25</v>
      </c>
      <c r="B104" s="231">
        <v>3791400</v>
      </c>
      <c r="C104" s="231">
        <v>4207200</v>
      </c>
      <c r="D104" s="231">
        <v>5231500</v>
      </c>
      <c r="E104" s="231">
        <v>5755200</v>
      </c>
      <c r="F104" s="231">
        <v>8397700</v>
      </c>
      <c r="G104" s="231">
        <v>7394300</v>
      </c>
      <c r="H104" s="231">
        <v>9905130</v>
      </c>
      <c r="I104" s="231">
        <v>6083390</v>
      </c>
      <c r="J104" s="231">
        <v>3070200</v>
      </c>
      <c r="K104" s="231">
        <v>3114040</v>
      </c>
      <c r="L104" s="231">
        <v>3299780</v>
      </c>
      <c r="M104" s="231">
        <v>3096900</v>
      </c>
      <c r="N104" s="233">
        <v>63346740</v>
      </c>
    </row>
    <row r="105" spans="1:14" ht="13.5" customHeight="1" thickBot="1" x14ac:dyDescent="0.25">
      <c r="A105" s="217"/>
      <c r="B105" s="232"/>
      <c r="C105" s="232"/>
      <c r="D105" s="232"/>
      <c r="E105" s="232"/>
      <c r="F105" s="232"/>
      <c r="G105" s="232"/>
      <c r="H105" s="232"/>
      <c r="I105" s="232"/>
      <c r="J105" s="232"/>
      <c r="K105" s="232"/>
      <c r="L105" s="232"/>
      <c r="M105" s="232"/>
      <c r="N105" s="234"/>
    </row>
    <row r="106" spans="1:14" ht="13.5" customHeight="1" x14ac:dyDescent="0.2">
      <c r="A106" s="216" t="s">
        <v>34</v>
      </c>
      <c r="B106" s="231">
        <v>27802800</v>
      </c>
      <c r="C106" s="231">
        <v>35263100</v>
      </c>
      <c r="D106" s="231">
        <v>36206700</v>
      </c>
      <c r="E106" s="231">
        <v>35622000</v>
      </c>
      <c r="F106" s="231">
        <v>45592400</v>
      </c>
      <c r="G106" s="231">
        <v>40414700</v>
      </c>
      <c r="H106" s="231">
        <v>44091710</v>
      </c>
      <c r="I106" s="231">
        <v>41262730</v>
      </c>
      <c r="J106" s="231">
        <v>46832330</v>
      </c>
      <c r="K106" s="231">
        <v>51006930</v>
      </c>
      <c r="L106" s="231">
        <v>43603990</v>
      </c>
      <c r="M106" s="231">
        <v>37567030</v>
      </c>
      <c r="N106" s="233">
        <v>485266420</v>
      </c>
    </row>
    <row r="107" spans="1:14" ht="13.5" customHeight="1" thickBot="1" x14ac:dyDescent="0.25">
      <c r="A107" s="217"/>
      <c r="B107" s="232"/>
      <c r="C107" s="232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234"/>
    </row>
    <row r="108" spans="1:14" ht="13.5" customHeight="1" x14ac:dyDescent="0.2">
      <c r="A108" s="216" t="s">
        <v>108</v>
      </c>
      <c r="B108" s="231">
        <v>19832200</v>
      </c>
      <c r="C108" s="231">
        <v>21157700</v>
      </c>
      <c r="D108" s="231">
        <v>22533800</v>
      </c>
      <c r="E108" s="231">
        <v>26521000</v>
      </c>
      <c r="F108" s="231">
        <v>27139100</v>
      </c>
      <c r="G108" s="231">
        <v>28179300</v>
      </c>
      <c r="H108" s="231">
        <v>26121180</v>
      </c>
      <c r="I108" s="231">
        <v>33145200</v>
      </c>
      <c r="J108" s="231">
        <v>31723240</v>
      </c>
      <c r="K108" s="231">
        <v>37061570</v>
      </c>
      <c r="L108" s="231">
        <v>31958410</v>
      </c>
      <c r="M108" s="231">
        <v>32569310</v>
      </c>
      <c r="N108" s="233">
        <v>337942010</v>
      </c>
    </row>
    <row r="109" spans="1:14" ht="13.5" customHeight="1" thickBot="1" x14ac:dyDescent="0.25">
      <c r="A109" s="217"/>
      <c r="B109" s="232"/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4"/>
    </row>
    <row r="110" spans="1:14" ht="13.5" customHeight="1" x14ac:dyDescent="0.2">
      <c r="A110" s="216" t="s">
        <v>35</v>
      </c>
      <c r="B110" s="231">
        <v>8321200</v>
      </c>
      <c r="C110" s="231">
        <v>7785300</v>
      </c>
      <c r="D110" s="231">
        <v>8815600</v>
      </c>
      <c r="E110" s="231">
        <v>8345000</v>
      </c>
      <c r="F110" s="231">
        <v>9391800</v>
      </c>
      <c r="G110" s="231">
        <v>11349700</v>
      </c>
      <c r="H110" s="231">
        <v>12377380</v>
      </c>
      <c r="I110" s="231">
        <v>13943400</v>
      </c>
      <c r="J110" s="231">
        <v>9383580</v>
      </c>
      <c r="K110" s="231">
        <v>10394120</v>
      </c>
      <c r="L110" s="231">
        <v>11167310</v>
      </c>
      <c r="M110" s="231">
        <v>1944000</v>
      </c>
      <c r="N110" s="233">
        <v>113218390</v>
      </c>
    </row>
    <row r="111" spans="1:14" ht="13.5" customHeight="1" thickBot="1" x14ac:dyDescent="0.25">
      <c r="A111" s="217"/>
      <c r="B111" s="232"/>
      <c r="C111" s="232"/>
      <c r="D111" s="232"/>
      <c r="E111" s="232"/>
      <c r="F111" s="232"/>
      <c r="G111" s="232"/>
      <c r="H111" s="232"/>
      <c r="I111" s="232"/>
      <c r="J111" s="232"/>
      <c r="K111" s="232"/>
      <c r="L111" s="232"/>
      <c r="M111" s="232"/>
      <c r="N111" s="234"/>
    </row>
    <row r="112" spans="1:14" ht="13.5" customHeight="1" x14ac:dyDescent="0.2">
      <c r="A112" s="216" t="s">
        <v>117</v>
      </c>
      <c r="B112" s="231">
        <v>2569170</v>
      </c>
      <c r="C112" s="231">
        <v>2273100</v>
      </c>
      <c r="D112" s="231">
        <v>2583100</v>
      </c>
      <c r="E112" s="231">
        <v>2467000</v>
      </c>
      <c r="F112" s="231">
        <v>2394000</v>
      </c>
      <c r="G112" s="231">
        <v>1683000</v>
      </c>
      <c r="H112" s="231">
        <v>2384240</v>
      </c>
      <c r="I112" s="231">
        <v>2386660</v>
      </c>
      <c r="J112" s="231">
        <v>1999610</v>
      </c>
      <c r="K112" s="231">
        <v>2252400</v>
      </c>
      <c r="L112" s="231">
        <v>2557180</v>
      </c>
      <c r="M112" s="231">
        <v>1888190</v>
      </c>
      <c r="N112" s="233">
        <v>27437650</v>
      </c>
    </row>
    <row r="113" spans="1:14" ht="13.5" customHeight="1" thickBot="1" x14ac:dyDescent="0.25">
      <c r="A113" s="217"/>
      <c r="B113" s="232"/>
      <c r="C113" s="232"/>
      <c r="D113" s="232"/>
      <c r="E113" s="232"/>
      <c r="F113" s="232"/>
      <c r="G113" s="232"/>
      <c r="H113" s="232"/>
      <c r="I113" s="232"/>
      <c r="J113" s="232"/>
      <c r="K113" s="232"/>
      <c r="L113" s="232"/>
      <c r="M113" s="232"/>
      <c r="N113" s="234"/>
    </row>
    <row r="114" spans="1:14" ht="13.5" customHeight="1" x14ac:dyDescent="0.2">
      <c r="A114" s="216" t="s">
        <v>49</v>
      </c>
      <c r="B114" s="231">
        <v>6345390</v>
      </c>
      <c r="C114" s="231">
        <v>6316600</v>
      </c>
      <c r="D114" s="231">
        <v>7641710</v>
      </c>
      <c r="E114" s="231">
        <v>7802000</v>
      </c>
      <c r="F114" s="231">
        <v>7552000</v>
      </c>
      <c r="G114" s="231">
        <v>5929000</v>
      </c>
      <c r="H114" s="231">
        <v>5245530</v>
      </c>
      <c r="I114" s="231">
        <v>3192890</v>
      </c>
      <c r="J114" s="231">
        <v>6153220</v>
      </c>
      <c r="K114" s="231">
        <v>3233300</v>
      </c>
      <c r="L114" s="231">
        <v>5045530</v>
      </c>
      <c r="M114" s="231">
        <v>1522820</v>
      </c>
      <c r="N114" s="233">
        <v>65979990</v>
      </c>
    </row>
    <row r="115" spans="1:14" ht="13.5" customHeight="1" thickBot="1" x14ac:dyDescent="0.25">
      <c r="A115" s="217"/>
      <c r="B115" s="232"/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4"/>
    </row>
    <row r="116" spans="1:14" ht="13.5" customHeight="1" x14ac:dyDescent="0.2">
      <c r="A116" s="216" t="s">
        <v>17</v>
      </c>
      <c r="B116" s="231">
        <v>6689200</v>
      </c>
      <c r="C116" s="231">
        <v>5838300</v>
      </c>
      <c r="D116" s="231">
        <v>7080170</v>
      </c>
      <c r="E116" s="231">
        <v>10730000</v>
      </c>
      <c r="F116" s="231">
        <v>11532600</v>
      </c>
      <c r="G116" s="231">
        <v>9782000</v>
      </c>
      <c r="H116" s="231">
        <v>9008490</v>
      </c>
      <c r="I116" s="231">
        <v>10997190</v>
      </c>
      <c r="J116" s="231">
        <v>6532400</v>
      </c>
      <c r="K116" s="231">
        <v>12441560</v>
      </c>
      <c r="L116" s="231">
        <v>9266420</v>
      </c>
      <c r="M116" s="231">
        <v>10172710</v>
      </c>
      <c r="N116" s="233">
        <v>110071040</v>
      </c>
    </row>
    <row r="117" spans="1:14" ht="13.5" customHeight="1" thickBot="1" x14ac:dyDescent="0.25">
      <c r="A117" s="217"/>
      <c r="B117" s="232"/>
      <c r="C117" s="232"/>
      <c r="D117" s="232"/>
      <c r="E117" s="232"/>
      <c r="F117" s="232"/>
      <c r="G117" s="232"/>
      <c r="H117" s="232"/>
      <c r="I117" s="232"/>
      <c r="J117" s="232"/>
      <c r="K117" s="232"/>
      <c r="L117" s="232"/>
      <c r="M117" s="232"/>
      <c r="N117" s="234"/>
    </row>
    <row r="118" spans="1:14" ht="13.5" customHeight="1" x14ac:dyDescent="0.2">
      <c r="A118" s="214" t="s">
        <v>13</v>
      </c>
      <c r="B118" s="214">
        <v>107433200</v>
      </c>
      <c r="C118" s="214">
        <v>118828000</v>
      </c>
      <c r="D118" s="214">
        <v>125844700</v>
      </c>
      <c r="E118" s="214">
        <v>135270200</v>
      </c>
      <c r="F118" s="214">
        <v>143333100</v>
      </c>
      <c r="G118" s="214">
        <v>140374100</v>
      </c>
      <c r="H118" s="214">
        <v>144824590</v>
      </c>
      <c r="I118" s="214">
        <v>143070370</v>
      </c>
      <c r="J118" s="214">
        <v>145356320</v>
      </c>
      <c r="K118" s="214">
        <v>161748550</v>
      </c>
      <c r="L118" s="214">
        <v>142370580</v>
      </c>
      <c r="M118" s="214">
        <v>132876910</v>
      </c>
      <c r="N118" s="214">
        <v>1641330620</v>
      </c>
    </row>
    <row r="119" spans="1:14" ht="13.5" customHeight="1" thickBot="1" x14ac:dyDescent="0.25">
      <c r="A119" s="215"/>
      <c r="B119" s="215"/>
      <c r="C119" s="215"/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</row>
    <row r="123" spans="1:14" s="26" customFormat="1" ht="24.95" customHeight="1" x14ac:dyDescent="0.2">
      <c r="A123" s="222" t="s">
        <v>171</v>
      </c>
      <c r="B123" s="222"/>
      <c r="C123" s="222"/>
      <c r="D123" s="222"/>
      <c r="E123" s="222"/>
      <c r="F123" s="222"/>
      <c r="G123" s="222"/>
      <c r="H123" s="222"/>
      <c r="I123" s="222"/>
      <c r="J123" s="222"/>
      <c r="K123" s="222"/>
      <c r="L123" s="222"/>
      <c r="M123" s="222"/>
      <c r="N123" s="222"/>
    </row>
    <row r="124" spans="1:14" ht="13.5" thickBot="1" x14ac:dyDescent="0.25"/>
    <row r="125" spans="1:14" ht="13.5" customHeight="1" x14ac:dyDescent="0.2">
      <c r="A125" s="216"/>
      <c r="B125" s="225" t="s">
        <v>1</v>
      </c>
      <c r="C125" s="216" t="s">
        <v>2</v>
      </c>
      <c r="D125" s="225" t="s">
        <v>3</v>
      </c>
      <c r="E125" s="216" t="s">
        <v>4</v>
      </c>
      <c r="F125" s="225" t="s">
        <v>5</v>
      </c>
      <c r="G125" s="216" t="s">
        <v>6</v>
      </c>
      <c r="H125" s="225" t="s">
        <v>7</v>
      </c>
      <c r="I125" s="216" t="s">
        <v>8</v>
      </c>
      <c r="J125" s="225" t="s">
        <v>9</v>
      </c>
      <c r="K125" s="216" t="s">
        <v>10</v>
      </c>
      <c r="L125" s="225" t="s">
        <v>11</v>
      </c>
      <c r="M125" s="216" t="s">
        <v>12</v>
      </c>
      <c r="N125" s="223" t="s">
        <v>13</v>
      </c>
    </row>
    <row r="126" spans="1:14" ht="13.5" customHeight="1" thickBot="1" x14ac:dyDescent="0.25">
      <c r="A126" s="217"/>
      <c r="B126" s="226"/>
      <c r="C126" s="217"/>
      <c r="D126" s="226"/>
      <c r="E126" s="217"/>
      <c r="F126" s="226"/>
      <c r="G126" s="217"/>
      <c r="H126" s="226"/>
      <c r="I126" s="217"/>
      <c r="J126" s="226"/>
      <c r="K126" s="217"/>
      <c r="L126" s="226"/>
      <c r="M126" s="217"/>
      <c r="N126" s="224"/>
    </row>
    <row r="127" spans="1:14" ht="13.5" customHeight="1" x14ac:dyDescent="0.2">
      <c r="A127" s="216" t="s">
        <v>36</v>
      </c>
      <c r="B127" s="231">
        <v>28553279</v>
      </c>
      <c r="C127" s="231">
        <v>39965736</v>
      </c>
      <c r="D127" s="231">
        <v>40440531</v>
      </c>
      <c r="E127" s="231">
        <v>41688744</v>
      </c>
      <c r="F127" s="231">
        <v>36390888</v>
      </c>
      <c r="G127" s="231">
        <v>44219679</v>
      </c>
      <c r="H127" s="231">
        <v>34521791</v>
      </c>
      <c r="I127" s="231">
        <v>41146233</v>
      </c>
      <c r="J127" s="231">
        <v>41902228</v>
      </c>
      <c r="K127" s="231">
        <v>45560932</v>
      </c>
      <c r="L127" s="231">
        <v>34961395</v>
      </c>
      <c r="M127" s="231">
        <v>31846169</v>
      </c>
      <c r="N127" s="233">
        <v>461197605</v>
      </c>
    </row>
    <row r="128" spans="1:14" ht="13.5" customHeight="1" thickBot="1" x14ac:dyDescent="0.25">
      <c r="A128" s="217"/>
      <c r="B128" s="232"/>
      <c r="C128" s="232"/>
      <c r="D128" s="232"/>
      <c r="E128" s="232"/>
      <c r="F128" s="232"/>
      <c r="G128" s="232"/>
      <c r="H128" s="232"/>
      <c r="I128" s="232"/>
      <c r="J128" s="232"/>
      <c r="K128" s="232"/>
      <c r="L128" s="232"/>
      <c r="M128" s="232"/>
      <c r="N128" s="234"/>
    </row>
    <row r="129" spans="1:14" ht="13.5" customHeight="1" x14ac:dyDescent="0.2">
      <c r="A129" s="216" t="s">
        <v>37</v>
      </c>
      <c r="B129" s="231">
        <v>45404021</v>
      </c>
      <c r="C129" s="231">
        <v>36728206</v>
      </c>
      <c r="D129" s="231">
        <v>33905705</v>
      </c>
      <c r="E129" s="231">
        <v>37023623</v>
      </c>
      <c r="F129" s="231">
        <v>28095380</v>
      </c>
      <c r="G129" s="231">
        <v>34382720</v>
      </c>
      <c r="H129" s="231">
        <v>37567710</v>
      </c>
      <c r="I129" s="231">
        <v>36833083</v>
      </c>
      <c r="J129" s="231">
        <v>39532666</v>
      </c>
      <c r="K129" s="231">
        <v>36726187</v>
      </c>
      <c r="L129" s="231">
        <v>38619088</v>
      </c>
      <c r="M129" s="231">
        <v>34256911</v>
      </c>
      <c r="N129" s="233">
        <v>439075300</v>
      </c>
    </row>
    <row r="130" spans="1:14" ht="13.5" customHeight="1" thickBot="1" x14ac:dyDescent="0.25">
      <c r="A130" s="217"/>
      <c r="B130" s="232"/>
      <c r="C130" s="232"/>
      <c r="D130" s="232"/>
      <c r="E130" s="232"/>
      <c r="F130" s="232"/>
      <c r="G130" s="232"/>
      <c r="H130" s="232"/>
      <c r="I130" s="232"/>
      <c r="J130" s="232"/>
      <c r="K130" s="232"/>
      <c r="L130" s="232"/>
      <c r="M130" s="232"/>
      <c r="N130" s="234"/>
    </row>
    <row r="131" spans="1:14" ht="13.5" customHeight="1" x14ac:dyDescent="0.2">
      <c r="A131" s="216" t="s">
        <v>38</v>
      </c>
      <c r="B131" s="231">
        <v>24817407</v>
      </c>
      <c r="C131" s="231">
        <v>15771696</v>
      </c>
      <c r="D131" s="231">
        <v>25987957</v>
      </c>
      <c r="E131" s="231">
        <v>32823065</v>
      </c>
      <c r="F131" s="231">
        <v>44160822</v>
      </c>
      <c r="G131" s="231">
        <v>37424852</v>
      </c>
      <c r="H131" s="231">
        <v>42974348</v>
      </c>
      <c r="I131" s="231">
        <v>30706403</v>
      </c>
      <c r="J131" s="231">
        <v>35253088</v>
      </c>
      <c r="K131" s="231">
        <v>25333778</v>
      </c>
      <c r="L131" s="231">
        <v>14311118</v>
      </c>
      <c r="M131" s="231">
        <v>18537217</v>
      </c>
      <c r="N131" s="233">
        <v>348101751</v>
      </c>
    </row>
    <row r="132" spans="1:14" ht="13.5" customHeight="1" thickBot="1" x14ac:dyDescent="0.25">
      <c r="A132" s="217"/>
      <c r="B132" s="232"/>
      <c r="C132" s="232"/>
      <c r="D132" s="232"/>
      <c r="E132" s="232"/>
      <c r="F132" s="232"/>
      <c r="G132" s="232"/>
      <c r="H132" s="232"/>
      <c r="I132" s="232"/>
      <c r="J132" s="232"/>
      <c r="K132" s="232"/>
      <c r="L132" s="232"/>
      <c r="M132" s="232"/>
      <c r="N132" s="234"/>
    </row>
    <row r="133" spans="1:14" ht="13.5" customHeight="1" x14ac:dyDescent="0.2">
      <c r="A133" s="237" t="s">
        <v>39</v>
      </c>
      <c r="B133" s="231"/>
      <c r="C133" s="231"/>
      <c r="D133" s="231"/>
      <c r="E133" s="231"/>
      <c r="F133" s="231"/>
      <c r="G133" s="231"/>
      <c r="H133" s="231"/>
      <c r="I133" s="231"/>
      <c r="J133" s="231"/>
      <c r="K133" s="231"/>
      <c r="L133" s="231"/>
      <c r="M133" s="231"/>
      <c r="N133" s="233">
        <v>0</v>
      </c>
    </row>
    <row r="134" spans="1:14" ht="13.5" customHeight="1" thickBot="1" x14ac:dyDescent="0.25">
      <c r="A134" s="217"/>
      <c r="B134" s="232"/>
      <c r="C134" s="232"/>
      <c r="D134" s="232"/>
      <c r="E134" s="232"/>
      <c r="F134" s="232"/>
      <c r="G134" s="232"/>
      <c r="H134" s="232"/>
      <c r="I134" s="232"/>
      <c r="J134" s="232"/>
      <c r="K134" s="232"/>
      <c r="L134" s="232"/>
      <c r="M134" s="232"/>
      <c r="N134" s="234"/>
    </row>
    <row r="135" spans="1:14" ht="13.5" customHeight="1" x14ac:dyDescent="0.2">
      <c r="A135" s="216" t="s">
        <v>40</v>
      </c>
      <c r="B135" s="231">
        <v>17035863</v>
      </c>
      <c r="C135" s="231">
        <v>4321636</v>
      </c>
      <c r="D135" s="231">
        <v>1942062</v>
      </c>
      <c r="E135" s="231"/>
      <c r="F135" s="231">
        <v>11977667</v>
      </c>
      <c r="G135" s="231">
        <v>16175141</v>
      </c>
      <c r="H135" s="231">
        <v>16064372</v>
      </c>
      <c r="I135" s="231">
        <v>16557980</v>
      </c>
      <c r="J135" s="231">
        <v>20215968</v>
      </c>
      <c r="K135" s="231">
        <v>25191002</v>
      </c>
      <c r="L135" s="231">
        <v>24286455</v>
      </c>
      <c r="M135" s="231">
        <v>30417636</v>
      </c>
      <c r="N135" s="233">
        <v>184185782</v>
      </c>
    </row>
    <row r="136" spans="1:14" ht="13.5" customHeight="1" thickBot="1" x14ac:dyDescent="0.25">
      <c r="A136" s="217"/>
      <c r="B136" s="232"/>
      <c r="C136" s="232"/>
      <c r="D136" s="232"/>
      <c r="E136" s="232"/>
      <c r="F136" s="232"/>
      <c r="G136" s="232"/>
      <c r="H136" s="232"/>
      <c r="I136" s="232"/>
      <c r="J136" s="232"/>
      <c r="K136" s="232"/>
      <c r="L136" s="232"/>
      <c r="M136" s="232"/>
      <c r="N136" s="234"/>
    </row>
    <row r="137" spans="1:14" ht="13.5" customHeight="1" x14ac:dyDescent="0.2">
      <c r="A137" s="216" t="s">
        <v>32</v>
      </c>
      <c r="B137" s="231">
        <v>12790004</v>
      </c>
      <c r="C137" s="231">
        <v>12019151</v>
      </c>
      <c r="D137" s="231">
        <v>14795124</v>
      </c>
      <c r="E137" s="231">
        <v>12642866</v>
      </c>
      <c r="F137" s="231">
        <v>13919945</v>
      </c>
      <c r="G137" s="231">
        <v>11803835</v>
      </c>
      <c r="H137" s="231">
        <v>14576900</v>
      </c>
      <c r="I137" s="231">
        <v>13342165</v>
      </c>
      <c r="J137" s="231">
        <v>14596614</v>
      </c>
      <c r="K137" s="231">
        <v>13131371</v>
      </c>
      <c r="L137" s="231">
        <v>10112150</v>
      </c>
      <c r="M137" s="231">
        <v>10655515</v>
      </c>
      <c r="N137" s="233">
        <v>154385640</v>
      </c>
    </row>
    <row r="138" spans="1:14" ht="13.5" customHeight="1" thickBot="1" x14ac:dyDescent="0.25">
      <c r="A138" s="217"/>
      <c r="B138" s="232"/>
      <c r="C138" s="232"/>
      <c r="D138" s="232"/>
      <c r="E138" s="232"/>
      <c r="F138" s="232"/>
      <c r="G138" s="232"/>
      <c r="H138" s="232"/>
      <c r="I138" s="232"/>
      <c r="J138" s="232"/>
      <c r="K138" s="232"/>
      <c r="L138" s="232"/>
      <c r="M138" s="232"/>
      <c r="N138" s="234"/>
    </row>
    <row r="139" spans="1:14" ht="13.5" customHeight="1" x14ac:dyDescent="0.2">
      <c r="A139" s="216" t="s">
        <v>67</v>
      </c>
      <c r="B139" s="231">
        <v>18490235</v>
      </c>
      <c r="C139" s="231">
        <v>21101451</v>
      </c>
      <c r="D139" s="231">
        <v>19936674</v>
      </c>
      <c r="E139" s="231">
        <v>21044586</v>
      </c>
      <c r="F139" s="231">
        <v>23198689</v>
      </c>
      <c r="G139" s="231">
        <v>25443188</v>
      </c>
      <c r="H139" s="231">
        <v>35019968</v>
      </c>
      <c r="I139" s="231">
        <v>30636718</v>
      </c>
      <c r="J139" s="231">
        <v>29135594</v>
      </c>
      <c r="K139" s="231">
        <v>29893922</v>
      </c>
      <c r="L139" s="231">
        <v>29703211</v>
      </c>
      <c r="M139" s="231">
        <v>22526679</v>
      </c>
      <c r="N139" s="233">
        <v>306130915</v>
      </c>
    </row>
    <row r="140" spans="1:14" ht="13.5" customHeight="1" thickBot="1" x14ac:dyDescent="0.25">
      <c r="A140" s="217"/>
      <c r="B140" s="232"/>
      <c r="C140" s="232"/>
      <c r="D140" s="232"/>
      <c r="E140" s="232"/>
      <c r="F140" s="232"/>
      <c r="G140" s="232"/>
      <c r="H140" s="232"/>
      <c r="I140" s="232"/>
      <c r="J140" s="232"/>
      <c r="K140" s="232"/>
      <c r="L140" s="232"/>
      <c r="M140" s="232"/>
      <c r="N140" s="234"/>
    </row>
    <row r="141" spans="1:14" ht="13.5" customHeight="1" x14ac:dyDescent="0.2">
      <c r="A141" s="216" t="s">
        <v>68</v>
      </c>
      <c r="B141" s="231">
        <v>42721675</v>
      </c>
      <c r="C141" s="231">
        <v>55567394</v>
      </c>
      <c r="D141" s="231">
        <v>37417794</v>
      </c>
      <c r="E141" s="231">
        <v>53320464</v>
      </c>
      <c r="F141" s="231">
        <v>54893981</v>
      </c>
      <c r="G141" s="231">
        <v>50763681</v>
      </c>
      <c r="H141" s="231">
        <v>51596216</v>
      </c>
      <c r="I141" s="231">
        <v>53598956</v>
      </c>
      <c r="J141" s="231">
        <v>60977794</v>
      </c>
      <c r="K141" s="231">
        <v>62259882</v>
      </c>
      <c r="L141" s="231">
        <v>50013681</v>
      </c>
      <c r="M141" s="231">
        <v>72418209</v>
      </c>
      <c r="N141" s="233">
        <v>645549727</v>
      </c>
    </row>
    <row r="142" spans="1:14" ht="13.5" customHeight="1" thickBot="1" x14ac:dyDescent="0.25">
      <c r="A142" s="217"/>
      <c r="B142" s="232"/>
      <c r="C142" s="232"/>
      <c r="D142" s="232"/>
      <c r="E142" s="232"/>
      <c r="F142" s="232"/>
      <c r="G142" s="232"/>
      <c r="H142" s="232"/>
      <c r="I142" s="232"/>
      <c r="J142" s="232"/>
      <c r="K142" s="232"/>
      <c r="L142" s="232"/>
      <c r="M142" s="232"/>
      <c r="N142" s="234"/>
    </row>
    <row r="143" spans="1:14" ht="13.5" customHeight="1" x14ac:dyDescent="0.2">
      <c r="A143" s="216" t="s">
        <v>69</v>
      </c>
      <c r="B143" s="231">
        <v>3267744</v>
      </c>
      <c r="C143" s="231">
        <v>1882603</v>
      </c>
      <c r="D143" s="231">
        <v>772192</v>
      </c>
      <c r="E143" s="231">
        <v>2938302</v>
      </c>
      <c r="F143" s="231">
        <v>148373</v>
      </c>
      <c r="G143" s="231">
        <v>1238947</v>
      </c>
      <c r="H143" s="231"/>
      <c r="I143" s="231">
        <v>130581</v>
      </c>
      <c r="J143" s="231">
        <v>1540185</v>
      </c>
      <c r="K143" s="231">
        <v>1620170</v>
      </c>
      <c r="L143" s="231">
        <v>556447</v>
      </c>
      <c r="M143" s="231">
        <v>755349</v>
      </c>
      <c r="N143" s="233">
        <v>14850893</v>
      </c>
    </row>
    <row r="144" spans="1:14" ht="13.5" customHeight="1" thickBot="1" x14ac:dyDescent="0.25">
      <c r="A144" s="217"/>
      <c r="B144" s="232"/>
      <c r="C144" s="232"/>
      <c r="D144" s="232"/>
      <c r="E144" s="232"/>
      <c r="F144" s="232"/>
      <c r="G144" s="232"/>
      <c r="H144" s="232"/>
      <c r="I144" s="232"/>
      <c r="J144" s="232"/>
      <c r="K144" s="232"/>
      <c r="L144" s="232"/>
      <c r="M144" s="232"/>
      <c r="N144" s="234"/>
    </row>
    <row r="145" spans="1:14" ht="13.5" customHeight="1" x14ac:dyDescent="0.2">
      <c r="A145" s="216" t="s">
        <v>17</v>
      </c>
      <c r="B145" s="231">
        <v>12197860</v>
      </c>
      <c r="C145" s="231">
        <v>9370315</v>
      </c>
      <c r="D145" s="231">
        <v>17381764</v>
      </c>
      <c r="E145" s="231">
        <v>18376154</v>
      </c>
      <c r="F145" s="231">
        <v>17820129</v>
      </c>
      <c r="G145" s="231">
        <v>14066770</v>
      </c>
      <c r="H145" s="231">
        <v>14822412</v>
      </c>
      <c r="I145" s="231">
        <v>12979099</v>
      </c>
      <c r="J145" s="231">
        <v>14462423</v>
      </c>
      <c r="K145" s="231">
        <v>11589308</v>
      </c>
      <c r="L145" s="231">
        <v>13628151</v>
      </c>
      <c r="M145" s="231">
        <v>18115668</v>
      </c>
      <c r="N145" s="233">
        <v>174810053</v>
      </c>
    </row>
    <row r="146" spans="1:14" ht="13.5" customHeight="1" thickBot="1" x14ac:dyDescent="0.25">
      <c r="A146" s="217"/>
      <c r="B146" s="232"/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4"/>
    </row>
    <row r="147" spans="1:14" ht="13.5" customHeight="1" x14ac:dyDescent="0.2">
      <c r="A147" s="214" t="s">
        <v>13</v>
      </c>
      <c r="B147" s="214">
        <v>205278088</v>
      </c>
      <c r="C147" s="214">
        <v>196728188</v>
      </c>
      <c r="D147" s="214">
        <v>192579803</v>
      </c>
      <c r="E147" s="214">
        <v>219857804</v>
      </c>
      <c r="F147" s="214">
        <v>230605874</v>
      </c>
      <c r="G147" s="214">
        <v>235518813</v>
      </c>
      <c r="H147" s="214">
        <v>247143717</v>
      </c>
      <c r="I147" s="214">
        <v>235931218</v>
      </c>
      <c r="J147" s="214">
        <v>257616560</v>
      </c>
      <c r="K147" s="214">
        <v>251306552</v>
      </c>
      <c r="L147" s="214">
        <v>216191696</v>
      </c>
      <c r="M147" s="214">
        <v>239529353</v>
      </c>
      <c r="N147" s="214">
        <v>2728287666</v>
      </c>
    </row>
    <row r="148" spans="1:14" ht="13.5" customHeight="1" thickBot="1" x14ac:dyDescent="0.25">
      <c r="A148" s="215"/>
      <c r="B148" s="215"/>
      <c r="C148" s="215"/>
      <c r="D148" s="215"/>
      <c r="E148" s="215"/>
      <c r="F148" s="215"/>
      <c r="G148" s="215"/>
      <c r="H148" s="215"/>
      <c r="I148" s="215"/>
      <c r="J148" s="215"/>
      <c r="K148" s="215"/>
      <c r="L148" s="215"/>
      <c r="M148" s="215"/>
      <c r="N148" s="215"/>
    </row>
    <row r="152" spans="1:14" s="26" customFormat="1" ht="24.95" customHeight="1" x14ac:dyDescent="0.2">
      <c r="A152" s="222" t="s">
        <v>172</v>
      </c>
      <c r="B152" s="222"/>
      <c r="C152" s="222"/>
      <c r="D152" s="222"/>
      <c r="E152" s="222"/>
      <c r="F152" s="222"/>
      <c r="G152" s="222"/>
      <c r="H152" s="222"/>
      <c r="I152" s="222"/>
      <c r="J152" s="222"/>
      <c r="K152" s="222"/>
      <c r="L152" s="222"/>
      <c r="M152" s="222"/>
      <c r="N152" s="222"/>
    </row>
    <row r="153" spans="1:14" ht="13.5" thickBot="1" x14ac:dyDescent="0.25"/>
    <row r="154" spans="1:14" ht="13.5" customHeight="1" x14ac:dyDescent="0.2">
      <c r="A154" s="216"/>
      <c r="B154" s="225" t="s">
        <v>1</v>
      </c>
      <c r="C154" s="216" t="s">
        <v>2</v>
      </c>
      <c r="D154" s="225" t="s">
        <v>3</v>
      </c>
      <c r="E154" s="216" t="s">
        <v>4</v>
      </c>
      <c r="F154" s="225" t="s">
        <v>5</v>
      </c>
      <c r="G154" s="216" t="s">
        <v>6</v>
      </c>
      <c r="H154" s="225" t="s">
        <v>7</v>
      </c>
      <c r="I154" s="216" t="s">
        <v>8</v>
      </c>
      <c r="J154" s="225" t="s">
        <v>9</v>
      </c>
      <c r="K154" s="216" t="s">
        <v>10</v>
      </c>
      <c r="L154" s="225" t="s">
        <v>11</v>
      </c>
      <c r="M154" s="216" t="s">
        <v>12</v>
      </c>
      <c r="N154" s="223" t="s">
        <v>13</v>
      </c>
    </row>
    <row r="155" spans="1:14" ht="13.5" customHeight="1" thickBot="1" x14ac:dyDescent="0.25">
      <c r="A155" s="217"/>
      <c r="B155" s="226"/>
      <c r="C155" s="217"/>
      <c r="D155" s="226"/>
      <c r="E155" s="217"/>
      <c r="F155" s="226"/>
      <c r="G155" s="217"/>
      <c r="H155" s="226"/>
      <c r="I155" s="217"/>
      <c r="J155" s="226"/>
      <c r="K155" s="217"/>
      <c r="L155" s="226"/>
      <c r="M155" s="217"/>
      <c r="N155" s="224"/>
    </row>
    <row r="156" spans="1:14" ht="13.5" customHeight="1" x14ac:dyDescent="0.2">
      <c r="A156" s="216" t="s">
        <v>42</v>
      </c>
      <c r="B156" s="231">
        <v>172764</v>
      </c>
      <c r="C156" s="231">
        <v>373165</v>
      </c>
      <c r="D156" s="231">
        <v>1857885</v>
      </c>
      <c r="E156" s="231">
        <v>4000574</v>
      </c>
      <c r="F156" s="231">
        <v>4958246</v>
      </c>
      <c r="G156" s="231">
        <v>6521576</v>
      </c>
      <c r="H156" s="231">
        <v>7209270</v>
      </c>
      <c r="I156" s="231">
        <v>6441848</v>
      </c>
      <c r="J156" s="231">
        <v>5111591</v>
      </c>
      <c r="K156" s="231">
        <v>5560319</v>
      </c>
      <c r="L156" s="231">
        <v>3664247</v>
      </c>
      <c r="M156" s="231">
        <v>2056989</v>
      </c>
      <c r="N156" s="233">
        <v>47928474</v>
      </c>
    </row>
    <row r="157" spans="1:14" ht="13.5" customHeight="1" thickBot="1" x14ac:dyDescent="0.25">
      <c r="A157" s="217"/>
      <c r="B157" s="232"/>
      <c r="C157" s="232"/>
      <c r="D157" s="232"/>
      <c r="E157" s="232"/>
      <c r="F157" s="232"/>
      <c r="G157" s="232"/>
      <c r="H157" s="232"/>
      <c r="I157" s="232"/>
      <c r="J157" s="232"/>
      <c r="K157" s="232"/>
      <c r="L157" s="232"/>
      <c r="M157" s="232"/>
      <c r="N157" s="234"/>
    </row>
    <row r="158" spans="1:14" ht="13.5" customHeight="1" x14ac:dyDescent="0.2">
      <c r="A158" s="216" t="s">
        <v>41</v>
      </c>
      <c r="B158" s="231">
        <v>335018</v>
      </c>
      <c r="C158" s="231">
        <v>262188</v>
      </c>
      <c r="D158" s="231">
        <v>262188</v>
      </c>
      <c r="E158" s="231">
        <v>349584</v>
      </c>
      <c r="F158" s="231">
        <v>203924</v>
      </c>
      <c r="G158" s="231">
        <v>174792</v>
      </c>
      <c r="H158" s="231">
        <v>349584</v>
      </c>
      <c r="I158" s="231">
        <v>320452</v>
      </c>
      <c r="J158" s="231">
        <v>145660</v>
      </c>
      <c r="K158" s="231">
        <v>320452</v>
      </c>
      <c r="L158" s="231">
        <v>349584</v>
      </c>
      <c r="M158" s="231">
        <v>145660</v>
      </c>
      <c r="N158" s="233">
        <v>3219086</v>
      </c>
    </row>
    <row r="159" spans="1:14" ht="13.5" customHeight="1" thickBot="1" x14ac:dyDescent="0.25">
      <c r="A159" s="217"/>
      <c r="B159" s="232"/>
      <c r="C159" s="232"/>
      <c r="D159" s="232"/>
      <c r="E159" s="232"/>
      <c r="F159" s="232"/>
      <c r="G159" s="232"/>
      <c r="H159" s="232"/>
      <c r="I159" s="232"/>
      <c r="J159" s="232"/>
      <c r="K159" s="232"/>
      <c r="L159" s="232"/>
      <c r="M159" s="232"/>
      <c r="N159" s="234"/>
    </row>
    <row r="160" spans="1:14" ht="13.5" customHeight="1" x14ac:dyDescent="0.2">
      <c r="A160" s="216" t="s">
        <v>65</v>
      </c>
      <c r="B160" s="231">
        <v>1654933</v>
      </c>
      <c r="C160" s="231">
        <v>2442165</v>
      </c>
      <c r="D160" s="231">
        <v>3276748</v>
      </c>
      <c r="E160" s="231">
        <v>474425</v>
      </c>
      <c r="F160" s="231">
        <v>15050</v>
      </c>
      <c r="G160" s="231">
        <v>231793</v>
      </c>
      <c r="H160" s="231">
        <v>1618832</v>
      </c>
      <c r="I160" s="231">
        <v>3247322</v>
      </c>
      <c r="J160" s="231">
        <v>8490282</v>
      </c>
      <c r="K160" s="231">
        <v>2830710</v>
      </c>
      <c r="L160" s="231">
        <v>7704096</v>
      </c>
      <c r="M160" s="231">
        <v>4448323</v>
      </c>
      <c r="N160" s="233">
        <v>36434679</v>
      </c>
    </row>
    <row r="161" spans="1:14" ht="13.5" customHeight="1" thickBot="1" x14ac:dyDescent="0.25">
      <c r="A161" s="217"/>
      <c r="B161" s="232"/>
      <c r="C161" s="232"/>
      <c r="D161" s="232"/>
      <c r="E161" s="232"/>
      <c r="F161" s="232"/>
      <c r="G161" s="232"/>
      <c r="H161" s="232"/>
      <c r="I161" s="232"/>
      <c r="J161" s="232"/>
      <c r="K161" s="232"/>
      <c r="L161" s="232"/>
      <c r="M161" s="232"/>
      <c r="N161" s="234"/>
    </row>
    <row r="162" spans="1:14" ht="13.5" customHeight="1" x14ac:dyDescent="0.2">
      <c r="A162" s="216" t="s">
        <v>43</v>
      </c>
      <c r="B162" s="231">
        <v>4956966</v>
      </c>
      <c r="C162" s="231">
        <v>7512112</v>
      </c>
      <c r="D162" s="231">
        <v>6127197</v>
      </c>
      <c r="E162" s="231">
        <v>9040787</v>
      </c>
      <c r="F162" s="231">
        <v>8799072</v>
      </c>
      <c r="G162" s="231">
        <v>10582435</v>
      </c>
      <c r="H162" s="231">
        <v>10068600</v>
      </c>
      <c r="I162" s="231">
        <v>10703184</v>
      </c>
      <c r="J162" s="231">
        <v>10296070</v>
      </c>
      <c r="K162" s="231">
        <v>10824025</v>
      </c>
      <c r="L162" s="231">
        <v>8955598</v>
      </c>
      <c r="M162" s="231">
        <v>8769423</v>
      </c>
      <c r="N162" s="233">
        <v>106635469</v>
      </c>
    </row>
    <row r="163" spans="1:14" ht="13.5" customHeight="1" thickBot="1" x14ac:dyDescent="0.25">
      <c r="A163" s="217"/>
      <c r="B163" s="232"/>
      <c r="C163" s="232"/>
      <c r="D163" s="232"/>
      <c r="E163" s="232"/>
      <c r="F163" s="232"/>
      <c r="G163" s="232"/>
      <c r="H163" s="232"/>
      <c r="I163" s="232"/>
      <c r="J163" s="232"/>
      <c r="K163" s="232"/>
      <c r="L163" s="232"/>
      <c r="M163" s="232"/>
      <c r="N163" s="234"/>
    </row>
    <row r="164" spans="1:14" ht="13.5" customHeight="1" x14ac:dyDescent="0.2">
      <c r="A164" s="216" t="s">
        <v>116</v>
      </c>
      <c r="B164" s="231"/>
      <c r="C164" s="231">
        <v>392273</v>
      </c>
      <c r="D164" s="231"/>
      <c r="E164" s="231"/>
      <c r="F164" s="231"/>
      <c r="G164" s="231"/>
      <c r="H164" s="231">
        <v>163139</v>
      </c>
      <c r="I164" s="231"/>
      <c r="J164" s="231"/>
      <c r="K164" s="231">
        <v>8418651</v>
      </c>
      <c r="L164" s="231">
        <v>10939976</v>
      </c>
      <c r="M164" s="231">
        <v>9408317</v>
      </c>
      <c r="N164" s="233">
        <v>29322356</v>
      </c>
    </row>
    <row r="165" spans="1:14" ht="13.5" customHeight="1" thickBot="1" x14ac:dyDescent="0.25">
      <c r="A165" s="217"/>
      <c r="B165" s="232"/>
      <c r="C165" s="232"/>
      <c r="D165" s="232"/>
      <c r="E165" s="232"/>
      <c r="F165" s="232"/>
      <c r="G165" s="232"/>
      <c r="H165" s="232"/>
      <c r="I165" s="232"/>
      <c r="J165" s="232"/>
      <c r="K165" s="232"/>
      <c r="L165" s="232"/>
      <c r="M165" s="232"/>
      <c r="N165" s="234"/>
    </row>
    <row r="166" spans="1:14" ht="13.5" customHeight="1" x14ac:dyDescent="0.2">
      <c r="A166" s="216" t="s">
        <v>110</v>
      </c>
      <c r="B166" s="231"/>
      <c r="C166" s="231"/>
      <c r="D166" s="231"/>
      <c r="E166" s="231"/>
      <c r="F166" s="231"/>
      <c r="G166" s="231"/>
      <c r="H166" s="231"/>
      <c r="I166" s="231"/>
      <c r="J166" s="231"/>
      <c r="K166" s="231"/>
      <c r="L166" s="231"/>
      <c r="M166" s="231"/>
      <c r="N166" s="233">
        <v>0</v>
      </c>
    </row>
    <row r="167" spans="1:14" ht="13.5" customHeight="1" thickBot="1" x14ac:dyDescent="0.25">
      <c r="A167" s="217"/>
      <c r="B167" s="232"/>
      <c r="C167" s="232"/>
      <c r="D167" s="232"/>
      <c r="E167" s="232"/>
      <c r="F167" s="232"/>
      <c r="G167" s="232"/>
      <c r="H167" s="232"/>
      <c r="I167" s="232"/>
      <c r="J167" s="232"/>
      <c r="K167" s="232"/>
      <c r="L167" s="232"/>
      <c r="M167" s="232"/>
      <c r="N167" s="234"/>
    </row>
    <row r="168" spans="1:14" ht="13.5" customHeight="1" x14ac:dyDescent="0.2">
      <c r="A168" s="216" t="s">
        <v>44</v>
      </c>
      <c r="B168" s="231"/>
      <c r="C168" s="231"/>
      <c r="D168" s="231">
        <v>7434852</v>
      </c>
      <c r="E168" s="231">
        <v>9312524</v>
      </c>
      <c r="F168" s="231">
        <v>9822151</v>
      </c>
      <c r="G168" s="231">
        <v>3971613</v>
      </c>
      <c r="H168" s="231">
        <v>7149181</v>
      </c>
      <c r="I168" s="231">
        <v>4212337</v>
      </c>
      <c r="J168" s="231"/>
      <c r="K168" s="231"/>
      <c r="L168" s="231"/>
      <c r="M168" s="231"/>
      <c r="N168" s="233">
        <v>41902658</v>
      </c>
    </row>
    <row r="169" spans="1:14" ht="13.5" customHeight="1" thickBot="1" x14ac:dyDescent="0.25">
      <c r="A169" s="217"/>
      <c r="B169" s="232"/>
      <c r="C169" s="232"/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4"/>
    </row>
    <row r="170" spans="1:14" ht="13.5" customHeight="1" x14ac:dyDescent="0.2">
      <c r="A170" s="216" t="s">
        <v>32</v>
      </c>
      <c r="B170" s="231">
        <v>13039320</v>
      </c>
      <c r="C170" s="231">
        <v>10661674</v>
      </c>
      <c r="D170" s="231">
        <v>8479787</v>
      </c>
      <c r="E170" s="231">
        <v>12515479</v>
      </c>
      <c r="F170" s="231">
        <v>11426211</v>
      </c>
      <c r="G170" s="231">
        <v>9380966</v>
      </c>
      <c r="H170" s="231">
        <v>7944271</v>
      </c>
      <c r="I170" s="231">
        <v>11437720</v>
      </c>
      <c r="J170" s="231">
        <v>11631398</v>
      </c>
      <c r="K170" s="231">
        <v>13737131</v>
      </c>
      <c r="L170" s="231">
        <v>13820811</v>
      </c>
      <c r="M170" s="231">
        <v>10313730</v>
      </c>
      <c r="N170" s="233">
        <v>134388498</v>
      </c>
    </row>
    <row r="171" spans="1:14" ht="13.5" customHeight="1" thickBot="1" x14ac:dyDescent="0.25">
      <c r="A171" s="217"/>
      <c r="B171" s="232"/>
      <c r="C171" s="232"/>
      <c r="D171" s="232"/>
      <c r="E171" s="232"/>
      <c r="F171" s="232"/>
      <c r="G171" s="232"/>
      <c r="H171" s="232"/>
      <c r="I171" s="232"/>
      <c r="J171" s="232"/>
      <c r="K171" s="232"/>
      <c r="L171" s="232"/>
      <c r="M171" s="232"/>
      <c r="N171" s="234"/>
    </row>
    <row r="172" spans="1:14" ht="13.5" customHeight="1" x14ac:dyDescent="0.2">
      <c r="A172" s="216" t="s">
        <v>73</v>
      </c>
      <c r="B172" s="231">
        <v>25788128</v>
      </c>
      <c r="C172" s="231">
        <v>20697250</v>
      </c>
      <c r="D172" s="231">
        <v>14580067</v>
      </c>
      <c r="E172" s="231">
        <v>21271088</v>
      </c>
      <c r="F172" s="231">
        <v>21613741</v>
      </c>
      <c r="G172" s="231">
        <v>23611387</v>
      </c>
      <c r="H172" s="231">
        <v>24902799</v>
      </c>
      <c r="I172" s="231">
        <v>25228892</v>
      </c>
      <c r="J172" s="231">
        <v>22562783</v>
      </c>
      <c r="K172" s="231">
        <v>22157496</v>
      </c>
      <c r="L172" s="231">
        <v>20685904</v>
      </c>
      <c r="M172" s="231">
        <v>19924770</v>
      </c>
      <c r="N172" s="233">
        <v>263024305</v>
      </c>
    </row>
    <row r="173" spans="1:14" ht="13.5" customHeight="1" thickBot="1" x14ac:dyDescent="0.25">
      <c r="A173" s="217"/>
      <c r="B173" s="232"/>
      <c r="C173" s="232"/>
      <c r="D173" s="232"/>
      <c r="E173" s="232"/>
      <c r="F173" s="232"/>
      <c r="G173" s="232"/>
      <c r="H173" s="232"/>
      <c r="I173" s="232"/>
      <c r="J173" s="232"/>
      <c r="K173" s="232"/>
      <c r="L173" s="232"/>
      <c r="M173" s="232"/>
      <c r="N173" s="234"/>
    </row>
    <row r="174" spans="1:14" ht="13.5" customHeight="1" x14ac:dyDescent="0.2">
      <c r="A174" s="216" t="s">
        <v>69</v>
      </c>
      <c r="B174" s="231">
        <v>3422116</v>
      </c>
      <c r="C174" s="231">
        <v>4179275</v>
      </c>
      <c r="D174" s="231">
        <v>5663551</v>
      </c>
      <c r="E174" s="231">
        <v>6609107</v>
      </c>
      <c r="F174" s="231">
        <v>9855806</v>
      </c>
      <c r="G174" s="231">
        <v>8296008</v>
      </c>
      <c r="H174" s="231">
        <v>9416272</v>
      </c>
      <c r="I174" s="231">
        <v>9189891</v>
      </c>
      <c r="J174" s="231">
        <v>9037087</v>
      </c>
      <c r="K174" s="231">
        <v>7173788</v>
      </c>
      <c r="L174" s="231">
        <v>6880180</v>
      </c>
      <c r="M174" s="231">
        <v>6070055</v>
      </c>
      <c r="N174" s="233">
        <v>85793136</v>
      </c>
    </row>
    <row r="175" spans="1:14" ht="13.5" customHeight="1" thickBot="1" x14ac:dyDescent="0.25">
      <c r="A175" s="217"/>
      <c r="B175" s="232"/>
      <c r="C175" s="232"/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4"/>
    </row>
    <row r="176" spans="1:14" ht="13.5" customHeight="1" x14ac:dyDescent="0.2">
      <c r="A176" s="216" t="s">
        <v>17</v>
      </c>
      <c r="B176" s="231">
        <v>2174448</v>
      </c>
      <c r="C176" s="231">
        <v>2209750</v>
      </c>
      <c r="D176" s="231">
        <v>1886743</v>
      </c>
      <c r="E176" s="231">
        <v>2916200</v>
      </c>
      <c r="F176" s="231">
        <v>2433901</v>
      </c>
      <c r="G176" s="231">
        <v>1837106</v>
      </c>
      <c r="H176" s="231">
        <v>2535033</v>
      </c>
      <c r="I176" s="231">
        <v>3665371</v>
      </c>
      <c r="J176" s="231">
        <v>3737068</v>
      </c>
      <c r="K176" s="231">
        <v>2994436</v>
      </c>
      <c r="L176" s="231">
        <v>2008704</v>
      </c>
      <c r="M176" s="231">
        <v>1735831</v>
      </c>
      <c r="N176" s="233">
        <v>30134591</v>
      </c>
    </row>
    <row r="177" spans="1:14" ht="13.5" customHeight="1" thickBot="1" x14ac:dyDescent="0.25">
      <c r="A177" s="217"/>
      <c r="B177" s="232"/>
      <c r="C177" s="232"/>
      <c r="D177" s="232"/>
      <c r="E177" s="232"/>
      <c r="F177" s="232"/>
      <c r="G177" s="232"/>
      <c r="H177" s="232"/>
      <c r="I177" s="232"/>
      <c r="J177" s="232"/>
      <c r="K177" s="232"/>
      <c r="L177" s="232"/>
      <c r="M177" s="232"/>
      <c r="N177" s="234"/>
    </row>
    <row r="178" spans="1:14" ht="13.5" customHeight="1" x14ac:dyDescent="0.2">
      <c r="A178" s="214" t="s">
        <v>13</v>
      </c>
      <c r="B178" s="214">
        <v>51543693</v>
      </c>
      <c r="C178" s="214">
        <v>48729852</v>
      </c>
      <c r="D178" s="214">
        <v>49569018</v>
      </c>
      <c r="E178" s="214">
        <v>66489768</v>
      </c>
      <c r="F178" s="214">
        <v>69128102</v>
      </c>
      <c r="G178" s="214">
        <v>64607676</v>
      </c>
      <c r="H178" s="214">
        <v>71356981</v>
      </c>
      <c r="I178" s="214">
        <v>74447017</v>
      </c>
      <c r="J178" s="214">
        <v>71011939</v>
      </c>
      <c r="K178" s="214">
        <v>74017008</v>
      </c>
      <c r="L178" s="214">
        <v>75009100</v>
      </c>
      <c r="M178" s="214">
        <v>62873098</v>
      </c>
      <c r="N178" s="214">
        <v>778783252</v>
      </c>
    </row>
    <row r="179" spans="1:14" ht="13.5" customHeight="1" thickBot="1" x14ac:dyDescent="0.25">
      <c r="A179" s="215"/>
      <c r="B179" s="215"/>
      <c r="C179" s="215"/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</row>
    <row r="183" spans="1:14" s="26" customFormat="1" ht="24.95" customHeight="1" x14ac:dyDescent="0.2">
      <c r="A183" s="222" t="s">
        <v>169</v>
      </c>
      <c r="B183" s="222"/>
      <c r="C183" s="222"/>
      <c r="D183" s="222"/>
      <c r="E183" s="222"/>
      <c r="F183" s="222"/>
      <c r="G183" s="222"/>
      <c r="H183" s="222"/>
      <c r="I183" s="222"/>
      <c r="J183" s="222"/>
      <c r="K183" s="222"/>
      <c r="L183" s="222"/>
      <c r="M183" s="222"/>
      <c r="N183" s="222"/>
    </row>
    <row r="184" spans="1:14" ht="13.5" thickBot="1" x14ac:dyDescent="0.25"/>
    <row r="185" spans="1:14" ht="13.5" customHeight="1" x14ac:dyDescent="0.2">
      <c r="A185" s="216"/>
      <c r="B185" s="225" t="s">
        <v>1</v>
      </c>
      <c r="C185" s="216" t="s">
        <v>2</v>
      </c>
      <c r="D185" s="225" t="s">
        <v>3</v>
      </c>
      <c r="E185" s="216" t="s">
        <v>4</v>
      </c>
      <c r="F185" s="225" t="s">
        <v>5</v>
      </c>
      <c r="G185" s="216" t="s">
        <v>6</v>
      </c>
      <c r="H185" s="225" t="s">
        <v>7</v>
      </c>
      <c r="I185" s="216" t="s">
        <v>8</v>
      </c>
      <c r="J185" s="225" t="s">
        <v>9</v>
      </c>
      <c r="K185" s="216" t="s">
        <v>10</v>
      </c>
      <c r="L185" s="225" t="s">
        <v>11</v>
      </c>
      <c r="M185" s="216" t="s">
        <v>12</v>
      </c>
      <c r="N185" s="223" t="s">
        <v>13</v>
      </c>
    </row>
    <row r="186" spans="1:14" ht="13.5" customHeight="1" thickBot="1" x14ac:dyDescent="0.25">
      <c r="A186" s="217"/>
      <c r="B186" s="226"/>
      <c r="C186" s="217"/>
      <c r="D186" s="226"/>
      <c r="E186" s="217"/>
      <c r="F186" s="226"/>
      <c r="G186" s="217"/>
      <c r="H186" s="226"/>
      <c r="I186" s="217"/>
      <c r="J186" s="226"/>
      <c r="K186" s="217"/>
      <c r="L186" s="226"/>
      <c r="M186" s="217"/>
      <c r="N186" s="224"/>
    </row>
    <row r="187" spans="1:14" ht="13.5" customHeight="1" x14ac:dyDescent="0.2">
      <c r="A187" s="216" t="s">
        <v>19</v>
      </c>
      <c r="B187" s="231">
        <v>16806950</v>
      </c>
      <c r="C187" s="231">
        <v>14217400</v>
      </c>
      <c r="D187" s="231">
        <v>16658435</v>
      </c>
      <c r="E187" s="231">
        <v>9546060</v>
      </c>
      <c r="F187" s="231">
        <v>18561010</v>
      </c>
      <c r="G187" s="231">
        <v>26566465</v>
      </c>
      <c r="H187" s="231">
        <v>27625775</v>
      </c>
      <c r="I187" s="231">
        <v>28506990</v>
      </c>
      <c r="J187" s="231">
        <v>28017197</v>
      </c>
      <c r="K187" s="231">
        <v>25396960</v>
      </c>
      <c r="L187" s="231">
        <v>26913820</v>
      </c>
      <c r="M187" s="231">
        <v>22465352</v>
      </c>
      <c r="N187" s="233">
        <v>261282414</v>
      </c>
    </row>
    <row r="188" spans="1:14" ht="13.5" customHeight="1" thickBot="1" x14ac:dyDescent="0.25">
      <c r="A188" s="217"/>
      <c r="B188" s="232"/>
      <c r="C188" s="232"/>
      <c r="D188" s="232"/>
      <c r="E188" s="232"/>
      <c r="F188" s="232"/>
      <c r="G188" s="232"/>
      <c r="H188" s="232"/>
      <c r="I188" s="232"/>
      <c r="J188" s="232"/>
      <c r="K188" s="232"/>
      <c r="L188" s="232"/>
      <c r="M188" s="232"/>
      <c r="N188" s="234"/>
    </row>
    <row r="189" spans="1:14" ht="13.5" customHeight="1" x14ac:dyDescent="0.2">
      <c r="A189" s="216" t="s">
        <v>45</v>
      </c>
      <c r="B189" s="231">
        <v>27723598</v>
      </c>
      <c r="C189" s="231">
        <v>12117134</v>
      </c>
      <c r="D189" s="231">
        <v>11176591</v>
      </c>
      <c r="E189" s="231">
        <v>53022422</v>
      </c>
      <c r="F189" s="231">
        <v>52794473</v>
      </c>
      <c r="G189" s="231">
        <v>41804765</v>
      </c>
      <c r="H189" s="231">
        <v>53203042</v>
      </c>
      <c r="I189" s="231">
        <v>67183256</v>
      </c>
      <c r="J189" s="231">
        <v>63926498</v>
      </c>
      <c r="K189" s="231">
        <v>56521962</v>
      </c>
      <c r="L189" s="231">
        <v>47460906</v>
      </c>
      <c r="M189" s="231">
        <v>42943272</v>
      </c>
      <c r="N189" s="233">
        <v>529877919</v>
      </c>
    </row>
    <row r="190" spans="1:14" ht="13.5" customHeight="1" thickBot="1" x14ac:dyDescent="0.25">
      <c r="A190" s="217"/>
      <c r="B190" s="232"/>
      <c r="C190" s="232"/>
      <c r="D190" s="232"/>
      <c r="E190" s="232"/>
      <c r="F190" s="232"/>
      <c r="G190" s="232"/>
      <c r="H190" s="232"/>
      <c r="I190" s="232"/>
      <c r="J190" s="232"/>
      <c r="K190" s="232"/>
      <c r="L190" s="232"/>
      <c r="M190" s="232"/>
      <c r="N190" s="234"/>
    </row>
    <row r="191" spans="1:14" ht="13.5" customHeight="1" x14ac:dyDescent="0.2">
      <c r="A191" s="216" t="s">
        <v>46</v>
      </c>
      <c r="B191" s="231">
        <v>1797120</v>
      </c>
      <c r="C191" s="231">
        <v>1797120</v>
      </c>
      <c r="D191" s="231">
        <v>1797120</v>
      </c>
      <c r="E191" s="231">
        <v>898560</v>
      </c>
      <c r="F191" s="231">
        <v>898580</v>
      </c>
      <c r="G191" s="231">
        <v>898560</v>
      </c>
      <c r="H191" s="231">
        <v>898560</v>
      </c>
      <c r="I191" s="231"/>
      <c r="J191" s="231">
        <v>898560</v>
      </c>
      <c r="K191" s="231">
        <v>1797120</v>
      </c>
      <c r="L191" s="231">
        <v>449280</v>
      </c>
      <c r="M191" s="231">
        <v>1797120</v>
      </c>
      <c r="N191" s="233">
        <v>13927700</v>
      </c>
    </row>
    <row r="192" spans="1:14" ht="13.5" customHeight="1" thickBot="1" x14ac:dyDescent="0.25">
      <c r="A192" s="217"/>
      <c r="B192" s="232"/>
      <c r="C192" s="232"/>
      <c r="D192" s="232"/>
      <c r="E192" s="232"/>
      <c r="F192" s="232"/>
      <c r="G192" s="232"/>
      <c r="H192" s="232"/>
      <c r="I192" s="232"/>
      <c r="J192" s="232"/>
      <c r="K192" s="232"/>
      <c r="L192" s="232"/>
      <c r="M192" s="232"/>
      <c r="N192" s="234"/>
    </row>
    <row r="193" spans="1:14" ht="13.5" customHeight="1" x14ac:dyDescent="0.2">
      <c r="A193" s="216" t="s">
        <v>23</v>
      </c>
      <c r="B193" s="231">
        <v>583700</v>
      </c>
      <c r="C193" s="231">
        <v>1669008</v>
      </c>
      <c r="D193" s="231">
        <v>1555107</v>
      </c>
      <c r="E193" s="231">
        <v>1197700</v>
      </c>
      <c r="F193" s="231">
        <v>569920</v>
      </c>
      <c r="G193" s="231">
        <v>518100</v>
      </c>
      <c r="H193" s="231">
        <v>1155972</v>
      </c>
      <c r="I193" s="231">
        <v>933456</v>
      </c>
      <c r="J193" s="231">
        <v>1213308</v>
      </c>
      <c r="K193" s="231">
        <v>600668</v>
      </c>
      <c r="L193" s="231">
        <v>1051814</v>
      </c>
      <c r="M193" s="231">
        <v>341810</v>
      </c>
      <c r="N193" s="233">
        <v>11390563</v>
      </c>
    </row>
    <row r="194" spans="1:14" ht="13.5" customHeight="1" thickBot="1" x14ac:dyDescent="0.25">
      <c r="A194" s="217"/>
      <c r="B194" s="232"/>
      <c r="C194" s="232"/>
      <c r="D194" s="232"/>
      <c r="E194" s="232"/>
      <c r="F194" s="232"/>
      <c r="G194" s="232"/>
      <c r="H194" s="232"/>
      <c r="I194" s="232"/>
      <c r="J194" s="232"/>
      <c r="K194" s="232"/>
      <c r="L194" s="232"/>
      <c r="M194" s="232"/>
      <c r="N194" s="234"/>
    </row>
    <row r="195" spans="1:14" ht="13.5" customHeight="1" x14ac:dyDescent="0.2">
      <c r="A195" s="216" t="s">
        <v>47</v>
      </c>
      <c r="B195" s="231">
        <v>816228</v>
      </c>
      <c r="C195" s="231">
        <v>1423520</v>
      </c>
      <c r="D195" s="231">
        <v>2692942</v>
      </c>
      <c r="E195" s="231">
        <v>3578404</v>
      </c>
      <c r="F195" s="231">
        <v>3879623</v>
      </c>
      <c r="G195" s="231">
        <v>6775358</v>
      </c>
      <c r="H195" s="231">
        <v>4193846</v>
      </c>
      <c r="I195" s="231">
        <v>7160407</v>
      </c>
      <c r="J195" s="231">
        <v>7478973</v>
      </c>
      <c r="K195" s="231">
        <v>8560808</v>
      </c>
      <c r="L195" s="231">
        <v>6259053</v>
      </c>
      <c r="M195" s="231">
        <v>4918033</v>
      </c>
      <c r="N195" s="233">
        <v>57737195</v>
      </c>
    </row>
    <row r="196" spans="1:14" ht="13.5" customHeight="1" thickBot="1" x14ac:dyDescent="0.25">
      <c r="A196" s="217"/>
      <c r="B196" s="232"/>
      <c r="C196" s="232"/>
      <c r="D196" s="232"/>
      <c r="E196" s="232"/>
      <c r="F196" s="232"/>
      <c r="G196" s="232"/>
      <c r="H196" s="232"/>
      <c r="I196" s="232"/>
      <c r="J196" s="232"/>
      <c r="K196" s="232"/>
      <c r="L196" s="232"/>
      <c r="M196" s="232"/>
      <c r="N196" s="234"/>
    </row>
    <row r="197" spans="1:14" ht="13.5" customHeight="1" x14ac:dyDescent="0.2">
      <c r="A197" s="216" t="s">
        <v>48</v>
      </c>
      <c r="B197" s="231">
        <v>802980</v>
      </c>
      <c r="C197" s="231">
        <v>428760</v>
      </c>
      <c r="D197" s="231">
        <v>192780</v>
      </c>
      <c r="E197" s="231"/>
      <c r="F197" s="231"/>
      <c r="G197" s="231"/>
      <c r="H197" s="231">
        <v>881820</v>
      </c>
      <c r="I197" s="231">
        <v>2129400</v>
      </c>
      <c r="J197" s="231">
        <v>2079760</v>
      </c>
      <c r="K197" s="231">
        <v>1939600</v>
      </c>
      <c r="L197" s="231">
        <v>1566000</v>
      </c>
      <c r="M197" s="231">
        <v>1358640</v>
      </c>
      <c r="N197" s="233">
        <v>11379740</v>
      </c>
    </row>
    <row r="198" spans="1:14" ht="13.5" customHeight="1" thickBot="1" x14ac:dyDescent="0.25">
      <c r="A198" s="217"/>
      <c r="B198" s="232"/>
      <c r="C198" s="232"/>
      <c r="D198" s="232"/>
      <c r="E198" s="232"/>
      <c r="F198" s="232"/>
      <c r="G198" s="232"/>
      <c r="H198" s="232"/>
      <c r="I198" s="232"/>
      <c r="J198" s="232"/>
      <c r="K198" s="232"/>
      <c r="L198" s="232"/>
      <c r="M198" s="232"/>
      <c r="N198" s="234"/>
    </row>
    <row r="199" spans="1:14" ht="13.5" customHeight="1" x14ac:dyDescent="0.2">
      <c r="A199" s="216" t="s">
        <v>72</v>
      </c>
      <c r="B199" s="231">
        <v>1365876</v>
      </c>
      <c r="C199" s="231"/>
      <c r="D199" s="231">
        <v>794970</v>
      </c>
      <c r="E199" s="231">
        <v>588060</v>
      </c>
      <c r="F199" s="231">
        <v>1166319</v>
      </c>
      <c r="G199" s="231">
        <v>1720620</v>
      </c>
      <c r="H199" s="231">
        <v>9680504</v>
      </c>
      <c r="I199" s="231">
        <v>7926669</v>
      </c>
      <c r="J199" s="231">
        <v>7515272</v>
      </c>
      <c r="K199" s="231">
        <v>5870467</v>
      </c>
      <c r="L199" s="231">
        <v>6048047</v>
      </c>
      <c r="M199" s="231">
        <v>5573768</v>
      </c>
      <c r="N199" s="233">
        <v>48250572</v>
      </c>
    </row>
    <row r="200" spans="1:14" ht="13.5" customHeight="1" thickBot="1" x14ac:dyDescent="0.25">
      <c r="A200" s="217"/>
      <c r="B200" s="232"/>
      <c r="C200" s="232"/>
      <c r="D200" s="232"/>
      <c r="E200" s="232"/>
      <c r="F200" s="232"/>
      <c r="G200" s="232"/>
      <c r="H200" s="232"/>
      <c r="I200" s="232"/>
      <c r="J200" s="232"/>
      <c r="K200" s="232"/>
      <c r="L200" s="232"/>
      <c r="M200" s="232"/>
      <c r="N200" s="234"/>
    </row>
    <row r="201" spans="1:14" ht="13.5" customHeight="1" x14ac:dyDescent="0.2">
      <c r="A201" s="216" t="s">
        <v>49</v>
      </c>
      <c r="B201" s="231"/>
      <c r="C201" s="231"/>
      <c r="D201" s="231"/>
      <c r="E201" s="231"/>
      <c r="F201" s="231"/>
      <c r="G201" s="231"/>
      <c r="H201" s="231"/>
      <c r="I201" s="231"/>
      <c r="J201" s="231"/>
      <c r="K201" s="231"/>
      <c r="L201" s="231"/>
      <c r="M201" s="231"/>
      <c r="N201" s="233">
        <v>0</v>
      </c>
    </row>
    <row r="202" spans="1:14" ht="13.5" customHeight="1" thickBot="1" x14ac:dyDescent="0.25">
      <c r="A202" s="217"/>
      <c r="B202" s="232"/>
      <c r="C202" s="232"/>
      <c r="D202" s="232"/>
      <c r="E202" s="232"/>
      <c r="F202" s="232"/>
      <c r="G202" s="232"/>
      <c r="H202" s="232"/>
      <c r="I202" s="232"/>
      <c r="J202" s="232"/>
      <c r="K202" s="232"/>
      <c r="L202" s="232"/>
      <c r="M202" s="232"/>
      <c r="N202" s="234"/>
    </row>
    <row r="203" spans="1:14" ht="13.5" customHeight="1" x14ac:dyDescent="0.2">
      <c r="A203" s="216" t="s">
        <v>69</v>
      </c>
      <c r="B203" s="231"/>
      <c r="C203" s="231"/>
      <c r="D203" s="231">
        <v>383274</v>
      </c>
      <c r="E203" s="231"/>
      <c r="F203" s="231"/>
      <c r="G203" s="231">
        <v>841662</v>
      </c>
      <c r="H203" s="231">
        <v>67410</v>
      </c>
      <c r="I203" s="231">
        <v>2544246</v>
      </c>
      <c r="J203" s="231">
        <v>4464468</v>
      </c>
      <c r="K203" s="231">
        <v>5296500</v>
      </c>
      <c r="L203" s="231">
        <v>504612</v>
      </c>
      <c r="M203" s="231">
        <v>1209528</v>
      </c>
      <c r="N203" s="233">
        <v>15311700</v>
      </c>
    </row>
    <row r="204" spans="1:14" ht="13.5" customHeight="1" thickBot="1" x14ac:dyDescent="0.25">
      <c r="A204" s="217"/>
      <c r="B204" s="232"/>
      <c r="C204" s="232"/>
      <c r="D204" s="232"/>
      <c r="E204" s="232"/>
      <c r="F204" s="232"/>
      <c r="G204" s="232"/>
      <c r="H204" s="232"/>
      <c r="I204" s="232"/>
      <c r="J204" s="232"/>
      <c r="K204" s="232"/>
      <c r="L204" s="232"/>
      <c r="M204" s="232"/>
      <c r="N204" s="234"/>
    </row>
    <row r="205" spans="1:14" ht="13.5" customHeight="1" x14ac:dyDescent="0.2">
      <c r="A205" s="216" t="s">
        <v>50</v>
      </c>
      <c r="B205" s="231">
        <v>58990</v>
      </c>
      <c r="C205" s="231">
        <v>697740</v>
      </c>
      <c r="D205" s="231">
        <v>1699125</v>
      </c>
      <c r="E205" s="231">
        <v>2543597</v>
      </c>
      <c r="F205" s="231">
        <v>2169960</v>
      </c>
      <c r="G205" s="231">
        <v>4803216</v>
      </c>
      <c r="H205" s="231">
        <v>2266496</v>
      </c>
      <c r="I205" s="231">
        <v>541280</v>
      </c>
      <c r="J205" s="231">
        <v>908870</v>
      </c>
      <c r="K205" s="231">
        <v>390196</v>
      </c>
      <c r="L205" s="231">
        <v>3462880</v>
      </c>
      <c r="M205" s="231">
        <v>2003805</v>
      </c>
      <c r="N205" s="233">
        <v>21546155</v>
      </c>
    </row>
    <row r="206" spans="1:14" ht="13.5" customHeight="1" thickBot="1" x14ac:dyDescent="0.25">
      <c r="A206" s="217"/>
      <c r="B206" s="232"/>
      <c r="C206" s="232"/>
      <c r="D206" s="232"/>
      <c r="E206" s="232"/>
      <c r="F206" s="232"/>
      <c r="G206" s="232"/>
      <c r="H206" s="232"/>
      <c r="I206" s="232"/>
      <c r="J206" s="232"/>
      <c r="K206" s="232"/>
      <c r="L206" s="232"/>
      <c r="M206" s="232"/>
      <c r="N206" s="234"/>
    </row>
    <row r="207" spans="1:14" ht="13.5" customHeight="1" x14ac:dyDescent="0.2">
      <c r="A207" s="214" t="s">
        <v>13</v>
      </c>
      <c r="B207" s="214">
        <v>49955442</v>
      </c>
      <c r="C207" s="214">
        <v>32350682</v>
      </c>
      <c r="D207" s="214">
        <v>36950344</v>
      </c>
      <c r="E207" s="214">
        <v>71374803</v>
      </c>
      <c r="F207" s="214">
        <v>80039885</v>
      </c>
      <c r="G207" s="214">
        <v>83928746</v>
      </c>
      <c r="H207" s="214">
        <v>99973425</v>
      </c>
      <c r="I207" s="214">
        <v>116925704</v>
      </c>
      <c r="J207" s="214">
        <v>116502906</v>
      </c>
      <c r="K207" s="214">
        <v>106374281</v>
      </c>
      <c r="L207" s="214">
        <v>93716412</v>
      </c>
      <c r="M207" s="214">
        <v>82611328</v>
      </c>
      <c r="N207" s="214">
        <v>970703958</v>
      </c>
    </row>
    <row r="208" spans="1:14" ht="13.5" customHeight="1" thickBot="1" x14ac:dyDescent="0.25">
      <c r="A208" s="215"/>
      <c r="B208" s="215"/>
      <c r="C208" s="215"/>
      <c r="D208" s="215"/>
      <c r="E208" s="215"/>
      <c r="F208" s="215"/>
      <c r="G208" s="215"/>
      <c r="H208" s="215"/>
      <c r="I208" s="215"/>
      <c r="J208" s="215"/>
      <c r="K208" s="215"/>
      <c r="L208" s="215"/>
      <c r="M208" s="215"/>
      <c r="N208" s="215"/>
    </row>
  </sheetData>
  <mergeCells count="1203">
    <mergeCell ref="A2:N2"/>
    <mergeCell ref="A6:C6"/>
    <mergeCell ref="A5:C5"/>
    <mergeCell ref="A4:C4"/>
    <mergeCell ref="A12:N12"/>
    <mergeCell ref="A9:C9"/>
    <mergeCell ref="A8:C8"/>
    <mergeCell ref="A7:C7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A90:A91"/>
    <mergeCell ref="B90:B91"/>
    <mergeCell ref="C90:C91"/>
    <mergeCell ref="D90:D91"/>
    <mergeCell ref="E90:E91"/>
    <mergeCell ref="F90:F91"/>
    <mergeCell ref="F125:F126"/>
    <mergeCell ref="G125:G126"/>
    <mergeCell ref="H125:H126"/>
    <mergeCell ref="G90:G91"/>
    <mergeCell ref="H90:H91"/>
    <mergeCell ref="I90:I91"/>
    <mergeCell ref="H92:H93"/>
    <mergeCell ref="I92:I93"/>
    <mergeCell ref="G94:G95"/>
    <mergeCell ref="H94:H95"/>
    <mergeCell ref="J125:J126"/>
    <mergeCell ref="K125:K126"/>
    <mergeCell ref="L125:L126"/>
    <mergeCell ref="M125:M126"/>
    <mergeCell ref="N125:N126"/>
    <mergeCell ref="M90:M91"/>
    <mergeCell ref="N90:N91"/>
    <mergeCell ref="J90:J91"/>
    <mergeCell ref="K90:K91"/>
    <mergeCell ref="L90:L91"/>
    <mergeCell ref="B154:B155"/>
    <mergeCell ref="C154:C155"/>
    <mergeCell ref="D154:D155"/>
    <mergeCell ref="E154:E155"/>
    <mergeCell ref="F154:F155"/>
    <mergeCell ref="I125:I126"/>
    <mergeCell ref="B125:B126"/>
    <mergeCell ref="C125:C126"/>
    <mergeCell ref="D125:D126"/>
    <mergeCell ref="E125:E126"/>
    <mergeCell ref="G154:G155"/>
    <mergeCell ref="H154:H155"/>
    <mergeCell ref="I154:I155"/>
    <mergeCell ref="J154:J155"/>
    <mergeCell ref="K154:K155"/>
    <mergeCell ref="L154:L155"/>
    <mergeCell ref="M154:M155"/>
    <mergeCell ref="N154:N155"/>
    <mergeCell ref="A185:A186"/>
    <mergeCell ref="B185:B186"/>
    <mergeCell ref="C185:C186"/>
    <mergeCell ref="D185:D186"/>
    <mergeCell ref="E185:E186"/>
    <mergeCell ref="F185:F186"/>
    <mergeCell ref="G185:G186"/>
    <mergeCell ref="H185:H186"/>
    <mergeCell ref="I185:I186"/>
    <mergeCell ref="J185:J186"/>
    <mergeCell ref="K185:K186"/>
    <mergeCell ref="L185:L186"/>
    <mergeCell ref="M185:M186"/>
    <mergeCell ref="N185:N186"/>
    <mergeCell ref="A33:N33"/>
    <mergeCell ref="A88:N88"/>
    <mergeCell ref="A123:N123"/>
    <mergeCell ref="A152:N152"/>
    <mergeCell ref="A183:N183"/>
    <mergeCell ref="A41:A42"/>
    <mergeCell ref="A43:A44"/>
    <mergeCell ref="A45:A46"/>
    <mergeCell ref="A37:A38"/>
    <mergeCell ref="A39:A40"/>
    <mergeCell ref="A16:A17"/>
    <mergeCell ref="A18:A19"/>
    <mergeCell ref="A20:A21"/>
    <mergeCell ref="A22:A23"/>
    <mergeCell ref="A24:A25"/>
    <mergeCell ref="A26:A27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27:A128"/>
    <mergeCell ref="A129:A130"/>
    <mergeCell ref="A131:A132"/>
    <mergeCell ref="A133:A134"/>
    <mergeCell ref="A135:A136"/>
    <mergeCell ref="A125:A126"/>
    <mergeCell ref="A137:A138"/>
    <mergeCell ref="A139:A140"/>
    <mergeCell ref="A141:A142"/>
    <mergeCell ref="A143:A144"/>
    <mergeCell ref="A145:A146"/>
    <mergeCell ref="A156:A157"/>
    <mergeCell ref="A154:A155"/>
    <mergeCell ref="A158:A159"/>
    <mergeCell ref="A160:A161"/>
    <mergeCell ref="A162:A163"/>
    <mergeCell ref="A164:A165"/>
    <mergeCell ref="A166:A167"/>
    <mergeCell ref="A168:A169"/>
    <mergeCell ref="A170:A171"/>
    <mergeCell ref="A172:A173"/>
    <mergeCell ref="A174:A175"/>
    <mergeCell ref="A176:A177"/>
    <mergeCell ref="A187:A188"/>
    <mergeCell ref="A189:A190"/>
    <mergeCell ref="A191:A192"/>
    <mergeCell ref="A193:A194"/>
    <mergeCell ref="A195:A196"/>
    <mergeCell ref="A197:A198"/>
    <mergeCell ref="A199:A200"/>
    <mergeCell ref="A201:A202"/>
    <mergeCell ref="A203:A204"/>
    <mergeCell ref="A205:A206"/>
    <mergeCell ref="A207:A208"/>
    <mergeCell ref="B207:B208"/>
    <mergeCell ref="B205:B206"/>
    <mergeCell ref="C207:C208"/>
    <mergeCell ref="B203:B204"/>
    <mergeCell ref="C203:C204"/>
    <mergeCell ref="D207:D208"/>
    <mergeCell ref="E207:E208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A178:A179"/>
    <mergeCell ref="B178:B179"/>
    <mergeCell ref="C178:C179"/>
    <mergeCell ref="D178:D179"/>
    <mergeCell ref="E178:E179"/>
    <mergeCell ref="F178:F179"/>
    <mergeCell ref="G178:G179"/>
    <mergeCell ref="H178:H179"/>
    <mergeCell ref="I178:I179"/>
    <mergeCell ref="J178:J179"/>
    <mergeCell ref="K178:K179"/>
    <mergeCell ref="L178:L179"/>
    <mergeCell ref="M178:M179"/>
    <mergeCell ref="N178:N179"/>
    <mergeCell ref="A147:A148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M118:M119"/>
    <mergeCell ref="N118:N119"/>
    <mergeCell ref="A83:A84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B92:B93"/>
    <mergeCell ref="C92:C93"/>
    <mergeCell ref="D92:D93"/>
    <mergeCell ref="E92:E93"/>
    <mergeCell ref="F92:F93"/>
    <mergeCell ref="G92:G93"/>
    <mergeCell ref="J92:J93"/>
    <mergeCell ref="K92:K93"/>
    <mergeCell ref="L92:L93"/>
    <mergeCell ref="M92:M93"/>
    <mergeCell ref="N92:N93"/>
    <mergeCell ref="B94:B95"/>
    <mergeCell ref="C94:C95"/>
    <mergeCell ref="D94:D95"/>
    <mergeCell ref="E94:E95"/>
    <mergeCell ref="F94:F95"/>
    <mergeCell ref="I94:I95"/>
    <mergeCell ref="J94:J95"/>
    <mergeCell ref="K94:K95"/>
    <mergeCell ref="L94:L95"/>
    <mergeCell ref="M94:M95"/>
    <mergeCell ref="N94:N95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K96:K97"/>
    <mergeCell ref="L96:L97"/>
    <mergeCell ref="M96:M97"/>
    <mergeCell ref="N96:N97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K98:K99"/>
    <mergeCell ref="L98:L99"/>
    <mergeCell ref="M98:M99"/>
    <mergeCell ref="N98:N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L100:L101"/>
    <mergeCell ref="M100:M101"/>
    <mergeCell ref="N100:N101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N102:N103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N104:N105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L110:L111"/>
    <mergeCell ref="M110:M111"/>
    <mergeCell ref="N110:N111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L112:L113"/>
    <mergeCell ref="M112:M113"/>
    <mergeCell ref="N112:N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M114:M115"/>
    <mergeCell ref="N114:N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M116:M117"/>
    <mergeCell ref="N116:N117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L129:L130"/>
    <mergeCell ref="M129:M130"/>
    <mergeCell ref="N129:N130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B143:B144"/>
    <mergeCell ref="C143:C144"/>
    <mergeCell ref="D143:D144"/>
    <mergeCell ref="E143:E144"/>
    <mergeCell ref="F143:F144"/>
    <mergeCell ref="G143:G144"/>
    <mergeCell ref="H143:H144"/>
    <mergeCell ref="I143:I144"/>
    <mergeCell ref="J143:J144"/>
    <mergeCell ref="K143:K144"/>
    <mergeCell ref="L143:L144"/>
    <mergeCell ref="M143:M144"/>
    <mergeCell ref="N143:N144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B156:B157"/>
    <mergeCell ref="C156:C157"/>
    <mergeCell ref="D156:D157"/>
    <mergeCell ref="E156:E157"/>
    <mergeCell ref="F156:F157"/>
    <mergeCell ref="G156:G157"/>
    <mergeCell ref="H156:H157"/>
    <mergeCell ref="I156:I157"/>
    <mergeCell ref="J156:J157"/>
    <mergeCell ref="K156:K157"/>
    <mergeCell ref="L156:L157"/>
    <mergeCell ref="M156:M157"/>
    <mergeCell ref="N156:N157"/>
    <mergeCell ref="B158:B159"/>
    <mergeCell ref="C158:C159"/>
    <mergeCell ref="D158:D159"/>
    <mergeCell ref="E158:E159"/>
    <mergeCell ref="F158:F159"/>
    <mergeCell ref="G158:G159"/>
    <mergeCell ref="H158:H159"/>
    <mergeCell ref="I158:I159"/>
    <mergeCell ref="J158:J159"/>
    <mergeCell ref="K158:K159"/>
    <mergeCell ref="L158:L159"/>
    <mergeCell ref="M158:M159"/>
    <mergeCell ref="N158:N159"/>
    <mergeCell ref="B160:B161"/>
    <mergeCell ref="C160:C161"/>
    <mergeCell ref="D160:D161"/>
    <mergeCell ref="E160:E161"/>
    <mergeCell ref="F160:F161"/>
    <mergeCell ref="G160:G161"/>
    <mergeCell ref="H160:H161"/>
    <mergeCell ref="I160:I161"/>
    <mergeCell ref="J160:J161"/>
    <mergeCell ref="K160:K161"/>
    <mergeCell ref="L160:L161"/>
    <mergeCell ref="M160:M161"/>
    <mergeCell ref="N160:N161"/>
    <mergeCell ref="B162:B163"/>
    <mergeCell ref="C162:C163"/>
    <mergeCell ref="D162:D163"/>
    <mergeCell ref="E162:E163"/>
    <mergeCell ref="F162:F163"/>
    <mergeCell ref="G162:G163"/>
    <mergeCell ref="H162:H163"/>
    <mergeCell ref="I162:I163"/>
    <mergeCell ref="J162:J163"/>
    <mergeCell ref="K162:K163"/>
    <mergeCell ref="L162:L163"/>
    <mergeCell ref="M162:M163"/>
    <mergeCell ref="N162:N163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L164:L165"/>
    <mergeCell ref="M164:M165"/>
    <mergeCell ref="N164:N165"/>
    <mergeCell ref="B166:B167"/>
    <mergeCell ref="C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66:L167"/>
    <mergeCell ref="M166:M167"/>
    <mergeCell ref="N166:N167"/>
    <mergeCell ref="B168:B169"/>
    <mergeCell ref="C168:C169"/>
    <mergeCell ref="D168:D169"/>
    <mergeCell ref="E168:E169"/>
    <mergeCell ref="F168:F169"/>
    <mergeCell ref="G168:G169"/>
    <mergeCell ref="H168:H169"/>
    <mergeCell ref="I168:I169"/>
    <mergeCell ref="J168:J169"/>
    <mergeCell ref="K168:K169"/>
    <mergeCell ref="L168:L169"/>
    <mergeCell ref="M168:M169"/>
    <mergeCell ref="N168:N169"/>
    <mergeCell ref="B170:B171"/>
    <mergeCell ref="C170:C171"/>
    <mergeCell ref="D170:D171"/>
    <mergeCell ref="E170:E171"/>
    <mergeCell ref="F170:F171"/>
    <mergeCell ref="G170:G171"/>
    <mergeCell ref="H170:H171"/>
    <mergeCell ref="I170:I171"/>
    <mergeCell ref="J170:J171"/>
    <mergeCell ref="K170:K171"/>
    <mergeCell ref="L170:L171"/>
    <mergeCell ref="M170:M171"/>
    <mergeCell ref="N170:N171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L172:L173"/>
    <mergeCell ref="M172:M173"/>
    <mergeCell ref="N172:N173"/>
    <mergeCell ref="B174:B175"/>
    <mergeCell ref="C174:C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L174:L175"/>
    <mergeCell ref="M174:M175"/>
    <mergeCell ref="N174:N175"/>
    <mergeCell ref="B176:B177"/>
    <mergeCell ref="C176:C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L176:L177"/>
    <mergeCell ref="M176:M177"/>
    <mergeCell ref="N176:N177"/>
    <mergeCell ref="B187:B188"/>
    <mergeCell ref="C187:C188"/>
    <mergeCell ref="D187:D188"/>
    <mergeCell ref="E187:E188"/>
    <mergeCell ref="F187:F188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B189:B190"/>
    <mergeCell ref="C189:C190"/>
    <mergeCell ref="D189:D190"/>
    <mergeCell ref="E189:E190"/>
    <mergeCell ref="F189:F190"/>
    <mergeCell ref="G189:G190"/>
    <mergeCell ref="H189:H190"/>
    <mergeCell ref="I189:I190"/>
    <mergeCell ref="J189:J190"/>
    <mergeCell ref="K189:K190"/>
    <mergeCell ref="L189:L190"/>
    <mergeCell ref="M189:M190"/>
    <mergeCell ref="N189:N190"/>
    <mergeCell ref="B191:B192"/>
    <mergeCell ref="C191:C192"/>
    <mergeCell ref="D191:D192"/>
    <mergeCell ref="E191:E192"/>
    <mergeCell ref="F191:F192"/>
    <mergeCell ref="G191:G192"/>
    <mergeCell ref="H191:H192"/>
    <mergeCell ref="I191:I192"/>
    <mergeCell ref="J191:J192"/>
    <mergeCell ref="K191:K192"/>
    <mergeCell ref="L191:L192"/>
    <mergeCell ref="M191:M192"/>
    <mergeCell ref="N191:N192"/>
    <mergeCell ref="B193:B194"/>
    <mergeCell ref="C193:C194"/>
    <mergeCell ref="D193:D194"/>
    <mergeCell ref="E193:E194"/>
    <mergeCell ref="F193:F194"/>
    <mergeCell ref="G193:G194"/>
    <mergeCell ref="H193:H194"/>
    <mergeCell ref="I193:I194"/>
    <mergeCell ref="J193:J194"/>
    <mergeCell ref="K193:K194"/>
    <mergeCell ref="L193:L194"/>
    <mergeCell ref="M193:M194"/>
    <mergeCell ref="N193:N194"/>
    <mergeCell ref="B195:B196"/>
    <mergeCell ref="C195:C196"/>
    <mergeCell ref="D195:D196"/>
    <mergeCell ref="E195:E196"/>
    <mergeCell ref="F195:F196"/>
    <mergeCell ref="G195:G196"/>
    <mergeCell ref="H195:H196"/>
    <mergeCell ref="I195:I196"/>
    <mergeCell ref="J195:J196"/>
    <mergeCell ref="K195:K196"/>
    <mergeCell ref="L195:L196"/>
    <mergeCell ref="M195:M196"/>
    <mergeCell ref="N195:N196"/>
    <mergeCell ref="B197:B198"/>
    <mergeCell ref="C197:C198"/>
    <mergeCell ref="D197:D198"/>
    <mergeCell ref="E197:E198"/>
    <mergeCell ref="F197:F198"/>
    <mergeCell ref="G197:G198"/>
    <mergeCell ref="H197:H198"/>
    <mergeCell ref="I197:I198"/>
    <mergeCell ref="J197:J198"/>
    <mergeCell ref="K197:K198"/>
    <mergeCell ref="L197:L198"/>
    <mergeCell ref="M197:M198"/>
    <mergeCell ref="N197:N198"/>
    <mergeCell ref="B199:B200"/>
    <mergeCell ref="C199:C200"/>
    <mergeCell ref="D199:D200"/>
    <mergeCell ref="E199:E200"/>
    <mergeCell ref="F199:F200"/>
    <mergeCell ref="G199:G200"/>
    <mergeCell ref="H199:H200"/>
    <mergeCell ref="I199:I200"/>
    <mergeCell ref="J199:J200"/>
    <mergeCell ref="K199:K200"/>
    <mergeCell ref="L199:L200"/>
    <mergeCell ref="M199:M200"/>
    <mergeCell ref="N199:N200"/>
    <mergeCell ref="B201:B202"/>
    <mergeCell ref="C201:C202"/>
    <mergeCell ref="D201:D202"/>
    <mergeCell ref="E201:E202"/>
    <mergeCell ref="F201:F202"/>
    <mergeCell ref="G201:G202"/>
    <mergeCell ref="H201:H202"/>
    <mergeCell ref="I201:I202"/>
    <mergeCell ref="J201:J202"/>
    <mergeCell ref="D203:D204"/>
    <mergeCell ref="E203:E204"/>
    <mergeCell ref="F203:F204"/>
    <mergeCell ref="G203:G204"/>
    <mergeCell ref="L203:L204"/>
    <mergeCell ref="M203:M204"/>
    <mergeCell ref="H203:H204"/>
    <mergeCell ref="K201:K202"/>
    <mergeCell ref="L201:L202"/>
    <mergeCell ref="M201:M202"/>
    <mergeCell ref="N201:N202"/>
    <mergeCell ref="I205:I206"/>
    <mergeCell ref="J205:J206"/>
    <mergeCell ref="K205:K206"/>
    <mergeCell ref="I203:I204"/>
    <mergeCell ref="J203:J204"/>
    <mergeCell ref="K203:K204"/>
    <mergeCell ref="L205:L206"/>
    <mergeCell ref="M205:M206"/>
    <mergeCell ref="N205:N206"/>
    <mergeCell ref="N203:N204"/>
    <mergeCell ref="C205:C206"/>
    <mergeCell ref="D205:D206"/>
    <mergeCell ref="E205:E206"/>
    <mergeCell ref="F205:F206"/>
    <mergeCell ref="G205:G206"/>
    <mergeCell ref="H205:H206"/>
  </mergeCells>
  <phoneticPr fontId="4" type="noConversion"/>
  <hyperlinks>
    <hyperlink ref="A4" location="'Tn Km 2013'!A34" display="1 - FERROEXPRESO PAMPEANO S.A."/>
    <hyperlink ref="A5" location="'Tn Km 2013'!A60" display="2 - NUEVO CENTRAL ARGENTINO S.A."/>
    <hyperlink ref="A6" location="'Tn Km 2013'!A79" display="3 - FERROSUR ROCA S.A."/>
    <hyperlink ref="A7" location="'Tn Km 2013'!A100" display="4 - BELGRANO CARGAS Y LOGÍSTICA S.A. - Línea San Martín "/>
    <hyperlink ref="A8" location="'Tn Km 2013'!A119" display="5 - BELGRANO CARGAS Y LOGÍSTICA S.A. - Línea Urquiza"/>
    <hyperlink ref="A4:C4" location="'2003'!A30" display="1 - FERROEXPRESO PAMPEANO S.A."/>
    <hyperlink ref="A5:C5" location="'2003'!A63" display="2 - NUEVO CENTRAL ARGENTINO S.A."/>
    <hyperlink ref="A6:C6" location="'2003'!A117" display="3 - FERROSUR ROCA S.A."/>
    <hyperlink ref="A7:C7" location="'2003'!A149" display="4 - AMERICA LATINA LOGISTICA CENTRAL S.A. "/>
    <hyperlink ref="A8:C8" location="'2003'!A180" display="5 - AMERICA LATINA LOGISTICA MESOPOTAMICA S.A."/>
    <hyperlink ref="A9:C9" location="'2003'!A209" display="6 - BELGRANO CARGAS S.A."/>
  </hyperlinks>
  <pageMargins left="0.75" right="0.75" top="1" bottom="1" header="0" footer="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0"/>
  <sheetViews>
    <sheetView workbookViewId="0"/>
  </sheetViews>
  <sheetFormatPr baseColWidth="10" defaultRowHeight="12.75" x14ac:dyDescent="0.2"/>
  <cols>
    <col min="1" max="1" width="18.7109375" customWidth="1"/>
    <col min="2" max="13" width="15.7109375" customWidth="1"/>
    <col min="14" max="14" width="15.7109375" style="25" customWidth="1"/>
  </cols>
  <sheetData>
    <row r="2" spans="1:14" s="26" customFormat="1" ht="24.95" customHeight="1" x14ac:dyDescent="0.2">
      <c r="A2" s="227" t="s">
        <v>181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</row>
    <row r="3" spans="1:14" ht="13.5" thickBot="1" x14ac:dyDescent="0.25"/>
    <row r="4" spans="1:14" s="26" customFormat="1" ht="24.95" customHeight="1" thickTop="1" thickBot="1" x14ac:dyDescent="0.25">
      <c r="A4" s="228" t="s">
        <v>0</v>
      </c>
      <c r="B4" s="229"/>
      <c r="C4" s="230"/>
      <c r="D4" s="41"/>
      <c r="N4" s="25"/>
    </row>
    <row r="5" spans="1:14" s="26" customFormat="1" ht="24.95" customHeight="1" thickTop="1" thickBot="1" x14ac:dyDescent="0.25">
      <c r="A5" s="228" t="s">
        <v>18</v>
      </c>
      <c r="B5" s="229"/>
      <c r="C5" s="230"/>
      <c r="D5" s="41"/>
      <c r="N5" s="25"/>
    </row>
    <row r="6" spans="1:14" s="26" customFormat="1" ht="24.95" customHeight="1" thickTop="1" thickBot="1" x14ac:dyDescent="0.25">
      <c r="A6" s="228" t="s">
        <v>29</v>
      </c>
      <c r="B6" s="229"/>
      <c r="C6" s="230"/>
      <c r="D6" s="41"/>
      <c r="N6" s="25"/>
    </row>
    <row r="7" spans="1:14" s="26" customFormat="1" ht="24.95" customHeight="1" thickTop="1" thickBot="1" x14ac:dyDescent="0.25">
      <c r="A7" s="228" t="s">
        <v>202</v>
      </c>
      <c r="B7" s="229"/>
      <c r="C7" s="230"/>
      <c r="D7" s="41"/>
      <c r="N7" s="25"/>
    </row>
    <row r="8" spans="1:14" s="26" customFormat="1" ht="24.95" customHeight="1" thickTop="1" thickBot="1" x14ac:dyDescent="0.25">
      <c r="A8" s="228" t="s">
        <v>113</v>
      </c>
      <c r="B8" s="229"/>
      <c r="C8" s="230"/>
      <c r="D8" s="41"/>
      <c r="N8" s="25"/>
    </row>
    <row r="9" spans="1:14" s="26" customFormat="1" ht="24.95" customHeight="1" thickTop="1" thickBot="1" x14ac:dyDescent="0.25">
      <c r="A9" s="228" t="s">
        <v>76</v>
      </c>
      <c r="B9" s="229"/>
      <c r="C9" s="230"/>
      <c r="D9" s="41"/>
      <c r="N9" s="25"/>
    </row>
    <row r="10" spans="1:14" ht="13.5" thickTop="1" x14ac:dyDescent="0.2">
      <c r="A10" s="38"/>
      <c r="B10" s="38"/>
      <c r="C10" s="38"/>
      <c r="D10" s="38"/>
    </row>
    <row r="12" spans="1:14" s="26" customFormat="1" ht="24.95" customHeight="1" x14ac:dyDescent="0.2">
      <c r="A12" s="222" t="s">
        <v>163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</row>
    <row r="13" spans="1:14" ht="13.5" thickBot="1" x14ac:dyDescent="0.25"/>
    <row r="14" spans="1:14" x14ac:dyDescent="0.2">
      <c r="A14" s="216"/>
      <c r="B14" s="225" t="s">
        <v>1</v>
      </c>
      <c r="C14" s="216" t="s">
        <v>2</v>
      </c>
      <c r="D14" s="225" t="s">
        <v>3</v>
      </c>
      <c r="E14" s="216" t="s">
        <v>4</v>
      </c>
      <c r="F14" s="225" t="s">
        <v>5</v>
      </c>
      <c r="G14" s="216" t="s">
        <v>6</v>
      </c>
      <c r="H14" s="225" t="s">
        <v>7</v>
      </c>
      <c r="I14" s="216" t="s">
        <v>8</v>
      </c>
      <c r="J14" s="225" t="s">
        <v>9</v>
      </c>
      <c r="K14" s="216" t="s">
        <v>10</v>
      </c>
      <c r="L14" s="225" t="s">
        <v>11</v>
      </c>
      <c r="M14" s="216" t="s">
        <v>12</v>
      </c>
      <c r="N14" s="223" t="s">
        <v>13</v>
      </c>
    </row>
    <row r="15" spans="1:14" ht="13.5" thickBot="1" x14ac:dyDescent="0.25">
      <c r="A15" s="217"/>
      <c r="B15" s="226"/>
      <c r="C15" s="217"/>
      <c r="D15" s="226"/>
      <c r="E15" s="217"/>
      <c r="F15" s="226"/>
      <c r="G15" s="217"/>
      <c r="H15" s="226"/>
      <c r="I15" s="217"/>
      <c r="J15" s="226"/>
      <c r="K15" s="217"/>
      <c r="L15" s="226"/>
      <c r="M15" s="217"/>
      <c r="N15" s="224"/>
    </row>
    <row r="16" spans="1:14" x14ac:dyDescent="0.2">
      <c r="A16" s="216" t="s">
        <v>25</v>
      </c>
      <c r="B16" s="231">
        <v>20890000</v>
      </c>
      <c r="C16" s="231">
        <v>29090000</v>
      </c>
      <c r="D16" s="231">
        <v>35940000</v>
      </c>
      <c r="E16" s="231">
        <v>27830000</v>
      </c>
      <c r="F16" s="231">
        <v>26940000</v>
      </c>
      <c r="G16" s="231">
        <v>11130000</v>
      </c>
      <c r="H16" s="231">
        <v>20310000</v>
      </c>
      <c r="I16" s="231">
        <v>29110000</v>
      </c>
      <c r="J16" s="231">
        <v>28210000</v>
      </c>
      <c r="K16" s="231">
        <v>38140000</v>
      </c>
      <c r="L16" s="231">
        <v>29610000</v>
      </c>
      <c r="M16" s="231">
        <v>33300000</v>
      </c>
      <c r="N16" s="233">
        <v>330500000</v>
      </c>
    </row>
    <row r="17" spans="1:14" ht="13.5" thickBot="1" x14ac:dyDescent="0.25">
      <c r="A17" s="241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4"/>
    </row>
    <row r="18" spans="1:14" x14ac:dyDescent="0.2">
      <c r="A18" s="216" t="s">
        <v>100</v>
      </c>
      <c r="B18" s="231">
        <v>2510000</v>
      </c>
      <c r="C18" s="231">
        <v>60000</v>
      </c>
      <c r="D18" s="231">
        <v>25360000</v>
      </c>
      <c r="E18" s="231">
        <v>68500000</v>
      </c>
      <c r="F18" s="231">
        <v>55180000</v>
      </c>
      <c r="G18" s="231">
        <v>34140000</v>
      </c>
      <c r="H18" s="231">
        <v>43070000</v>
      </c>
      <c r="I18" s="231">
        <v>40290000</v>
      </c>
      <c r="J18" s="231">
        <v>49060000</v>
      </c>
      <c r="K18" s="231">
        <v>53620000</v>
      </c>
      <c r="L18" s="231">
        <v>50870000</v>
      </c>
      <c r="M18" s="231">
        <v>33210000</v>
      </c>
      <c r="N18" s="233">
        <v>455870000</v>
      </c>
    </row>
    <row r="19" spans="1:14" ht="13.5" thickBot="1" x14ac:dyDescent="0.25">
      <c r="A19" s="241"/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4"/>
    </row>
    <row r="20" spans="1:14" x14ac:dyDescent="0.2">
      <c r="A20" s="216" t="s">
        <v>101</v>
      </c>
      <c r="B20" s="231">
        <v>1110000</v>
      </c>
      <c r="C20" s="231">
        <v>2580000</v>
      </c>
      <c r="D20" s="231">
        <v>13100000</v>
      </c>
      <c r="E20" s="231">
        <v>10750000</v>
      </c>
      <c r="F20" s="231">
        <v>16280000</v>
      </c>
      <c r="G20" s="231">
        <v>15380000</v>
      </c>
      <c r="H20" s="231">
        <v>16990000</v>
      </c>
      <c r="I20" s="231">
        <v>12670000</v>
      </c>
      <c r="J20" s="231">
        <v>15700000</v>
      </c>
      <c r="K20" s="231">
        <v>14900000</v>
      </c>
      <c r="L20" s="231">
        <v>11660000</v>
      </c>
      <c r="M20" s="231">
        <v>5090000</v>
      </c>
      <c r="N20" s="233">
        <v>136210000</v>
      </c>
    </row>
    <row r="21" spans="1:14" ht="13.5" thickBot="1" x14ac:dyDescent="0.25">
      <c r="A21" s="241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4"/>
    </row>
    <row r="22" spans="1:14" x14ac:dyDescent="0.2">
      <c r="A22" s="216" t="s">
        <v>102</v>
      </c>
      <c r="B22" s="231">
        <v>1370000</v>
      </c>
      <c r="C22" s="231">
        <v>2190000</v>
      </c>
      <c r="D22" s="231">
        <v>11920000</v>
      </c>
      <c r="E22" s="231">
        <v>31220000</v>
      </c>
      <c r="F22" s="231">
        <v>27250000</v>
      </c>
      <c r="G22" s="231">
        <v>25830000</v>
      </c>
      <c r="H22" s="231">
        <v>18530000</v>
      </c>
      <c r="I22" s="231">
        <v>21910000</v>
      </c>
      <c r="J22" s="231">
        <v>24290000</v>
      </c>
      <c r="K22" s="231">
        <v>24440000</v>
      </c>
      <c r="L22" s="231">
        <v>19700000</v>
      </c>
      <c r="M22" s="231">
        <v>8480000</v>
      </c>
      <c r="N22" s="233">
        <v>217130000</v>
      </c>
    </row>
    <row r="23" spans="1:14" ht="13.5" thickBot="1" x14ac:dyDescent="0.25">
      <c r="A23" s="241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4"/>
    </row>
    <row r="24" spans="1:14" x14ac:dyDescent="0.2">
      <c r="A24" s="216" t="s">
        <v>16</v>
      </c>
      <c r="B24" s="231">
        <v>3250000</v>
      </c>
      <c r="C24" s="231">
        <v>16320000</v>
      </c>
      <c r="D24" s="231">
        <v>11200000</v>
      </c>
      <c r="E24" s="231">
        <v>10450000</v>
      </c>
      <c r="F24" s="231">
        <v>17200000</v>
      </c>
      <c r="G24" s="231">
        <v>28390000</v>
      </c>
      <c r="H24" s="231">
        <v>31140000</v>
      </c>
      <c r="I24" s="231">
        <v>11870000</v>
      </c>
      <c r="J24" s="231">
        <v>25650000</v>
      </c>
      <c r="K24" s="231">
        <v>6040000</v>
      </c>
      <c r="L24" s="231">
        <v>10470000</v>
      </c>
      <c r="M24" s="231">
        <v>19460000</v>
      </c>
      <c r="N24" s="233">
        <v>191440000</v>
      </c>
    </row>
    <row r="25" spans="1:14" ht="13.5" thickBot="1" x14ac:dyDescent="0.25">
      <c r="A25" s="241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4"/>
    </row>
    <row r="26" spans="1:14" x14ac:dyDescent="0.2">
      <c r="A26" s="216" t="s">
        <v>17</v>
      </c>
      <c r="B26" s="231">
        <v>610000</v>
      </c>
      <c r="C26" s="231">
        <v>600000</v>
      </c>
      <c r="D26" s="231">
        <v>1230000</v>
      </c>
      <c r="E26" s="231">
        <v>320000</v>
      </c>
      <c r="F26" s="231"/>
      <c r="G26" s="231">
        <v>2380000</v>
      </c>
      <c r="H26" s="231">
        <v>2040000</v>
      </c>
      <c r="I26" s="231">
        <v>7870000</v>
      </c>
      <c r="J26" s="231">
        <v>3250000</v>
      </c>
      <c r="K26" s="231">
        <v>900000</v>
      </c>
      <c r="L26" s="231">
        <v>3400000</v>
      </c>
      <c r="M26" s="231">
        <v>3100000</v>
      </c>
      <c r="N26" s="233">
        <v>25700000</v>
      </c>
    </row>
    <row r="27" spans="1:14" ht="13.5" thickBot="1" x14ac:dyDescent="0.25">
      <c r="A27" s="241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4"/>
    </row>
    <row r="28" spans="1:14" x14ac:dyDescent="0.2">
      <c r="A28" s="214" t="s">
        <v>13</v>
      </c>
      <c r="B28" s="214">
        <v>29740000</v>
      </c>
      <c r="C28" s="214">
        <v>50840000</v>
      </c>
      <c r="D28" s="214">
        <v>98750000</v>
      </c>
      <c r="E28" s="214">
        <v>149070000</v>
      </c>
      <c r="F28" s="214">
        <v>142850000</v>
      </c>
      <c r="G28" s="214">
        <v>117250000</v>
      </c>
      <c r="H28" s="214">
        <v>132080000</v>
      </c>
      <c r="I28" s="214">
        <v>123720000</v>
      </c>
      <c r="J28" s="214">
        <v>146160000</v>
      </c>
      <c r="K28" s="214">
        <v>138040000</v>
      </c>
      <c r="L28" s="214">
        <v>125710000</v>
      </c>
      <c r="M28" s="214">
        <v>102640000</v>
      </c>
      <c r="N28" s="214">
        <v>1356850000</v>
      </c>
    </row>
    <row r="29" spans="1:14" ht="13.5" thickBot="1" x14ac:dyDescent="0.2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</row>
    <row r="33" spans="1:14" s="26" customFormat="1" ht="24.95" customHeight="1" x14ac:dyDescent="0.2">
      <c r="A33" s="222" t="s">
        <v>167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</row>
    <row r="34" spans="1:14" ht="13.5" thickBot="1" x14ac:dyDescent="0.25"/>
    <row r="35" spans="1:14" x14ac:dyDescent="0.2">
      <c r="A35" s="216"/>
      <c r="B35" s="225" t="s">
        <v>1</v>
      </c>
      <c r="C35" s="216" t="s">
        <v>2</v>
      </c>
      <c r="D35" s="225" t="s">
        <v>3</v>
      </c>
      <c r="E35" s="216" t="s">
        <v>4</v>
      </c>
      <c r="F35" s="225" t="s">
        <v>5</v>
      </c>
      <c r="G35" s="216" t="s">
        <v>6</v>
      </c>
      <c r="H35" s="225" t="s">
        <v>7</v>
      </c>
      <c r="I35" s="216" t="s">
        <v>8</v>
      </c>
      <c r="J35" s="225" t="s">
        <v>9</v>
      </c>
      <c r="K35" s="216" t="s">
        <v>10</v>
      </c>
      <c r="L35" s="225" t="s">
        <v>11</v>
      </c>
      <c r="M35" s="216" t="s">
        <v>12</v>
      </c>
      <c r="N35" s="223" t="s">
        <v>13</v>
      </c>
    </row>
    <row r="36" spans="1:14" ht="13.5" thickBot="1" x14ac:dyDescent="0.25">
      <c r="A36" s="217"/>
      <c r="B36" s="226"/>
      <c r="C36" s="217"/>
      <c r="D36" s="226"/>
      <c r="E36" s="217"/>
      <c r="F36" s="226"/>
      <c r="G36" s="217"/>
      <c r="H36" s="226"/>
      <c r="I36" s="217"/>
      <c r="J36" s="226"/>
      <c r="K36" s="217"/>
      <c r="L36" s="226"/>
      <c r="M36" s="217"/>
      <c r="N36" s="224"/>
    </row>
    <row r="37" spans="1:14" x14ac:dyDescent="0.2">
      <c r="A37" s="216" t="s">
        <v>14</v>
      </c>
      <c r="B37" s="231">
        <v>10029083</v>
      </c>
      <c r="C37" s="231">
        <v>6436454</v>
      </c>
      <c r="D37" s="231">
        <v>8072897</v>
      </c>
      <c r="E37" s="231">
        <v>7361305</v>
      </c>
      <c r="F37" s="231">
        <v>7685794</v>
      </c>
      <c r="G37" s="231">
        <v>10585105</v>
      </c>
      <c r="H37" s="231">
        <v>8767899</v>
      </c>
      <c r="I37" s="231">
        <v>9327749</v>
      </c>
      <c r="J37" s="231">
        <v>8604345</v>
      </c>
      <c r="K37" s="231">
        <v>11834369</v>
      </c>
      <c r="L37" s="231">
        <v>10103002</v>
      </c>
      <c r="M37" s="231">
        <v>10245040</v>
      </c>
      <c r="N37" s="233">
        <v>109053042</v>
      </c>
    </row>
    <row r="38" spans="1:14" ht="13.5" thickBot="1" x14ac:dyDescent="0.25">
      <c r="A38" s="241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4"/>
    </row>
    <row r="39" spans="1:14" x14ac:dyDescent="0.2">
      <c r="A39" s="216" t="s">
        <v>103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3">
        <v>0</v>
      </c>
    </row>
    <row r="40" spans="1:14" ht="13.5" thickBot="1" x14ac:dyDescent="0.25">
      <c r="A40" s="241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4"/>
    </row>
    <row r="41" spans="1:14" x14ac:dyDescent="0.2">
      <c r="A41" s="216" t="s">
        <v>19</v>
      </c>
      <c r="B41" s="231">
        <v>13577078</v>
      </c>
      <c r="C41" s="231">
        <v>18398271</v>
      </c>
      <c r="D41" s="231">
        <v>13210844</v>
      </c>
      <c r="E41" s="231">
        <v>13966428</v>
      </c>
      <c r="F41" s="231">
        <v>9659634</v>
      </c>
      <c r="G41" s="231">
        <v>14717241</v>
      </c>
      <c r="H41" s="231">
        <v>27901297</v>
      </c>
      <c r="I41" s="231">
        <v>25587980</v>
      </c>
      <c r="J41" s="231">
        <v>34736348</v>
      </c>
      <c r="K41" s="231">
        <v>28643972</v>
      </c>
      <c r="L41" s="231">
        <v>29212733</v>
      </c>
      <c r="M41" s="231">
        <v>8202109</v>
      </c>
      <c r="N41" s="233">
        <v>237813935</v>
      </c>
    </row>
    <row r="42" spans="1:14" ht="13.5" thickBot="1" x14ac:dyDescent="0.25">
      <c r="A42" s="241"/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4"/>
    </row>
    <row r="43" spans="1:14" x14ac:dyDescent="0.2">
      <c r="A43" s="216" t="s">
        <v>20</v>
      </c>
      <c r="B43" s="231">
        <v>8953043</v>
      </c>
      <c r="C43" s="231">
        <v>8627362</v>
      </c>
      <c r="D43" s="231">
        <v>9074363</v>
      </c>
      <c r="E43" s="231">
        <v>8369561</v>
      </c>
      <c r="F43" s="231">
        <v>8355571</v>
      </c>
      <c r="G43" s="231">
        <v>9064080</v>
      </c>
      <c r="H43" s="231">
        <v>9098982</v>
      </c>
      <c r="I43" s="231">
        <v>4087771</v>
      </c>
      <c r="J43" s="231">
        <v>7447538</v>
      </c>
      <c r="K43" s="231">
        <v>9708714</v>
      </c>
      <c r="L43" s="231">
        <v>8641888</v>
      </c>
      <c r="M43" s="231">
        <v>9041571</v>
      </c>
      <c r="N43" s="233">
        <v>100470444</v>
      </c>
    </row>
    <row r="44" spans="1:14" ht="13.5" thickBot="1" x14ac:dyDescent="0.25">
      <c r="A44" s="241"/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4"/>
    </row>
    <row r="45" spans="1:14" x14ac:dyDescent="0.2">
      <c r="A45" s="216" t="s">
        <v>15</v>
      </c>
      <c r="B45" s="231">
        <v>1862649</v>
      </c>
      <c r="C45" s="231">
        <v>1888153</v>
      </c>
      <c r="D45" s="231">
        <v>1649689</v>
      </c>
      <c r="E45" s="231">
        <v>1879236</v>
      </c>
      <c r="F45" s="231">
        <v>1160218</v>
      </c>
      <c r="G45" s="231">
        <v>1212600</v>
      </c>
      <c r="H45" s="231">
        <v>1446487</v>
      </c>
      <c r="I45" s="231">
        <v>1071384</v>
      </c>
      <c r="J45" s="231">
        <v>1426267</v>
      </c>
      <c r="K45" s="231">
        <v>1574066</v>
      </c>
      <c r="L45" s="231">
        <v>1314144</v>
      </c>
      <c r="M45" s="231">
        <v>1587546</v>
      </c>
      <c r="N45" s="233">
        <v>18072439</v>
      </c>
    </row>
    <row r="46" spans="1:14" ht="13.5" thickBot="1" x14ac:dyDescent="0.25">
      <c r="A46" s="241"/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4"/>
    </row>
    <row r="47" spans="1:14" x14ac:dyDescent="0.2">
      <c r="A47" s="216" t="s">
        <v>104</v>
      </c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3">
        <v>0</v>
      </c>
    </row>
    <row r="48" spans="1:14" ht="13.5" thickBot="1" x14ac:dyDescent="0.25">
      <c r="A48" s="241"/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4"/>
    </row>
    <row r="49" spans="1:14" x14ac:dyDescent="0.2">
      <c r="A49" s="216" t="s">
        <v>105</v>
      </c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3">
        <v>0</v>
      </c>
    </row>
    <row r="50" spans="1:14" ht="13.5" thickBot="1" x14ac:dyDescent="0.25">
      <c r="A50" s="241"/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4"/>
    </row>
    <row r="51" spans="1:14" x14ac:dyDescent="0.2">
      <c r="A51" s="218" t="s">
        <v>115</v>
      </c>
      <c r="B51" s="231">
        <v>693667</v>
      </c>
      <c r="C51" s="231">
        <v>1160878</v>
      </c>
      <c r="D51" s="231">
        <v>1309041</v>
      </c>
      <c r="E51" s="231">
        <v>1756912</v>
      </c>
      <c r="F51" s="231">
        <v>1913518</v>
      </c>
      <c r="G51" s="231">
        <v>1370884</v>
      </c>
      <c r="H51" s="231">
        <v>1515768</v>
      </c>
      <c r="I51" s="231">
        <v>1960550</v>
      </c>
      <c r="J51" s="231">
        <v>1011852</v>
      </c>
      <c r="K51" s="231">
        <v>1669769</v>
      </c>
      <c r="L51" s="231">
        <v>2073256</v>
      </c>
      <c r="M51" s="231">
        <v>2034669</v>
      </c>
      <c r="N51" s="233">
        <v>18470764</v>
      </c>
    </row>
    <row r="52" spans="1:14" ht="13.5" thickBot="1" x14ac:dyDescent="0.25">
      <c r="A52" s="242"/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4"/>
    </row>
    <row r="53" spans="1:14" x14ac:dyDescent="0.2">
      <c r="A53" s="218" t="s">
        <v>21</v>
      </c>
      <c r="B53" s="231">
        <v>9631885</v>
      </c>
      <c r="C53" s="231">
        <v>11132237</v>
      </c>
      <c r="D53" s="231">
        <v>12992290</v>
      </c>
      <c r="E53" s="231">
        <v>13568964</v>
      </c>
      <c r="F53" s="231">
        <v>21672796</v>
      </c>
      <c r="G53" s="231">
        <v>27325425</v>
      </c>
      <c r="H53" s="231">
        <v>29790767</v>
      </c>
      <c r="I53" s="231">
        <v>19222013</v>
      </c>
      <c r="J53" s="231">
        <v>26609200</v>
      </c>
      <c r="K53" s="231">
        <v>18198675</v>
      </c>
      <c r="L53" s="231">
        <v>24521839</v>
      </c>
      <c r="M53" s="231">
        <v>23653344</v>
      </c>
      <c r="N53" s="233">
        <v>238319435</v>
      </c>
    </row>
    <row r="54" spans="1:14" ht="13.5" thickBot="1" x14ac:dyDescent="0.25">
      <c r="A54" s="242"/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4"/>
    </row>
    <row r="55" spans="1:14" x14ac:dyDescent="0.2">
      <c r="A55" s="216" t="s">
        <v>22</v>
      </c>
      <c r="B55" s="231">
        <v>2325620</v>
      </c>
      <c r="C55" s="231">
        <v>1870428</v>
      </c>
      <c r="D55" s="231">
        <v>2170259</v>
      </c>
      <c r="E55" s="231">
        <v>2150932</v>
      </c>
      <c r="F55" s="231">
        <v>3698829</v>
      </c>
      <c r="G55" s="231">
        <v>4361716</v>
      </c>
      <c r="H55" s="231">
        <v>4616816</v>
      </c>
      <c r="I55" s="231">
        <v>11988995</v>
      </c>
      <c r="J55" s="231">
        <v>4138777</v>
      </c>
      <c r="K55" s="231">
        <v>2759900</v>
      </c>
      <c r="L55" s="231">
        <v>4087225</v>
      </c>
      <c r="M55" s="231">
        <v>3705292</v>
      </c>
      <c r="N55" s="233">
        <v>47874789</v>
      </c>
    </row>
    <row r="56" spans="1:14" ht="13.5" thickBot="1" x14ac:dyDescent="0.25">
      <c r="A56" s="241"/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4"/>
    </row>
    <row r="57" spans="1:14" x14ac:dyDescent="0.2">
      <c r="A57" s="216" t="s">
        <v>23</v>
      </c>
      <c r="B57" s="231">
        <v>55417965</v>
      </c>
      <c r="C57" s="231">
        <v>53041605</v>
      </c>
      <c r="D57" s="231">
        <v>46219357</v>
      </c>
      <c r="E57" s="231">
        <v>44431482</v>
      </c>
      <c r="F57" s="231">
        <v>41251970</v>
      </c>
      <c r="G57" s="231">
        <v>38877780</v>
      </c>
      <c r="H57" s="231">
        <v>46282451</v>
      </c>
      <c r="I57" s="231">
        <v>43718334</v>
      </c>
      <c r="J57" s="231">
        <v>48484641</v>
      </c>
      <c r="K57" s="231">
        <v>61023741</v>
      </c>
      <c r="L57" s="231">
        <v>55580245</v>
      </c>
      <c r="M57" s="231">
        <v>57323119</v>
      </c>
      <c r="N57" s="233">
        <v>591652690</v>
      </c>
    </row>
    <row r="58" spans="1:14" ht="13.5" thickBot="1" x14ac:dyDescent="0.25">
      <c r="A58" s="241"/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4"/>
    </row>
    <row r="59" spans="1:14" x14ac:dyDescent="0.2">
      <c r="A59" s="216" t="s">
        <v>62</v>
      </c>
      <c r="B59" s="231">
        <v>12595912</v>
      </c>
      <c r="C59" s="231">
        <v>11268158</v>
      </c>
      <c r="D59" s="231">
        <v>6596335</v>
      </c>
      <c r="E59" s="231">
        <v>7528097</v>
      </c>
      <c r="F59" s="231">
        <v>7495072</v>
      </c>
      <c r="G59" s="231">
        <v>10527807</v>
      </c>
      <c r="H59" s="231">
        <v>13263727</v>
      </c>
      <c r="I59" s="231">
        <v>14686956</v>
      </c>
      <c r="J59" s="231">
        <v>11590722</v>
      </c>
      <c r="K59" s="231">
        <v>14798571</v>
      </c>
      <c r="L59" s="231">
        <v>16365230</v>
      </c>
      <c r="M59" s="231">
        <v>19883539</v>
      </c>
      <c r="N59" s="233">
        <v>146600126</v>
      </c>
    </row>
    <row r="60" spans="1:14" ht="13.5" thickBot="1" x14ac:dyDescent="0.25">
      <c r="A60" s="241"/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4"/>
    </row>
    <row r="61" spans="1:14" x14ac:dyDescent="0.2">
      <c r="A61" s="216" t="s">
        <v>16</v>
      </c>
      <c r="B61" s="231">
        <v>465886</v>
      </c>
      <c r="C61" s="231"/>
      <c r="D61" s="231"/>
      <c r="E61" s="231">
        <v>1381700</v>
      </c>
      <c r="F61" s="231">
        <v>2726176</v>
      </c>
      <c r="G61" s="231">
        <v>1433027</v>
      </c>
      <c r="H61" s="231"/>
      <c r="I61" s="231">
        <v>1826784</v>
      </c>
      <c r="J61" s="231">
        <v>1893360</v>
      </c>
      <c r="K61" s="231">
        <v>909701</v>
      </c>
      <c r="L61" s="231">
        <v>2178677</v>
      </c>
      <c r="M61" s="231">
        <v>2804158</v>
      </c>
      <c r="N61" s="233">
        <v>15619469</v>
      </c>
    </row>
    <row r="62" spans="1:14" ht="13.5" thickBot="1" x14ac:dyDescent="0.25">
      <c r="A62" s="241"/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4"/>
    </row>
    <row r="63" spans="1:14" x14ac:dyDescent="0.2">
      <c r="A63" s="216" t="s">
        <v>24</v>
      </c>
      <c r="B63" s="231"/>
      <c r="C63" s="231"/>
      <c r="D63" s="231">
        <v>2842015</v>
      </c>
      <c r="E63" s="231">
        <v>12243825</v>
      </c>
      <c r="F63" s="231">
        <v>22020967</v>
      </c>
      <c r="G63" s="231">
        <v>27643301</v>
      </c>
      <c r="H63" s="231">
        <v>26442020</v>
      </c>
      <c r="I63" s="231">
        <v>15868773</v>
      </c>
      <c r="J63" s="231">
        <v>3121085</v>
      </c>
      <c r="K63" s="231">
        <v>1427140</v>
      </c>
      <c r="L63" s="231"/>
      <c r="M63" s="231"/>
      <c r="N63" s="233">
        <v>111609126</v>
      </c>
    </row>
    <row r="64" spans="1:14" ht="13.5" thickBot="1" x14ac:dyDescent="0.25">
      <c r="A64" s="241"/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4"/>
    </row>
    <row r="65" spans="1:14" x14ac:dyDescent="0.2">
      <c r="A65" s="216" t="s">
        <v>31</v>
      </c>
      <c r="B65" s="231"/>
      <c r="C65" s="231"/>
      <c r="D65" s="231"/>
      <c r="E65" s="231"/>
      <c r="F65" s="231">
        <v>5755873</v>
      </c>
      <c r="G65" s="231">
        <v>4798969</v>
      </c>
      <c r="H65" s="231">
        <v>955808</v>
      </c>
      <c r="I65" s="231"/>
      <c r="J65" s="231"/>
      <c r="K65" s="231">
        <v>1905965</v>
      </c>
      <c r="L65" s="231">
        <v>3791152</v>
      </c>
      <c r="M65" s="231">
        <v>1920059</v>
      </c>
      <c r="N65" s="233">
        <v>19127826</v>
      </c>
    </row>
    <row r="66" spans="1:14" ht="13.5" thickBot="1" x14ac:dyDescent="0.25">
      <c r="A66" s="241"/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4"/>
    </row>
    <row r="67" spans="1:14" x14ac:dyDescent="0.2">
      <c r="A67" s="216" t="s">
        <v>25</v>
      </c>
      <c r="B67" s="231">
        <v>72135146</v>
      </c>
      <c r="C67" s="231">
        <v>24739607</v>
      </c>
      <c r="D67" s="231">
        <v>38041918</v>
      </c>
      <c r="E67" s="231">
        <v>77673048</v>
      </c>
      <c r="F67" s="231">
        <v>132988495</v>
      </c>
      <c r="G67" s="231">
        <v>148436702</v>
      </c>
      <c r="H67" s="231">
        <v>125810741</v>
      </c>
      <c r="I67" s="231">
        <v>87668248</v>
      </c>
      <c r="J67" s="231">
        <v>94234445</v>
      </c>
      <c r="K67" s="231">
        <v>107127435</v>
      </c>
      <c r="L67" s="231">
        <v>102530272</v>
      </c>
      <c r="M67" s="231">
        <v>91871677</v>
      </c>
      <c r="N67" s="233">
        <v>1103257734</v>
      </c>
    </row>
    <row r="68" spans="1:14" ht="13.5" thickBot="1" x14ac:dyDescent="0.25">
      <c r="A68" s="241"/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4"/>
    </row>
    <row r="69" spans="1:14" x14ac:dyDescent="0.2">
      <c r="A69" s="216" t="s">
        <v>106</v>
      </c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3">
        <v>0</v>
      </c>
    </row>
    <row r="70" spans="1:14" ht="13.5" thickBot="1" x14ac:dyDescent="0.25">
      <c r="A70" s="241"/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4"/>
    </row>
    <row r="71" spans="1:14" x14ac:dyDescent="0.2">
      <c r="A71" s="216" t="s">
        <v>107</v>
      </c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3">
        <v>0</v>
      </c>
    </row>
    <row r="72" spans="1:14" ht="13.5" thickBot="1" x14ac:dyDescent="0.25">
      <c r="A72" s="241"/>
      <c r="B72" s="232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4"/>
    </row>
    <row r="73" spans="1:14" x14ac:dyDescent="0.2">
      <c r="A73" s="216" t="s">
        <v>26</v>
      </c>
      <c r="B73" s="231">
        <v>62251093</v>
      </c>
      <c r="C73" s="231">
        <v>39748309</v>
      </c>
      <c r="D73" s="231">
        <v>46772552</v>
      </c>
      <c r="E73" s="231">
        <v>53061469</v>
      </c>
      <c r="F73" s="231">
        <v>68827450</v>
      </c>
      <c r="G73" s="231">
        <v>66187101</v>
      </c>
      <c r="H73" s="231">
        <v>59904367</v>
      </c>
      <c r="I73" s="231">
        <v>45839815</v>
      </c>
      <c r="J73" s="231">
        <v>55616444</v>
      </c>
      <c r="K73" s="231">
        <v>55759234</v>
      </c>
      <c r="L73" s="231">
        <v>43681346</v>
      </c>
      <c r="M73" s="231">
        <v>47394290</v>
      </c>
      <c r="N73" s="233">
        <v>645043470</v>
      </c>
    </row>
    <row r="74" spans="1:14" ht="13.5" thickBot="1" x14ac:dyDescent="0.25">
      <c r="A74" s="241"/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4"/>
    </row>
    <row r="75" spans="1:14" x14ac:dyDescent="0.2">
      <c r="A75" s="216" t="s">
        <v>27</v>
      </c>
      <c r="B75" s="231">
        <v>15678970</v>
      </c>
      <c r="C75" s="231">
        <v>15666451</v>
      </c>
      <c r="D75" s="231">
        <v>19783946</v>
      </c>
      <c r="E75" s="231">
        <v>17060155</v>
      </c>
      <c r="F75" s="231">
        <v>21338394</v>
      </c>
      <c r="G75" s="231">
        <v>15038066</v>
      </c>
      <c r="H75" s="231">
        <v>19221998</v>
      </c>
      <c r="I75" s="231">
        <v>20043724</v>
      </c>
      <c r="J75" s="231">
        <v>22569026</v>
      </c>
      <c r="K75" s="231">
        <v>18054870</v>
      </c>
      <c r="L75" s="231">
        <v>14789262</v>
      </c>
      <c r="M75" s="231">
        <v>11798601</v>
      </c>
      <c r="N75" s="233">
        <v>211043463</v>
      </c>
    </row>
    <row r="76" spans="1:14" ht="13.5" thickBot="1" x14ac:dyDescent="0.25">
      <c r="A76" s="241"/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4"/>
    </row>
    <row r="77" spans="1:14" x14ac:dyDescent="0.2">
      <c r="A77" s="216" t="s">
        <v>63</v>
      </c>
      <c r="B77" s="231"/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3">
        <v>0</v>
      </c>
    </row>
    <row r="78" spans="1:14" ht="13.5" thickBot="1" x14ac:dyDescent="0.25">
      <c r="A78" s="241"/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4"/>
    </row>
    <row r="79" spans="1:14" x14ac:dyDescent="0.2">
      <c r="A79" s="216" t="s">
        <v>64</v>
      </c>
      <c r="B79" s="231">
        <v>4934467</v>
      </c>
      <c r="C79" s="231">
        <v>5677023</v>
      </c>
      <c r="D79" s="231">
        <v>6286842</v>
      </c>
      <c r="E79" s="231">
        <v>5182376</v>
      </c>
      <c r="F79" s="231">
        <v>4874365</v>
      </c>
      <c r="G79" s="231">
        <v>4779838</v>
      </c>
      <c r="H79" s="231">
        <v>5770254</v>
      </c>
      <c r="I79" s="231">
        <v>7583430</v>
      </c>
      <c r="J79" s="231">
        <v>5021289</v>
      </c>
      <c r="K79" s="231">
        <v>6681172</v>
      </c>
      <c r="L79" s="231">
        <v>3853629</v>
      </c>
      <c r="M79" s="231">
        <v>7955594</v>
      </c>
      <c r="N79" s="233">
        <v>68600279</v>
      </c>
    </row>
    <row r="80" spans="1:14" ht="13.5" thickBot="1" x14ac:dyDescent="0.25">
      <c r="A80" s="241"/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4"/>
    </row>
    <row r="81" spans="1:14" x14ac:dyDescent="0.2">
      <c r="A81" s="216" t="s">
        <v>28</v>
      </c>
      <c r="B81" s="231">
        <v>2687696</v>
      </c>
      <c r="C81" s="231">
        <v>2781847</v>
      </c>
      <c r="D81" s="231">
        <v>1179341</v>
      </c>
      <c r="E81" s="231">
        <v>1398894</v>
      </c>
      <c r="F81" s="231">
        <v>745490</v>
      </c>
      <c r="G81" s="231">
        <v>470862</v>
      </c>
      <c r="H81" s="231">
        <v>1037959</v>
      </c>
      <c r="I81" s="231">
        <v>1940792</v>
      </c>
      <c r="J81" s="231">
        <v>1159067</v>
      </c>
      <c r="K81" s="231">
        <v>1034242</v>
      </c>
      <c r="L81" s="231">
        <v>1137771</v>
      </c>
      <c r="M81" s="231">
        <v>1665330</v>
      </c>
      <c r="N81" s="233">
        <v>17239291</v>
      </c>
    </row>
    <row r="82" spans="1:14" ht="13.5" thickBot="1" x14ac:dyDescent="0.25">
      <c r="A82" s="241"/>
      <c r="B82" s="232"/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4"/>
    </row>
    <row r="83" spans="1:14" x14ac:dyDescent="0.2">
      <c r="A83" s="214" t="s">
        <v>13</v>
      </c>
      <c r="B83" s="214">
        <v>273240160</v>
      </c>
      <c r="C83" s="214">
        <v>202436783</v>
      </c>
      <c r="D83" s="214">
        <v>216201689</v>
      </c>
      <c r="E83" s="214">
        <v>269014384</v>
      </c>
      <c r="F83" s="214">
        <v>362170612</v>
      </c>
      <c r="G83" s="214">
        <v>386830504</v>
      </c>
      <c r="H83" s="214">
        <v>381827341</v>
      </c>
      <c r="I83" s="214">
        <v>312423298</v>
      </c>
      <c r="J83" s="214">
        <v>327664406</v>
      </c>
      <c r="K83" s="214">
        <v>343111536</v>
      </c>
      <c r="L83" s="214">
        <v>323861671</v>
      </c>
      <c r="M83" s="214">
        <v>301085938</v>
      </c>
      <c r="N83" s="214">
        <v>3699868322</v>
      </c>
    </row>
    <row r="84" spans="1:14" ht="13.5" thickBot="1" x14ac:dyDescent="0.25">
      <c r="A84" s="215"/>
      <c r="B84" s="215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</row>
    <row r="88" spans="1:14" s="26" customFormat="1" ht="24.95" customHeight="1" x14ac:dyDescent="0.2">
      <c r="A88" s="222" t="s">
        <v>165</v>
      </c>
      <c r="B88" s="222"/>
      <c r="C88" s="222"/>
      <c r="D88" s="222"/>
      <c r="E88" s="222"/>
      <c r="F88" s="222"/>
      <c r="G88" s="222"/>
      <c r="H88" s="222"/>
      <c r="I88" s="222"/>
      <c r="J88" s="222"/>
      <c r="K88" s="222"/>
      <c r="L88" s="222"/>
      <c r="M88" s="222"/>
      <c r="N88" s="222"/>
    </row>
    <row r="89" spans="1:14" ht="13.5" thickBot="1" x14ac:dyDescent="0.25"/>
    <row r="90" spans="1:14" x14ac:dyDescent="0.2">
      <c r="A90" s="216"/>
      <c r="B90" s="225" t="s">
        <v>1</v>
      </c>
      <c r="C90" s="216" t="s">
        <v>2</v>
      </c>
      <c r="D90" s="225" t="s">
        <v>3</v>
      </c>
      <c r="E90" s="216" t="s">
        <v>4</v>
      </c>
      <c r="F90" s="225" t="s">
        <v>5</v>
      </c>
      <c r="G90" s="216" t="s">
        <v>6</v>
      </c>
      <c r="H90" s="225" t="s">
        <v>7</v>
      </c>
      <c r="I90" s="216" t="s">
        <v>8</v>
      </c>
      <c r="J90" s="225" t="s">
        <v>9</v>
      </c>
      <c r="K90" s="216" t="s">
        <v>10</v>
      </c>
      <c r="L90" s="225" t="s">
        <v>11</v>
      </c>
      <c r="M90" s="216" t="s">
        <v>12</v>
      </c>
      <c r="N90" s="223" t="s">
        <v>13</v>
      </c>
    </row>
    <row r="91" spans="1:14" ht="13.5" thickBot="1" x14ac:dyDescent="0.25">
      <c r="A91" s="217"/>
      <c r="B91" s="226"/>
      <c r="C91" s="217"/>
      <c r="D91" s="226"/>
      <c r="E91" s="217"/>
      <c r="F91" s="226"/>
      <c r="G91" s="217"/>
      <c r="H91" s="226"/>
      <c r="I91" s="217"/>
      <c r="J91" s="226"/>
      <c r="K91" s="217"/>
      <c r="L91" s="226"/>
      <c r="M91" s="217"/>
      <c r="N91" s="224"/>
    </row>
    <row r="92" spans="1:14" x14ac:dyDescent="0.2">
      <c r="A92" s="216" t="s">
        <v>30</v>
      </c>
      <c r="B92" s="231">
        <v>24316270</v>
      </c>
      <c r="C92" s="231">
        <v>24136930</v>
      </c>
      <c r="D92" s="231">
        <v>26506120</v>
      </c>
      <c r="E92" s="231">
        <v>23980090</v>
      </c>
      <c r="F92" s="231">
        <v>25100860</v>
      </c>
      <c r="G92" s="231">
        <v>24759010</v>
      </c>
      <c r="H92" s="231">
        <v>28744400</v>
      </c>
      <c r="I92" s="231">
        <v>23619160</v>
      </c>
      <c r="J92" s="231">
        <v>28295940</v>
      </c>
      <c r="K92" s="231">
        <v>27135010</v>
      </c>
      <c r="L92" s="231">
        <v>29472500</v>
      </c>
      <c r="M92" s="231">
        <v>27531010</v>
      </c>
      <c r="N92" s="233">
        <v>313597300</v>
      </c>
    </row>
    <row r="93" spans="1:14" ht="13.5" thickBot="1" x14ac:dyDescent="0.25">
      <c r="A93" s="241"/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4"/>
    </row>
    <row r="94" spans="1:14" x14ac:dyDescent="0.2">
      <c r="A94" s="216" t="s">
        <v>66</v>
      </c>
      <c r="B94" s="231">
        <v>36650</v>
      </c>
      <c r="C94" s="231">
        <v>600</v>
      </c>
      <c r="D94" s="231">
        <v>412380</v>
      </c>
      <c r="E94" s="231">
        <v>224430</v>
      </c>
      <c r="F94" s="231">
        <v>270840</v>
      </c>
      <c r="G94" s="231">
        <v>101180</v>
      </c>
      <c r="H94" s="231">
        <v>122030</v>
      </c>
      <c r="I94" s="231">
        <v>243270</v>
      </c>
      <c r="J94" s="231">
        <v>188830</v>
      </c>
      <c r="K94" s="231">
        <v>177200</v>
      </c>
      <c r="L94" s="231">
        <v>166820</v>
      </c>
      <c r="M94" s="231">
        <v>85820</v>
      </c>
      <c r="N94" s="233">
        <v>2030050</v>
      </c>
    </row>
    <row r="95" spans="1:14" ht="13.5" thickBot="1" x14ac:dyDescent="0.25">
      <c r="A95" s="241"/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32"/>
      <c r="M95" s="232"/>
      <c r="N95" s="234"/>
    </row>
    <row r="96" spans="1:14" x14ac:dyDescent="0.2">
      <c r="A96" s="216" t="s">
        <v>32</v>
      </c>
      <c r="B96" s="231">
        <v>4671180</v>
      </c>
      <c r="C96" s="231">
        <v>16723700</v>
      </c>
      <c r="D96" s="231">
        <v>8274000</v>
      </c>
      <c r="E96" s="231">
        <v>5784260</v>
      </c>
      <c r="F96" s="231">
        <v>7082970</v>
      </c>
      <c r="G96" s="231">
        <v>6057460</v>
      </c>
      <c r="H96" s="231">
        <v>4737700</v>
      </c>
      <c r="I96" s="231">
        <v>6411270</v>
      </c>
      <c r="J96" s="231">
        <v>7701730</v>
      </c>
      <c r="K96" s="231">
        <v>5639500</v>
      </c>
      <c r="L96" s="231">
        <v>5777950</v>
      </c>
      <c r="M96" s="231">
        <v>9033530</v>
      </c>
      <c r="N96" s="233">
        <v>87895250</v>
      </c>
    </row>
    <row r="97" spans="1:14" ht="13.5" thickBot="1" x14ac:dyDescent="0.25">
      <c r="A97" s="241"/>
      <c r="B97" s="232"/>
      <c r="C97" s="232"/>
      <c r="D97" s="232"/>
      <c r="E97" s="232"/>
      <c r="F97" s="232"/>
      <c r="G97" s="232"/>
      <c r="H97" s="232"/>
      <c r="I97" s="232"/>
      <c r="J97" s="232"/>
      <c r="K97" s="232"/>
      <c r="L97" s="232"/>
      <c r="M97" s="232"/>
      <c r="N97" s="234"/>
    </row>
    <row r="98" spans="1:14" x14ac:dyDescent="0.2">
      <c r="A98" s="216" t="s">
        <v>33</v>
      </c>
      <c r="B98" s="231">
        <v>770000</v>
      </c>
      <c r="C98" s="231">
        <v>732090</v>
      </c>
      <c r="D98" s="231">
        <v>784780</v>
      </c>
      <c r="E98" s="231">
        <v>651340</v>
      </c>
      <c r="F98" s="231">
        <v>689480</v>
      </c>
      <c r="G98" s="231">
        <v>633940</v>
      </c>
      <c r="H98" s="231">
        <v>1300710</v>
      </c>
      <c r="I98" s="231">
        <v>1267800</v>
      </c>
      <c r="J98" s="231">
        <v>795850</v>
      </c>
      <c r="K98" s="231">
        <v>1574230</v>
      </c>
      <c r="L98" s="231">
        <v>1635000</v>
      </c>
      <c r="M98" s="231">
        <v>1594090</v>
      </c>
      <c r="N98" s="233">
        <v>12429310</v>
      </c>
    </row>
    <row r="99" spans="1:14" ht="13.5" thickBot="1" x14ac:dyDescent="0.25">
      <c r="A99" s="241"/>
      <c r="B99" s="232"/>
      <c r="C99" s="232"/>
      <c r="D99" s="232"/>
      <c r="E99" s="232"/>
      <c r="F99" s="232"/>
      <c r="G99" s="232"/>
      <c r="H99" s="232"/>
      <c r="I99" s="232"/>
      <c r="J99" s="232"/>
      <c r="K99" s="232"/>
      <c r="L99" s="232"/>
      <c r="M99" s="232"/>
      <c r="N99" s="234"/>
    </row>
    <row r="100" spans="1:14" x14ac:dyDescent="0.2">
      <c r="A100" s="216" t="s">
        <v>62</v>
      </c>
      <c r="B100" s="231">
        <v>2096270</v>
      </c>
      <c r="C100" s="231">
        <v>1643970</v>
      </c>
      <c r="D100" s="231">
        <v>4063650</v>
      </c>
      <c r="E100" s="231">
        <v>3371410</v>
      </c>
      <c r="F100" s="231">
        <v>2913390</v>
      </c>
      <c r="G100" s="231">
        <v>2607930</v>
      </c>
      <c r="H100" s="231">
        <v>1228490</v>
      </c>
      <c r="I100" s="231">
        <v>1173890</v>
      </c>
      <c r="J100" s="231">
        <v>1665400</v>
      </c>
      <c r="K100" s="231">
        <v>11074740</v>
      </c>
      <c r="L100" s="231">
        <v>2227060</v>
      </c>
      <c r="M100" s="231">
        <v>1804120</v>
      </c>
      <c r="N100" s="233">
        <v>35870320</v>
      </c>
    </row>
    <row r="101" spans="1:14" ht="13.5" thickBot="1" x14ac:dyDescent="0.25">
      <c r="A101" s="241"/>
      <c r="B101" s="232"/>
      <c r="C101" s="232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4"/>
    </row>
    <row r="102" spans="1:14" x14ac:dyDescent="0.2">
      <c r="A102" s="216" t="s">
        <v>25</v>
      </c>
      <c r="B102" s="231">
        <v>5250760</v>
      </c>
      <c r="C102" s="231">
        <v>4887570</v>
      </c>
      <c r="D102" s="231">
        <v>7579270</v>
      </c>
      <c r="E102" s="231">
        <v>5653360</v>
      </c>
      <c r="F102" s="231">
        <v>7578770</v>
      </c>
      <c r="G102" s="231">
        <v>6016480</v>
      </c>
      <c r="H102" s="231">
        <v>4148080</v>
      </c>
      <c r="I102" s="231">
        <v>7969210</v>
      </c>
      <c r="J102" s="231">
        <v>13705320</v>
      </c>
      <c r="K102" s="231">
        <v>2506610</v>
      </c>
      <c r="L102" s="231">
        <v>7398590</v>
      </c>
      <c r="M102" s="231">
        <v>5103040</v>
      </c>
      <c r="N102" s="233">
        <v>77797060</v>
      </c>
    </row>
    <row r="103" spans="1:14" ht="13.5" thickBot="1" x14ac:dyDescent="0.25">
      <c r="A103" s="241"/>
      <c r="B103" s="232"/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4"/>
    </row>
    <row r="104" spans="1:14" x14ac:dyDescent="0.2">
      <c r="A104" s="216" t="s">
        <v>34</v>
      </c>
      <c r="B104" s="231">
        <v>37645920</v>
      </c>
      <c r="C104" s="231">
        <v>36316650</v>
      </c>
      <c r="D104" s="231">
        <v>46624710</v>
      </c>
      <c r="E104" s="231">
        <v>41064400</v>
      </c>
      <c r="F104" s="231">
        <v>45739680</v>
      </c>
      <c r="G104" s="231">
        <v>47876330</v>
      </c>
      <c r="H104" s="231">
        <v>54058920</v>
      </c>
      <c r="I104" s="231">
        <v>49686600</v>
      </c>
      <c r="J104" s="231">
        <v>52328420</v>
      </c>
      <c r="K104" s="231">
        <v>60686590</v>
      </c>
      <c r="L104" s="231">
        <v>55546760</v>
      </c>
      <c r="M104" s="231">
        <v>57741620</v>
      </c>
      <c r="N104" s="233">
        <v>585316600</v>
      </c>
    </row>
    <row r="105" spans="1:14" ht="13.5" thickBot="1" x14ac:dyDescent="0.25">
      <c r="A105" s="241"/>
      <c r="B105" s="232"/>
      <c r="C105" s="232"/>
      <c r="D105" s="232"/>
      <c r="E105" s="232"/>
      <c r="F105" s="232"/>
      <c r="G105" s="232"/>
      <c r="H105" s="232"/>
      <c r="I105" s="232"/>
      <c r="J105" s="232"/>
      <c r="K105" s="232"/>
      <c r="L105" s="232"/>
      <c r="M105" s="232"/>
      <c r="N105" s="234"/>
    </row>
    <row r="106" spans="1:14" x14ac:dyDescent="0.2">
      <c r="A106" s="216" t="s">
        <v>108</v>
      </c>
      <c r="B106" s="231">
        <v>37613540</v>
      </c>
      <c r="C106" s="231">
        <v>30383090</v>
      </c>
      <c r="D106" s="231">
        <v>30283000</v>
      </c>
      <c r="E106" s="231">
        <v>31454030</v>
      </c>
      <c r="F106" s="231">
        <v>36809060</v>
      </c>
      <c r="G106" s="231">
        <v>31640030</v>
      </c>
      <c r="H106" s="231">
        <v>31799570</v>
      </c>
      <c r="I106" s="231">
        <v>29854170</v>
      </c>
      <c r="J106" s="231">
        <v>29933300</v>
      </c>
      <c r="K106" s="231">
        <v>29660770</v>
      </c>
      <c r="L106" s="231">
        <v>25213880</v>
      </c>
      <c r="M106" s="231">
        <v>26081450</v>
      </c>
      <c r="N106" s="233">
        <v>370725890</v>
      </c>
    </row>
    <row r="107" spans="1:14" ht="13.5" thickBot="1" x14ac:dyDescent="0.25">
      <c r="A107" s="241"/>
      <c r="B107" s="232"/>
      <c r="C107" s="232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234"/>
    </row>
    <row r="108" spans="1:14" x14ac:dyDescent="0.2">
      <c r="A108" s="216" t="s">
        <v>35</v>
      </c>
      <c r="B108" s="231">
        <v>10373950</v>
      </c>
      <c r="C108" s="231">
        <v>9328520</v>
      </c>
      <c r="D108" s="231">
        <v>4770310</v>
      </c>
      <c r="E108" s="231">
        <v>18541750</v>
      </c>
      <c r="F108" s="231">
        <v>12071350</v>
      </c>
      <c r="G108" s="231">
        <v>10073700</v>
      </c>
      <c r="H108" s="231">
        <v>12194240</v>
      </c>
      <c r="I108" s="231">
        <v>12223950</v>
      </c>
      <c r="J108" s="231">
        <v>6071940</v>
      </c>
      <c r="K108" s="231">
        <v>4304280</v>
      </c>
      <c r="L108" s="231">
        <v>11244040</v>
      </c>
      <c r="M108" s="231">
        <v>11004550</v>
      </c>
      <c r="N108" s="233">
        <v>122202580</v>
      </c>
    </row>
    <row r="109" spans="1:14" ht="13.5" thickBot="1" x14ac:dyDescent="0.25">
      <c r="A109" s="241"/>
      <c r="B109" s="232"/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4"/>
    </row>
    <row r="110" spans="1:14" x14ac:dyDescent="0.2">
      <c r="A110" s="216" t="s">
        <v>109</v>
      </c>
      <c r="B110" s="231">
        <v>2608000</v>
      </c>
      <c r="C110" s="231">
        <v>2168200</v>
      </c>
      <c r="D110" s="231">
        <v>2121740</v>
      </c>
      <c r="E110" s="231">
        <v>2265570</v>
      </c>
      <c r="F110" s="231">
        <v>1968680</v>
      </c>
      <c r="G110" s="231">
        <v>1730990</v>
      </c>
      <c r="H110" s="231">
        <v>2139490</v>
      </c>
      <c r="I110" s="231">
        <v>769640</v>
      </c>
      <c r="J110" s="231">
        <v>2068920</v>
      </c>
      <c r="K110" s="231">
        <v>2413280</v>
      </c>
      <c r="L110" s="231">
        <v>2166990</v>
      </c>
      <c r="M110" s="231"/>
      <c r="N110" s="233">
        <v>22421500</v>
      </c>
    </row>
    <row r="111" spans="1:14" ht="13.5" thickBot="1" x14ac:dyDescent="0.25">
      <c r="A111" s="241"/>
      <c r="B111" s="232"/>
      <c r="C111" s="232"/>
      <c r="D111" s="232"/>
      <c r="E111" s="232"/>
      <c r="F111" s="232"/>
      <c r="G111" s="232"/>
      <c r="H111" s="232"/>
      <c r="I111" s="232"/>
      <c r="J111" s="232"/>
      <c r="K111" s="232"/>
      <c r="L111" s="232"/>
      <c r="M111" s="232"/>
      <c r="N111" s="234"/>
    </row>
    <row r="112" spans="1:14" x14ac:dyDescent="0.2">
      <c r="A112" s="216" t="s">
        <v>49</v>
      </c>
      <c r="B112" s="231">
        <v>2754000</v>
      </c>
      <c r="C112" s="231">
        <v>3405560</v>
      </c>
      <c r="D112" s="231">
        <v>2962970</v>
      </c>
      <c r="E112" s="231">
        <v>1981050</v>
      </c>
      <c r="F112" s="231">
        <v>1583400</v>
      </c>
      <c r="G112" s="231">
        <v>933050</v>
      </c>
      <c r="H112" s="231">
        <v>340320</v>
      </c>
      <c r="I112" s="231">
        <v>163380</v>
      </c>
      <c r="J112" s="231">
        <v>75940</v>
      </c>
      <c r="K112" s="231"/>
      <c r="L112" s="231"/>
      <c r="M112" s="231"/>
      <c r="N112" s="233">
        <v>14199670</v>
      </c>
    </row>
    <row r="113" spans="1:14" ht="13.5" thickBot="1" x14ac:dyDescent="0.25">
      <c r="A113" s="241"/>
      <c r="B113" s="232"/>
      <c r="C113" s="232"/>
      <c r="D113" s="232"/>
      <c r="E113" s="232"/>
      <c r="F113" s="232"/>
      <c r="G113" s="232"/>
      <c r="H113" s="232"/>
      <c r="I113" s="232"/>
      <c r="J113" s="232"/>
      <c r="K113" s="232"/>
      <c r="L113" s="232"/>
      <c r="M113" s="232"/>
      <c r="N113" s="234"/>
    </row>
    <row r="114" spans="1:14" x14ac:dyDescent="0.2">
      <c r="A114" s="216" t="s">
        <v>74</v>
      </c>
      <c r="B114" s="231">
        <v>5578000</v>
      </c>
      <c r="C114" s="231">
        <v>7888710</v>
      </c>
      <c r="D114" s="231">
        <v>3223630</v>
      </c>
      <c r="E114" s="231">
        <v>2751880</v>
      </c>
      <c r="F114" s="231">
        <v>2299000</v>
      </c>
      <c r="G114" s="231">
        <v>2421650</v>
      </c>
      <c r="H114" s="231">
        <v>3132420</v>
      </c>
      <c r="I114" s="231">
        <v>2811630</v>
      </c>
      <c r="J114" s="231">
        <v>3000330</v>
      </c>
      <c r="K114" s="231">
        <v>3321120</v>
      </c>
      <c r="L114" s="231">
        <v>3528690</v>
      </c>
      <c r="M114" s="231">
        <v>4925070</v>
      </c>
      <c r="N114" s="233">
        <v>44882130</v>
      </c>
    </row>
    <row r="115" spans="1:14" ht="13.5" thickBot="1" x14ac:dyDescent="0.25">
      <c r="A115" s="241"/>
      <c r="B115" s="232"/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4"/>
    </row>
    <row r="116" spans="1:14" x14ac:dyDescent="0.2">
      <c r="A116" s="216" t="s">
        <v>17</v>
      </c>
      <c r="B116" s="231">
        <v>5658000</v>
      </c>
      <c r="C116" s="231">
        <v>16302820</v>
      </c>
      <c r="D116" s="231">
        <v>13105670</v>
      </c>
      <c r="E116" s="231">
        <v>11379120</v>
      </c>
      <c r="F116" s="231">
        <v>9845610</v>
      </c>
      <c r="G116" s="231">
        <v>7563020</v>
      </c>
      <c r="H116" s="231">
        <v>9045600</v>
      </c>
      <c r="I116" s="231">
        <v>7826280</v>
      </c>
      <c r="J116" s="231">
        <v>8109770</v>
      </c>
      <c r="K116" s="231">
        <v>7467250</v>
      </c>
      <c r="L116" s="231">
        <v>9209140</v>
      </c>
      <c r="M116" s="231">
        <v>8137630</v>
      </c>
      <c r="N116" s="233">
        <v>113649910</v>
      </c>
    </row>
    <row r="117" spans="1:14" ht="13.5" thickBot="1" x14ac:dyDescent="0.25">
      <c r="A117" s="241"/>
      <c r="B117" s="232"/>
      <c r="C117" s="232"/>
      <c r="D117" s="232"/>
      <c r="E117" s="232"/>
      <c r="F117" s="232"/>
      <c r="G117" s="232"/>
      <c r="H117" s="232"/>
      <c r="I117" s="232"/>
      <c r="J117" s="232"/>
      <c r="K117" s="232"/>
      <c r="L117" s="232"/>
      <c r="M117" s="232"/>
      <c r="N117" s="234"/>
    </row>
    <row r="118" spans="1:14" x14ac:dyDescent="0.2">
      <c r="A118" s="214" t="s">
        <v>13</v>
      </c>
      <c r="B118" s="214">
        <v>139372540</v>
      </c>
      <c r="C118" s="214">
        <v>153918410</v>
      </c>
      <c r="D118" s="214">
        <v>150712230</v>
      </c>
      <c r="E118" s="214">
        <v>149102690</v>
      </c>
      <c r="F118" s="214">
        <v>153953090</v>
      </c>
      <c r="G118" s="214">
        <v>142414770</v>
      </c>
      <c r="H118" s="214">
        <v>152991970</v>
      </c>
      <c r="I118" s="214">
        <v>144020250</v>
      </c>
      <c r="J118" s="214">
        <v>153941690</v>
      </c>
      <c r="K118" s="214">
        <v>155960580</v>
      </c>
      <c r="L118" s="214">
        <v>153587420</v>
      </c>
      <c r="M118" s="214">
        <v>153041930</v>
      </c>
      <c r="N118" s="214">
        <v>1803017570</v>
      </c>
    </row>
    <row r="119" spans="1:14" ht="13.5" thickBot="1" x14ac:dyDescent="0.25">
      <c r="A119" s="215"/>
      <c r="B119" s="215"/>
      <c r="C119" s="215"/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</row>
    <row r="123" spans="1:14" s="26" customFormat="1" ht="24.95" customHeight="1" x14ac:dyDescent="0.2">
      <c r="A123" s="222" t="s">
        <v>171</v>
      </c>
      <c r="B123" s="222"/>
      <c r="C123" s="222"/>
      <c r="D123" s="222"/>
      <c r="E123" s="222"/>
      <c r="F123" s="222"/>
      <c r="G123" s="222"/>
      <c r="H123" s="222"/>
      <c r="I123" s="222"/>
      <c r="J123" s="222"/>
      <c r="K123" s="222"/>
      <c r="L123" s="222"/>
      <c r="M123" s="222"/>
      <c r="N123" s="222"/>
    </row>
    <row r="124" spans="1:14" ht="13.5" thickBot="1" x14ac:dyDescent="0.25"/>
    <row r="125" spans="1:14" x14ac:dyDescent="0.2">
      <c r="A125" s="216"/>
      <c r="B125" s="225" t="s">
        <v>1</v>
      </c>
      <c r="C125" s="216" t="s">
        <v>2</v>
      </c>
      <c r="D125" s="225" t="s">
        <v>3</v>
      </c>
      <c r="E125" s="216" t="s">
        <v>4</v>
      </c>
      <c r="F125" s="225" t="s">
        <v>5</v>
      </c>
      <c r="G125" s="216" t="s">
        <v>6</v>
      </c>
      <c r="H125" s="225" t="s">
        <v>7</v>
      </c>
      <c r="I125" s="216" t="s">
        <v>8</v>
      </c>
      <c r="J125" s="225" t="s">
        <v>9</v>
      </c>
      <c r="K125" s="216" t="s">
        <v>10</v>
      </c>
      <c r="L125" s="225" t="s">
        <v>11</v>
      </c>
      <c r="M125" s="216" t="s">
        <v>12</v>
      </c>
      <c r="N125" s="223" t="s">
        <v>13</v>
      </c>
    </row>
    <row r="126" spans="1:14" ht="13.5" thickBot="1" x14ac:dyDescent="0.25">
      <c r="A126" s="217"/>
      <c r="B126" s="226"/>
      <c r="C126" s="217"/>
      <c r="D126" s="226"/>
      <c r="E126" s="217"/>
      <c r="F126" s="226"/>
      <c r="G126" s="217"/>
      <c r="H126" s="226"/>
      <c r="I126" s="217"/>
      <c r="J126" s="226"/>
      <c r="K126" s="217"/>
      <c r="L126" s="226"/>
      <c r="M126" s="217"/>
      <c r="N126" s="224"/>
    </row>
    <row r="127" spans="1:14" x14ac:dyDescent="0.2">
      <c r="A127" s="216" t="s">
        <v>36</v>
      </c>
      <c r="B127" s="231">
        <v>25421625</v>
      </c>
      <c r="C127" s="231">
        <v>25932611</v>
      </c>
      <c r="D127" s="231">
        <v>40015736</v>
      </c>
      <c r="E127" s="231">
        <v>28574187</v>
      </c>
      <c r="F127" s="231">
        <v>22267489</v>
      </c>
      <c r="G127" s="231">
        <v>26909678</v>
      </c>
      <c r="H127" s="231">
        <v>28598806</v>
      </c>
      <c r="I127" s="231">
        <v>34668459</v>
      </c>
      <c r="J127" s="231">
        <v>36923903</v>
      </c>
      <c r="K127" s="231">
        <v>34286942</v>
      </c>
      <c r="L127" s="231">
        <v>42140897</v>
      </c>
      <c r="M127" s="231">
        <v>30935290</v>
      </c>
      <c r="N127" s="233">
        <v>376675623</v>
      </c>
    </row>
    <row r="128" spans="1:14" ht="13.5" thickBot="1" x14ac:dyDescent="0.25">
      <c r="A128" s="241"/>
      <c r="B128" s="232"/>
      <c r="C128" s="232"/>
      <c r="D128" s="232"/>
      <c r="E128" s="232"/>
      <c r="F128" s="232"/>
      <c r="G128" s="232"/>
      <c r="H128" s="232"/>
      <c r="I128" s="232"/>
      <c r="J128" s="232"/>
      <c r="K128" s="232"/>
      <c r="L128" s="232"/>
      <c r="M128" s="232"/>
      <c r="N128" s="234"/>
    </row>
    <row r="129" spans="1:14" x14ac:dyDescent="0.2">
      <c r="A129" s="218" t="s">
        <v>37</v>
      </c>
      <c r="B129" s="231">
        <v>34866460</v>
      </c>
      <c r="C129" s="231">
        <v>34040663</v>
      </c>
      <c r="D129" s="231">
        <v>34041824</v>
      </c>
      <c r="E129" s="231">
        <v>33803424</v>
      </c>
      <c r="F129" s="231">
        <v>32047781</v>
      </c>
      <c r="G129" s="231">
        <v>30812379</v>
      </c>
      <c r="H129" s="231">
        <v>38508489</v>
      </c>
      <c r="I129" s="231">
        <v>25060475</v>
      </c>
      <c r="J129" s="231">
        <v>35772574</v>
      </c>
      <c r="K129" s="231">
        <v>33372713</v>
      </c>
      <c r="L129" s="231">
        <v>24681103</v>
      </c>
      <c r="M129" s="231">
        <v>33684180</v>
      </c>
      <c r="N129" s="233">
        <v>390692065</v>
      </c>
    </row>
    <row r="130" spans="1:14" ht="13.5" thickBot="1" x14ac:dyDescent="0.25">
      <c r="A130" s="242"/>
      <c r="B130" s="232"/>
      <c r="C130" s="232"/>
      <c r="D130" s="232"/>
      <c r="E130" s="232"/>
      <c r="F130" s="232"/>
      <c r="G130" s="232"/>
      <c r="H130" s="232"/>
      <c r="I130" s="232"/>
      <c r="J130" s="232"/>
      <c r="K130" s="232"/>
      <c r="L130" s="232"/>
      <c r="M130" s="232"/>
      <c r="N130" s="234"/>
    </row>
    <row r="131" spans="1:14" ht="9" customHeight="1" x14ac:dyDescent="0.2">
      <c r="A131" s="237" t="s">
        <v>38</v>
      </c>
      <c r="B131" s="231">
        <v>22527699</v>
      </c>
      <c r="C131" s="231">
        <v>28338847</v>
      </c>
      <c r="D131" s="231">
        <v>17936851</v>
      </c>
      <c r="E131" s="231">
        <v>30487321</v>
      </c>
      <c r="F131" s="231">
        <v>28529050</v>
      </c>
      <c r="G131" s="231">
        <v>29016686</v>
      </c>
      <c r="H131" s="231">
        <v>31498986</v>
      </c>
      <c r="I131" s="231">
        <v>33415348</v>
      </c>
      <c r="J131" s="231">
        <v>40265166</v>
      </c>
      <c r="K131" s="231">
        <v>39220710</v>
      </c>
      <c r="L131" s="231">
        <v>28363223</v>
      </c>
      <c r="M131" s="231">
        <v>34320067</v>
      </c>
      <c r="N131" s="233">
        <v>363919954</v>
      </c>
    </row>
    <row r="132" spans="1:14" ht="9" customHeight="1" thickBot="1" x14ac:dyDescent="0.25">
      <c r="A132" s="241"/>
      <c r="B132" s="232"/>
      <c r="C132" s="232"/>
      <c r="D132" s="232"/>
      <c r="E132" s="232"/>
      <c r="F132" s="232"/>
      <c r="G132" s="232"/>
      <c r="H132" s="232"/>
      <c r="I132" s="232"/>
      <c r="J132" s="232"/>
      <c r="K132" s="232"/>
      <c r="L132" s="232"/>
      <c r="M132" s="232"/>
      <c r="N132" s="234"/>
    </row>
    <row r="133" spans="1:14" ht="11.25" customHeight="1" x14ac:dyDescent="0.2">
      <c r="A133" s="218" t="s">
        <v>39</v>
      </c>
      <c r="B133" s="231"/>
      <c r="C133" s="231"/>
      <c r="D133" s="231"/>
      <c r="E133" s="231"/>
      <c r="F133" s="231"/>
      <c r="G133" s="231"/>
      <c r="H133" s="231"/>
      <c r="I133" s="231"/>
      <c r="J133" s="231"/>
      <c r="K133" s="231"/>
      <c r="L133" s="231"/>
      <c r="M133" s="231"/>
      <c r="N133" s="233">
        <v>0</v>
      </c>
    </row>
    <row r="134" spans="1:14" ht="11.25" customHeight="1" thickBot="1" x14ac:dyDescent="0.25">
      <c r="A134" s="242"/>
      <c r="B134" s="232"/>
      <c r="C134" s="232"/>
      <c r="D134" s="232"/>
      <c r="E134" s="232"/>
      <c r="F134" s="232"/>
      <c r="G134" s="232"/>
      <c r="H134" s="232"/>
      <c r="I134" s="232"/>
      <c r="J134" s="232"/>
      <c r="K134" s="232"/>
      <c r="L134" s="232"/>
      <c r="M134" s="232"/>
      <c r="N134" s="234"/>
    </row>
    <row r="135" spans="1:14" x14ac:dyDescent="0.2">
      <c r="A135" s="216" t="s">
        <v>40</v>
      </c>
      <c r="B135" s="231">
        <v>32431122</v>
      </c>
      <c r="C135" s="231">
        <v>37813985</v>
      </c>
      <c r="D135" s="231">
        <v>40103212</v>
      </c>
      <c r="E135" s="231">
        <v>40643512</v>
      </c>
      <c r="F135" s="231">
        <v>23198904</v>
      </c>
      <c r="G135" s="231">
        <v>21313755</v>
      </c>
      <c r="H135" s="231">
        <v>35711456</v>
      </c>
      <c r="I135" s="231">
        <v>25115409</v>
      </c>
      <c r="J135" s="231">
        <v>26756483</v>
      </c>
      <c r="K135" s="231">
        <v>27253835</v>
      </c>
      <c r="L135" s="231">
        <v>29084519</v>
      </c>
      <c r="M135" s="231">
        <v>26056510</v>
      </c>
      <c r="N135" s="233">
        <v>365482702</v>
      </c>
    </row>
    <row r="136" spans="1:14" ht="13.5" thickBot="1" x14ac:dyDescent="0.25">
      <c r="A136" s="241"/>
      <c r="B136" s="232"/>
      <c r="C136" s="232"/>
      <c r="D136" s="232"/>
      <c r="E136" s="232"/>
      <c r="F136" s="232"/>
      <c r="G136" s="232"/>
      <c r="H136" s="232"/>
      <c r="I136" s="232"/>
      <c r="J136" s="232"/>
      <c r="K136" s="232"/>
      <c r="L136" s="232"/>
      <c r="M136" s="232"/>
      <c r="N136" s="234"/>
    </row>
    <row r="137" spans="1:14" ht="12" customHeight="1" x14ac:dyDescent="0.2">
      <c r="A137" s="216" t="s">
        <v>32</v>
      </c>
      <c r="B137" s="231">
        <v>10579331</v>
      </c>
      <c r="C137" s="231">
        <v>11152529</v>
      </c>
      <c r="D137" s="231">
        <v>11678415</v>
      </c>
      <c r="E137" s="231">
        <v>12200002</v>
      </c>
      <c r="F137" s="231">
        <v>10402533</v>
      </c>
      <c r="G137" s="231">
        <v>9474904</v>
      </c>
      <c r="H137" s="231">
        <v>10538650</v>
      </c>
      <c r="I137" s="231">
        <v>12828714</v>
      </c>
      <c r="J137" s="231">
        <v>12644654</v>
      </c>
      <c r="K137" s="231">
        <v>9830355</v>
      </c>
      <c r="L137" s="231">
        <v>9831314</v>
      </c>
      <c r="M137" s="231">
        <v>10482951</v>
      </c>
      <c r="N137" s="233">
        <v>131644352</v>
      </c>
    </row>
    <row r="138" spans="1:14" ht="12" customHeight="1" thickBot="1" x14ac:dyDescent="0.25">
      <c r="A138" s="241"/>
      <c r="B138" s="232"/>
      <c r="C138" s="232"/>
      <c r="D138" s="232"/>
      <c r="E138" s="232"/>
      <c r="F138" s="232"/>
      <c r="G138" s="232"/>
      <c r="H138" s="232"/>
      <c r="I138" s="232"/>
      <c r="J138" s="232"/>
      <c r="K138" s="232"/>
      <c r="L138" s="232"/>
      <c r="M138" s="232"/>
      <c r="N138" s="234"/>
    </row>
    <row r="139" spans="1:14" x14ac:dyDescent="0.2">
      <c r="A139" s="218" t="s">
        <v>67</v>
      </c>
      <c r="B139" s="231">
        <v>20385261</v>
      </c>
      <c r="C139" s="231">
        <v>20536270</v>
      </c>
      <c r="D139" s="231">
        <v>25513640</v>
      </c>
      <c r="E139" s="231">
        <v>22636293</v>
      </c>
      <c r="F139" s="231">
        <v>20556763</v>
      </c>
      <c r="G139" s="231">
        <v>23212567</v>
      </c>
      <c r="H139" s="231">
        <v>25944612</v>
      </c>
      <c r="I139" s="231">
        <v>21567356</v>
      </c>
      <c r="J139" s="231">
        <v>22103259</v>
      </c>
      <c r="K139" s="231">
        <v>22758274</v>
      </c>
      <c r="L139" s="231">
        <v>25182818</v>
      </c>
      <c r="M139" s="231">
        <v>27327681</v>
      </c>
      <c r="N139" s="233">
        <v>277724794</v>
      </c>
    </row>
    <row r="140" spans="1:14" ht="13.5" thickBot="1" x14ac:dyDescent="0.25">
      <c r="A140" s="242"/>
      <c r="B140" s="232"/>
      <c r="C140" s="232"/>
      <c r="D140" s="232"/>
      <c r="E140" s="232"/>
      <c r="F140" s="232"/>
      <c r="G140" s="232"/>
      <c r="H140" s="232"/>
      <c r="I140" s="232"/>
      <c r="J140" s="232"/>
      <c r="K140" s="232"/>
      <c r="L140" s="232"/>
      <c r="M140" s="232"/>
      <c r="N140" s="234"/>
    </row>
    <row r="141" spans="1:14" x14ac:dyDescent="0.2">
      <c r="A141" s="216" t="s">
        <v>68</v>
      </c>
      <c r="B141" s="231">
        <v>65758216</v>
      </c>
      <c r="C141" s="231">
        <v>66324968</v>
      </c>
      <c r="D141" s="231">
        <v>70556665</v>
      </c>
      <c r="E141" s="231">
        <v>75133846</v>
      </c>
      <c r="F141" s="231">
        <v>53963464</v>
      </c>
      <c r="G141" s="231">
        <v>76601394</v>
      </c>
      <c r="H141" s="231">
        <v>80814765</v>
      </c>
      <c r="I141" s="231">
        <v>82859938</v>
      </c>
      <c r="J141" s="231">
        <v>75470541</v>
      </c>
      <c r="K141" s="231">
        <v>78498300</v>
      </c>
      <c r="L141" s="231">
        <v>76047521</v>
      </c>
      <c r="M141" s="231">
        <v>59887579</v>
      </c>
      <c r="N141" s="233">
        <v>861917197</v>
      </c>
    </row>
    <row r="142" spans="1:14" ht="13.5" thickBot="1" x14ac:dyDescent="0.25">
      <c r="A142" s="241"/>
      <c r="B142" s="232"/>
      <c r="C142" s="232"/>
      <c r="D142" s="232"/>
      <c r="E142" s="232"/>
      <c r="F142" s="232"/>
      <c r="G142" s="232"/>
      <c r="H142" s="232"/>
      <c r="I142" s="232"/>
      <c r="J142" s="232"/>
      <c r="K142" s="232"/>
      <c r="L142" s="232"/>
      <c r="M142" s="232"/>
      <c r="N142" s="234"/>
    </row>
    <row r="143" spans="1:14" x14ac:dyDescent="0.2">
      <c r="A143" s="216" t="s">
        <v>69</v>
      </c>
      <c r="B143" s="231">
        <v>3588047</v>
      </c>
      <c r="C143" s="231">
        <v>2370577</v>
      </c>
      <c r="D143" s="231">
        <v>2631119</v>
      </c>
      <c r="E143" s="231">
        <v>2095420</v>
      </c>
      <c r="F143" s="231">
        <v>1538168</v>
      </c>
      <c r="G143" s="231">
        <v>212995</v>
      </c>
      <c r="H143" s="231">
        <v>778671</v>
      </c>
      <c r="I143" s="231">
        <v>1170154</v>
      </c>
      <c r="J143" s="231">
        <v>1590988</v>
      </c>
      <c r="K143" s="231">
        <v>1165366</v>
      </c>
      <c r="L143" s="231">
        <v>2884442</v>
      </c>
      <c r="M143" s="231">
        <v>4448026</v>
      </c>
      <c r="N143" s="233">
        <v>24473973</v>
      </c>
    </row>
    <row r="144" spans="1:14" ht="13.5" thickBot="1" x14ac:dyDescent="0.25">
      <c r="A144" s="241"/>
      <c r="B144" s="232"/>
      <c r="C144" s="232"/>
      <c r="D144" s="232"/>
      <c r="E144" s="232"/>
      <c r="F144" s="232"/>
      <c r="G144" s="232"/>
      <c r="H144" s="232"/>
      <c r="I144" s="232"/>
      <c r="J144" s="232"/>
      <c r="K144" s="232"/>
      <c r="L144" s="232"/>
      <c r="M144" s="232"/>
      <c r="N144" s="234"/>
    </row>
    <row r="145" spans="1:14" x14ac:dyDescent="0.2">
      <c r="A145" s="216" t="s">
        <v>17</v>
      </c>
      <c r="B145" s="231">
        <v>22469395</v>
      </c>
      <c r="C145" s="231">
        <v>23598913</v>
      </c>
      <c r="D145" s="231">
        <v>25706577</v>
      </c>
      <c r="E145" s="231">
        <v>19864222</v>
      </c>
      <c r="F145" s="231">
        <v>17441166</v>
      </c>
      <c r="G145" s="231">
        <v>16676479</v>
      </c>
      <c r="H145" s="231">
        <v>17703460</v>
      </c>
      <c r="I145" s="231">
        <v>16656845</v>
      </c>
      <c r="J145" s="231">
        <v>16210339</v>
      </c>
      <c r="K145" s="231">
        <v>14346152</v>
      </c>
      <c r="L145" s="231">
        <v>16447907</v>
      </c>
      <c r="M145" s="231">
        <v>18367932</v>
      </c>
      <c r="N145" s="233">
        <v>225489387</v>
      </c>
    </row>
    <row r="146" spans="1:14" ht="13.5" thickBot="1" x14ac:dyDescent="0.25">
      <c r="A146" s="241"/>
      <c r="B146" s="232"/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4"/>
    </row>
    <row r="147" spans="1:14" x14ac:dyDescent="0.2">
      <c r="A147" s="214" t="s">
        <v>13</v>
      </c>
      <c r="B147" s="214">
        <v>238027156</v>
      </c>
      <c r="C147" s="214">
        <v>250109363</v>
      </c>
      <c r="D147" s="214">
        <v>268184039</v>
      </c>
      <c r="E147" s="214">
        <v>265438227</v>
      </c>
      <c r="F147" s="214">
        <v>209945318</v>
      </c>
      <c r="G147" s="214">
        <v>234230837</v>
      </c>
      <c r="H147" s="214">
        <v>270097895</v>
      </c>
      <c r="I147" s="214">
        <v>253342698</v>
      </c>
      <c r="J147" s="214">
        <v>267737907</v>
      </c>
      <c r="K147" s="214">
        <v>260732647</v>
      </c>
      <c r="L147" s="214">
        <v>254663744</v>
      </c>
      <c r="M147" s="214">
        <v>245510216</v>
      </c>
      <c r="N147" s="214">
        <v>3018020047</v>
      </c>
    </row>
    <row r="148" spans="1:14" ht="13.5" thickBot="1" x14ac:dyDescent="0.25">
      <c r="A148" s="215"/>
      <c r="B148" s="215"/>
      <c r="C148" s="215"/>
      <c r="D148" s="215"/>
      <c r="E148" s="215"/>
      <c r="F148" s="215"/>
      <c r="G148" s="215"/>
      <c r="H148" s="215"/>
      <c r="I148" s="215"/>
      <c r="J148" s="215"/>
      <c r="K148" s="215"/>
      <c r="L148" s="215"/>
      <c r="M148" s="215"/>
      <c r="N148" s="215"/>
    </row>
    <row r="152" spans="1:14" s="26" customFormat="1" ht="24.95" customHeight="1" x14ac:dyDescent="0.2">
      <c r="A152" s="222" t="s">
        <v>172</v>
      </c>
      <c r="B152" s="222"/>
      <c r="C152" s="222"/>
      <c r="D152" s="222"/>
      <c r="E152" s="222"/>
      <c r="F152" s="222"/>
      <c r="G152" s="222"/>
      <c r="H152" s="222"/>
      <c r="I152" s="222"/>
      <c r="J152" s="222"/>
      <c r="K152" s="222"/>
      <c r="L152" s="222"/>
      <c r="M152" s="222"/>
      <c r="N152" s="222"/>
    </row>
    <row r="153" spans="1:14" ht="13.5" thickBot="1" x14ac:dyDescent="0.25"/>
    <row r="154" spans="1:14" x14ac:dyDescent="0.2">
      <c r="A154" s="216"/>
      <c r="B154" s="225" t="s">
        <v>1</v>
      </c>
      <c r="C154" s="216" t="s">
        <v>2</v>
      </c>
      <c r="D154" s="225" t="s">
        <v>3</v>
      </c>
      <c r="E154" s="216" t="s">
        <v>4</v>
      </c>
      <c r="F154" s="225" t="s">
        <v>5</v>
      </c>
      <c r="G154" s="216" t="s">
        <v>6</v>
      </c>
      <c r="H154" s="225" t="s">
        <v>7</v>
      </c>
      <c r="I154" s="216" t="s">
        <v>8</v>
      </c>
      <c r="J154" s="225" t="s">
        <v>9</v>
      </c>
      <c r="K154" s="216" t="s">
        <v>10</v>
      </c>
      <c r="L154" s="225" t="s">
        <v>11</v>
      </c>
      <c r="M154" s="216" t="s">
        <v>12</v>
      </c>
      <c r="N154" s="223" t="s">
        <v>13</v>
      </c>
    </row>
    <row r="155" spans="1:14" ht="13.5" thickBot="1" x14ac:dyDescent="0.25">
      <c r="A155" s="217"/>
      <c r="B155" s="226"/>
      <c r="C155" s="217"/>
      <c r="D155" s="226"/>
      <c r="E155" s="217"/>
      <c r="F155" s="226"/>
      <c r="G155" s="217"/>
      <c r="H155" s="226"/>
      <c r="I155" s="217"/>
      <c r="J155" s="226"/>
      <c r="K155" s="217"/>
      <c r="L155" s="226"/>
      <c r="M155" s="217"/>
      <c r="N155" s="224"/>
    </row>
    <row r="156" spans="1:14" x14ac:dyDescent="0.2">
      <c r="A156" s="216" t="s">
        <v>42</v>
      </c>
      <c r="B156" s="231">
        <v>1512701</v>
      </c>
      <c r="C156" s="231">
        <v>4490829</v>
      </c>
      <c r="D156" s="231">
        <v>7505149</v>
      </c>
      <c r="E156" s="231">
        <v>5228725</v>
      </c>
      <c r="F156" s="231">
        <v>4901682</v>
      </c>
      <c r="G156" s="231">
        <v>2598150</v>
      </c>
      <c r="H156" s="231">
        <v>7933849</v>
      </c>
      <c r="I156" s="231">
        <v>8963339</v>
      </c>
      <c r="J156" s="231">
        <v>8160407</v>
      </c>
      <c r="K156" s="231">
        <v>8787484</v>
      </c>
      <c r="L156" s="231">
        <v>2931746</v>
      </c>
      <c r="M156" s="231">
        <v>176227</v>
      </c>
      <c r="N156" s="233">
        <v>63190288</v>
      </c>
    </row>
    <row r="157" spans="1:14" ht="13.5" thickBot="1" x14ac:dyDescent="0.25">
      <c r="A157" s="241"/>
      <c r="B157" s="232"/>
      <c r="C157" s="232"/>
      <c r="D157" s="232"/>
      <c r="E157" s="232"/>
      <c r="F157" s="232"/>
      <c r="G157" s="232"/>
      <c r="H157" s="232"/>
      <c r="I157" s="232"/>
      <c r="J157" s="232"/>
      <c r="K157" s="232"/>
      <c r="L157" s="232"/>
      <c r="M157" s="232"/>
      <c r="N157" s="234"/>
    </row>
    <row r="158" spans="1:14" x14ac:dyDescent="0.2">
      <c r="A158" s="216" t="s">
        <v>41</v>
      </c>
      <c r="B158" s="231">
        <v>262188</v>
      </c>
      <c r="C158" s="231">
        <v>378716</v>
      </c>
      <c r="D158" s="231"/>
      <c r="E158" s="231"/>
      <c r="F158" s="231">
        <v>29132</v>
      </c>
      <c r="G158" s="231">
        <v>58264</v>
      </c>
      <c r="H158" s="231"/>
      <c r="I158" s="231"/>
      <c r="J158" s="231"/>
      <c r="K158" s="231"/>
      <c r="L158" s="231"/>
      <c r="M158" s="231"/>
      <c r="N158" s="233">
        <v>728300</v>
      </c>
    </row>
    <row r="159" spans="1:14" ht="13.5" thickBot="1" x14ac:dyDescent="0.25">
      <c r="A159" s="241"/>
      <c r="B159" s="232"/>
      <c r="C159" s="232"/>
      <c r="D159" s="232"/>
      <c r="E159" s="232"/>
      <c r="F159" s="232"/>
      <c r="G159" s="232"/>
      <c r="H159" s="232"/>
      <c r="I159" s="232"/>
      <c r="J159" s="232"/>
      <c r="K159" s="232"/>
      <c r="L159" s="232"/>
      <c r="M159" s="232"/>
      <c r="N159" s="234"/>
    </row>
    <row r="160" spans="1:14" x14ac:dyDescent="0.2">
      <c r="A160" s="216" t="s">
        <v>65</v>
      </c>
      <c r="B160" s="231">
        <v>4815724</v>
      </c>
      <c r="C160" s="231">
        <v>7544560</v>
      </c>
      <c r="D160" s="231">
        <v>2598049</v>
      </c>
      <c r="E160" s="231">
        <v>1136009</v>
      </c>
      <c r="F160" s="231">
        <v>432770</v>
      </c>
      <c r="G160" s="231">
        <v>1020753</v>
      </c>
      <c r="H160" s="231">
        <v>1457425</v>
      </c>
      <c r="I160" s="231">
        <v>2103915</v>
      </c>
      <c r="J160" s="231">
        <v>3322740</v>
      </c>
      <c r="K160" s="231">
        <v>3136589</v>
      </c>
      <c r="L160" s="231">
        <v>13342267</v>
      </c>
      <c r="M160" s="231">
        <v>5595431</v>
      </c>
      <c r="N160" s="233">
        <v>46506232</v>
      </c>
    </row>
    <row r="161" spans="1:14" ht="13.5" thickBot="1" x14ac:dyDescent="0.25">
      <c r="A161" s="241"/>
      <c r="B161" s="232"/>
      <c r="C161" s="232"/>
      <c r="D161" s="232"/>
      <c r="E161" s="232"/>
      <c r="F161" s="232"/>
      <c r="G161" s="232"/>
      <c r="H161" s="232"/>
      <c r="I161" s="232"/>
      <c r="J161" s="232"/>
      <c r="K161" s="232"/>
      <c r="L161" s="232"/>
      <c r="M161" s="232"/>
      <c r="N161" s="234"/>
    </row>
    <row r="162" spans="1:14" x14ac:dyDescent="0.2">
      <c r="A162" s="216" t="s">
        <v>43</v>
      </c>
      <c r="B162" s="231">
        <v>7082439</v>
      </c>
      <c r="C162" s="231">
        <v>8166463</v>
      </c>
      <c r="D162" s="231">
        <v>10617509</v>
      </c>
      <c r="E162" s="231">
        <v>9458414</v>
      </c>
      <c r="F162" s="231">
        <v>8093309</v>
      </c>
      <c r="G162" s="231">
        <v>9420316</v>
      </c>
      <c r="H162" s="231">
        <v>7042209</v>
      </c>
      <c r="I162" s="231">
        <v>6981944</v>
      </c>
      <c r="J162" s="231">
        <v>7477108</v>
      </c>
      <c r="K162" s="231">
        <v>6114683</v>
      </c>
      <c r="L162" s="231">
        <v>6065561</v>
      </c>
      <c r="M162" s="231">
        <v>8738455</v>
      </c>
      <c r="N162" s="233">
        <v>95258410</v>
      </c>
    </row>
    <row r="163" spans="1:14" ht="13.5" thickBot="1" x14ac:dyDescent="0.25">
      <c r="A163" s="241"/>
      <c r="B163" s="232"/>
      <c r="C163" s="232"/>
      <c r="D163" s="232"/>
      <c r="E163" s="232"/>
      <c r="F163" s="232"/>
      <c r="G163" s="232"/>
      <c r="H163" s="232"/>
      <c r="I163" s="232"/>
      <c r="J163" s="232"/>
      <c r="K163" s="232"/>
      <c r="L163" s="232"/>
      <c r="M163" s="232"/>
      <c r="N163" s="234"/>
    </row>
    <row r="164" spans="1:14" x14ac:dyDescent="0.2">
      <c r="A164" s="216" t="s">
        <v>116</v>
      </c>
      <c r="B164" s="231">
        <v>7548363</v>
      </c>
      <c r="C164" s="231">
        <v>8733423</v>
      </c>
      <c r="D164" s="231">
        <v>10477752</v>
      </c>
      <c r="E164" s="231">
        <v>7293456</v>
      </c>
      <c r="F164" s="231">
        <v>7771420</v>
      </c>
      <c r="G164" s="231">
        <v>6752997</v>
      </c>
      <c r="H164" s="231">
        <v>9419999</v>
      </c>
      <c r="I164" s="231">
        <v>10570771</v>
      </c>
      <c r="J164" s="231">
        <v>11054306</v>
      </c>
      <c r="K164" s="231">
        <v>9072473</v>
      </c>
      <c r="L164" s="231">
        <v>6956763</v>
      </c>
      <c r="M164" s="231">
        <v>7742337</v>
      </c>
      <c r="N164" s="233">
        <v>103394060</v>
      </c>
    </row>
    <row r="165" spans="1:14" ht="13.5" thickBot="1" x14ac:dyDescent="0.25">
      <c r="A165" s="241"/>
      <c r="B165" s="232"/>
      <c r="C165" s="232"/>
      <c r="D165" s="232"/>
      <c r="E165" s="232"/>
      <c r="F165" s="232"/>
      <c r="G165" s="232"/>
      <c r="H165" s="232"/>
      <c r="I165" s="232"/>
      <c r="J165" s="232"/>
      <c r="K165" s="232"/>
      <c r="L165" s="232"/>
      <c r="M165" s="232"/>
      <c r="N165" s="234"/>
    </row>
    <row r="166" spans="1:14" x14ac:dyDescent="0.2">
      <c r="A166" s="216" t="s">
        <v>110</v>
      </c>
      <c r="B166" s="231"/>
      <c r="C166" s="231"/>
      <c r="D166" s="231"/>
      <c r="E166" s="231"/>
      <c r="F166" s="231"/>
      <c r="G166" s="231"/>
      <c r="H166" s="231"/>
      <c r="I166" s="231"/>
      <c r="J166" s="231"/>
      <c r="K166" s="231"/>
      <c r="L166" s="231"/>
      <c r="M166" s="231"/>
      <c r="N166" s="233">
        <v>0</v>
      </c>
    </row>
    <row r="167" spans="1:14" ht="13.5" thickBot="1" x14ac:dyDescent="0.25">
      <c r="A167" s="241"/>
      <c r="B167" s="232"/>
      <c r="C167" s="232"/>
      <c r="D167" s="232"/>
      <c r="E167" s="232"/>
      <c r="F167" s="232"/>
      <c r="G167" s="232"/>
      <c r="H167" s="232"/>
      <c r="I167" s="232"/>
      <c r="J167" s="232"/>
      <c r="K167" s="232"/>
      <c r="L167" s="232"/>
      <c r="M167" s="232"/>
      <c r="N167" s="234"/>
    </row>
    <row r="168" spans="1:14" x14ac:dyDescent="0.2">
      <c r="A168" s="216" t="s">
        <v>44</v>
      </c>
      <c r="B168" s="231"/>
      <c r="C168" s="231"/>
      <c r="D168" s="231">
        <v>5170707</v>
      </c>
      <c r="E168" s="231">
        <v>5312196</v>
      </c>
      <c r="F168" s="231">
        <v>7569743</v>
      </c>
      <c r="G168" s="231">
        <v>1219090</v>
      </c>
      <c r="H168" s="231">
        <v>5723768</v>
      </c>
      <c r="I168" s="231">
        <v>7282273</v>
      </c>
      <c r="J168" s="231">
        <v>7828892</v>
      </c>
      <c r="K168" s="231">
        <v>5954557</v>
      </c>
      <c r="L168" s="231"/>
      <c r="M168" s="231">
        <v>1723000</v>
      </c>
      <c r="N168" s="233">
        <v>47784226</v>
      </c>
    </row>
    <row r="169" spans="1:14" ht="13.5" thickBot="1" x14ac:dyDescent="0.25">
      <c r="A169" s="241"/>
      <c r="B169" s="232"/>
      <c r="C169" s="232"/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4"/>
    </row>
    <row r="170" spans="1:14" x14ac:dyDescent="0.2">
      <c r="A170" s="216" t="s">
        <v>32</v>
      </c>
      <c r="B170" s="231">
        <v>14372924</v>
      </c>
      <c r="C170" s="231">
        <v>11764114</v>
      </c>
      <c r="D170" s="231">
        <v>12492893</v>
      </c>
      <c r="E170" s="231">
        <v>14171770</v>
      </c>
      <c r="F170" s="231">
        <v>14923101</v>
      </c>
      <c r="G170" s="231">
        <v>16146772</v>
      </c>
      <c r="H170" s="231">
        <v>17315238</v>
      </c>
      <c r="I170" s="231">
        <v>16202870</v>
      </c>
      <c r="J170" s="231">
        <v>17626193</v>
      </c>
      <c r="K170" s="231">
        <v>15721799</v>
      </c>
      <c r="L170" s="231">
        <v>14816808</v>
      </c>
      <c r="M170" s="231">
        <v>17359338</v>
      </c>
      <c r="N170" s="233">
        <v>182913820</v>
      </c>
    </row>
    <row r="171" spans="1:14" ht="13.5" thickBot="1" x14ac:dyDescent="0.25">
      <c r="A171" s="241"/>
      <c r="B171" s="232"/>
      <c r="C171" s="232"/>
      <c r="D171" s="232"/>
      <c r="E171" s="232"/>
      <c r="F171" s="232"/>
      <c r="G171" s="232"/>
      <c r="H171" s="232"/>
      <c r="I171" s="232"/>
      <c r="J171" s="232"/>
      <c r="K171" s="232"/>
      <c r="L171" s="232"/>
      <c r="M171" s="232"/>
      <c r="N171" s="234"/>
    </row>
    <row r="172" spans="1:14" x14ac:dyDescent="0.2">
      <c r="A172" s="216" t="s">
        <v>17</v>
      </c>
      <c r="B172" s="231">
        <v>2652013</v>
      </c>
      <c r="C172" s="231">
        <v>1668792</v>
      </c>
      <c r="D172" s="231">
        <v>2863586</v>
      </c>
      <c r="E172" s="231">
        <v>3283463</v>
      </c>
      <c r="F172" s="231">
        <v>2470354</v>
      </c>
      <c r="G172" s="231">
        <v>1862462</v>
      </c>
      <c r="H172" s="231">
        <v>3189307</v>
      </c>
      <c r="I172" s="231">
        <v>4371600</v>
      </c>
      <c r="J172" s="231">
        <v>2949505</v>
      </c>
      <c r="K172" s="231">
        <v>1992298</v>
      </c>
      <c r="L172" s="231">
        <v>2934183</v>
      </c>
      <c r="M172" s="231">
        <v>1628442</v>
      </c>
      <c r="N172" s="233">
        <v>31866005</v>
      </c>
    </row>
    <row r="173" spans="1:14" ht="13.5" thickBot="1" x14ac:dyDescent="0.25">
      <c r="A173" s="241"/>
      <c r="B173" s="232"/>
      <c r="C173" s="232"/>
      <c r="D173" s="232"/>
      <c r="E173" s="232"/>
      <c r="F173" s="232"/>
      <c r="G173" s="232"/>
      <c r="H173" s="232"/>
      <c r="I173" s="232"/>
      <c r="J173" s="232"/>
      <c r="K173" s="232"/>
      <c r="L173" s="232"/>
      <c r="M173" s="232"/>
      <c r="N173" s="234"/>
    </row>
    <row r="174" spans="1:14" x14ac:dyDescent="0.2">
      <c r="A174" s="216" t="s">
        <v>69</v>
      </c>
      <c r="B174" s="231">
        <v>5418688</v>
      </c>
      <c r="C174" s="231">
        <v>3738905</v>
      </c>
      <c r="D174" s="231">
        <v>3421921</v>
      </c>
      <c r="E174" s="231">
        <v>1389518</v>
      </c>
      <c r="F174" s="231">
        <v>2696038</v>
      </c>
      <c r="G174" s="231">
        <v>1136730</v>
      </c>
      <c r="H174" s="231">
        <v>129691</v>
      </c>
      <c r="I174" s="231">
        <v>1397502</v>
      </c>
      <c r="J174" s="231">
        <v>745157</v>
      </c>
      <c r="K174" s="231">
        <v>927552</v>
      </c>
      <c r="L174" s="231">
        <v>1710265</v>
      </c>
      <c r="M174" s="231">
        <v>1864093</v>
      </c>
      <c r="N174" s="233">
        <v>24576060</v>
      </c>
    </row>
    <row r="175" spans="1:14" ht="13.5" thickBot="1" x14ac:dyDescent="0.25">
      <c r="A175" s="241"/>
      <c r="B175" s="232"/>
      <c r="C175" s="232"/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4"/>
    </row>
    <row r="176" spans="1:14" x14ac:dyDescent="0.2">
      <c r="A176" s="216" t="s">
        <v>73</v>
      </c>
      <c r="B176" s="231">
        <v>20341902</v>
      </c>
      <c r="C176" s="231">
        <v>18174305</v>
      </c>
      <c r="D176" s="231">
        <v>23080370</v>
      </c>
      <c r="E176" s="231">
        <v>19823825</v>
      </c>
      <c r="F176" s="231">
        <v>18647508</v>
      </c>
      <c r="G176" s="231">
        <v>18197020</v>
      </c>
      <c r="H176" s="231">
        <v>23695865</v>
      </c>
      <c r="I176" s="231">
        <v>22348130</v>
      </c>
      <c r="J176" s="231">
        <v>20709051</v>
      </c>
      <c r="K176" s="231">
        <v>21699968</v>
      </c>
      <c r="L176" s="231">
        <v>19746387</v>
      </c>
      <c r="M176" s="231">
        <v>20884784</v>
      </c>
      <c r="N176" s="233">
        <v>247349115</v>
      </c>
    </row>
    <row r="177" spans="1:14" ht="13.5" thickBot="1" x14ac:dyDescent="0.25">
      <c r="A177" s="241"/>
      <c r="B177" s="232"/>
      <c r="C177" s="232"/>
      <c r="D177" s="232"/>
      <c r="E177" s="232"/>
      <c r="F177" s="232"/>
      <c r="G177" s="232"/>
      <c r="H177" s="232"/>
      <c r="I177" s="232"/>
      <c r="J177" s="232"/>
      <c r="K177" s="232"/>
      <c r="L177" s="232"/>
      <c r="M177" s="232"/>
      <c r="N177" s="234" t="s">
        <v>70</v>
      </c>
    </row>
    <row r="178" spans="1:14" x14ac:dyDescent="0.2">
      <c r="A178" s="214" t="s">
        <v>13</v>
      </c>
      <c r="B178" s="214">
        <v>64006942</v>
      </c>
      <c r="C178" s="214">
        <v>64660107</v>
      </c>
      <c r="D178" s="214">
        <v>78227936</v>
      </c>
      <c r="E178" s="214">
        <v>67097376</v>
      </c>
      <c r="F178" s="214">
        <v>67535057</v>
      </c>
      <c r="G178" s="214">
        <v>58412554</v>
      </c>
      <c r="H178" s="214">
        <v>75907351</v>
      </c>
      <c r="I178" s="214">
        <v>80222344</v>
      </c>
      <c r="J178" s="214">
        <v>79873359</v>
      </c>
      <c r="K178" s="214">
        <v>73407403</v>
      </c>
      <c r="L178" s="214">
        <v>68503980</v>
      </c>
      <c r="M178" s="214">
        <v>65712107</v>
      </c>
      <c r="N178" s="214">
        <v>843566516</v>
      </c>
    </row>
    <row r="179" spans="1:14" ht="13.5" thickBot="1" x14ac:dyDescent="0.25">
      <c r="A179" s="215"/>
      <c r="B179" s="215"/>
      <c r="C179" s="215"/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</row>
    <row r="183" spans="1:14" s="26" customFormat="1" ht="24.95" customHeight="1" x14ac:dyDescent="0.2">
      <c r="A183" s="222" t="s">
        <v>169</v>
      </c>
      <c r="B183" s="222"/>
      <c r="C183" s="222"/>
      <c r="D183" s="222"/>
      <c r="E183" s="222"/>
      <c r="F183" s="222"/>
      <c r="G183" s="222"/>
      <c r="H183" s="222"/>
      <c r="I183" s="222"/>
      <c r="J183" s="222"/>
      <c r="K183" s="222"/>
      <c r="L183" s="222"/>
      <c r="M183" s="222"/>
      <c r="N183" s="222"/>
    </row>
    <row r="184" spans="1:14" ht="13.5" thickBot="1" x14ac:dyDescent="0.25"/>
    <row r="185" spans="1:14" x14ac:dyDescent="0.2">
      <c r="A185" s="216"/>
      <c r="B185" s="225" t="s">
        <v>1</v>
      </c>
      <c r="C185" s="216" t="s">
        <v>2</v>
      </c>
      <c r="D185" s="225" t="s">
        <v>3</v>
      </c>
      <c r="E185" s="216" t="s">
        <v>4</v>
      </c>
      <c r="F185" s="225" t="s">
        <v>5</v>
      </c>
      <c r="G185" s="216" t="s">
        <v>6</v>
      </c>
      <c r="H185" s="225" t="s">
        <v>7</v>
      </c>
      <c r="I185" s="216" t="s">
        <v>8</v>
      </c>
      <c r="J185" s="225" t="s">
        <v>9</v>
      </c>
      <c r="K185" s="216" t="s">
        <v>10</v>
      </c>
      <c r="L185" s="225" t="s">
        <v>11</v>
      </c>
      <c r="M185" s="216" t="s">
        <v>12</v>
      </c>
      <c r="N185" s="223" t="s">
        <v>13</v>
      </c>
    </row>
    <row r="186" spans="1:14" ht="13.5" thickBot="1" x14ac:dyDescent="0.25">
      <c r="A186" s="217"/>
      <c r="B186" s="226"/>
      <c r="C186" s="217"/>
      <c r="D186" s="226"/>
      <c r="E186" s="217"/>
      <c r="F186" s="226"/>
      <c r="G186" s="217"/>
      <c r="H186" s="226"/>
      <c r="I186" s="217"/>
      <c r="J186" s="226"/>
      <c r="K186" s="217"/>
      <c r="L186" s="226"/>
      <c r="M186" s="217"/>
      <c r="N186" s="224"/>
    </row>
    <row r="187" spans="1:14" x14ac:dyDescent="0.2">
      <c r="A187" s="216" t="s">
        <v>19</v>
      </c>
      <c r="B187" s="231">
        <v>23358026</v>
      </c>
      <c r="C187" s="231">
        <v>19161032</v>
      </c>
      <c r="D187" s="231">
        <v>24350891</v>
      </c>
      <c r="E187" s="231">
        <v>25484409</v>
      </c>
      <c r="F187" s="231">
        <v>27205835</v>
      </c>
      <c r="G187" s="231">
        <v>25385352</v>
      </c>
      <c r="H187" s="231">
        <v>29500350</v>
      </c>
      <c r="I187" s="231">
        <v>27634888</v>
      </c>
      <c r="J187" s="231">
        <v>27642858</v>
      </c>
      <c r="K187" s="231">
        <v>33380215</v>
      </c>
      <c r="L187" s="231">
        <v>25576295</v>
      </c>
      <c r="M187" s="231">
        <v>15828200</v>
      </c>
      <c r="N187" s="233">
        <v>304508351</v>
      </c>
    </row>
    <row r="188" spans="1:14" ht="13.5" thickBot="1" x14ac:dyDescent="0.25">
      <c r="A188" s="241"/>
      <c r="B188" s="232"/>
      <c r="C188" s="232"/>
      <c r="D188" s="232"/>
      <c r="E188" s="232"/>
      <c r="F188" s="232"/>
      <c r="G188" s="232"/>
      <c r="H188" s="232"/>
      <c r="I188" s="232"/>
      <c r="J188" s="232"/>
      <c r="K188" s="232"/>
      <c r="L188" s="232"/>
      <c r="M188" s="232"/>
      <c r="N188" s="234"/>
    </row>
    <row r="189" spans="1:14" x14ac:dyDescent="0.2">
      <c r="A189" s="218" t="s">
        <v>45</v>
      </c>
      <c r="B189" s="231">
        <v>33192852</v>
      </c>
      <c r="C189" s="231">
        <v>9718336</v>
      </c>
      <c r="D189" s="231">
        <v>17445457</v>
      </c>
      <c r="E189" s="231">
        <v>42132788</v>
      </c>
      <c r="F189" s="231">
        <v>67677174</v>
      </c>
      <c r="G189" s="231">
        <v>51947706</v>
      </c>
      <c r="H189" s="231">
        <v>52065323</v>
      </c>
      <c r="I189" s="231">
        <v>37810537</v>
      </c>
      <c r="J189" s="231">
        <v>40173715</v>
      </c>
      <c r="K189" s="231">
        <v>39947862</v>
      </c>
      <c r="L189" s="231">
        <v>38001180</v>
      </c>
      <c r="M189" s="231">
        <v>26135788</v>
      </c>
      <c r="N189" s="233">
        <v>456248718</v>
      </c>
    </row>
    <row r="190" spans="1:14" ht="13.5" thickBot="1" x14ac:dyDescent="0.25">
      <c r="A190" s="242"/>
      <c r="B190" s="232"/>
      <c r="C190" s="232"/>
      <c r="D190" s="232"/>
      <c r="E190" s="232"/>
      <c r="F190" s="232"/>
      <c r="G190" s="232"/>
      <c r="H190" s="232"/>
      <c r="I190" s="232"/>
      <c r="J190" s="232"/>
      <c r="K190" s="232"/>
      <c r="L190" s="232"/>
      <c r="M190" s="232"/>
      <c r="N190" s="234"/>
    </row>
    <row r="191" spans="1:14" x14ac:dyDescent="0.2">
      <c r="A191" s="218" t="s">
        <v>46</v>
      </c>
      <c r="B191" s="231">
        <v>1786320</v>
      </c>
      <c r="C191" s="231">
        <v>3126060</v>
      </c>
      <c r="D191" s="231">
        <v>2695680</v>
      </c>
      <c r="E191" s="231">
        <v>449280</v>
      </c>
      <c r="F191" s="231">
        <v>898560</v>
      </c>
      <c r="G191" s="231">
        <v>898560</v>
      </c>
      <c r="H191" s="231">
        <v>898560</v>
      </c>
      <c r="I191" s="231">
        <v>1347840</v>
      </c>
      <c r="J191" s="231"/>
      <c r="K191" s="231">
        <v>449280</v>
      </c>
      <c r="L191" s="231">
        <v>1797120</v>
      </c>
      <c r="M191" s="231">
        <v>449280</v>
      </c>
      <c r="N191" s="233">
        <v>14796540</v>
      </c>
    </row>
    <row r="192" spans="1:14" ht="13.5" thickBot="1" x14ac:dyDescent="0.25">
      <c r="A192" s="242"/>
      <c r="B192" s="232"/>
      <c r="C192" s="232"/>
      <c r="D192" s="232"/>
      <c r="E192" s="232"/>
      <c r="F192" s="232"/>
      <c r="G192" s="232"/>
      <c r="H192" s="232"/>
      <c r="I192" s="232"/>
      <c r="J192" s="232"/>
      <c r="K192" s="232"/>
      <c r="L192" s="232"/>
      <c r="M192" s="232"/>
      <c r="N192" s="234"/>
    </row>
    <row r="193" spans="1:14" x14ac:dyDescent="0.2">
      <c r="A193" s="216" t="s">
        <v>23</v>
      </c>
      <c r="B193" s="231">
        <v>416800</v>
      </c>
      <c r="C193" s="231">
        <v>928580</v>
      </c>
      <c r="D193" s="231">
        <v>1163800</v>
      </c>
      <c r="E193" s="231">
        <v>989020</v>
      </c>
      <c r="F193" s="231">
        <v>512000</v>
      </c>
      <c r="G193" s="231"/>
      <c r="H193" s="231">
        <v>384800</v>
      </c>
      <c r="I193" s="231">
        <v>112000</v>
      </c>
      <c r="J193" s="231">
        <v>166200</v>
      </c>
      <c r="K193" s="231">
        <v>673200</v>
      </c>
      <c r="L193" s="231">
        <v>1098720</v>
      </c>
      <c r="M193" s="231">
        <v>558000</v>
      </c>
      <c r="N193" s="233">
        <v>7003120</v>
      </c>
    </row>
    <row r="194" spans="1:14" ht="13.5" thickBot="1" x14ac:dyDescent="0.25">
      <c r="A194" s="241"/>
      <c r="B194" s="232"/>
      <c r="C194" s="232"/>
      <c r="D194" s="232"/>
      <c r="E194" s="232"/>
      <c r="F194" s="232"/>
      <c r="G194" s="232"/>
      <c r="H194" s="232"/>
      <c r="I194" s="232"/>
      <c r="J194" s="232"/>
      <c r="K194" s="232"/>
      <c r="L194" s="232"/>
      <c r="M194" s="232"/>
      <c r="N194" s="234"/>
    </row>
    <row r="195" spans="1:14" x14ac:dyDescent="0.2">
      <c r="A195" s="218" t="s">
        <v>47</v>
      </c>
      <c r="B195" s="231">
        <v>2316451</v>
      </c>
      <c r="C195" s="231">
        <v>3207979</v>
      </c>
      <c r="D195" s="231">
        <v>3998418</v>
      </c>
      <c r="E195" s="231">
        <v>2169664</v>
      </c>
      <c r="F195" s="231">
        <v>2156707</v>
      </c>
      <c r="G195" s="231">
        <v>2393322</v>
      </c>
      <c r="H195" s="231">
        <v>6579848</v>
      </c>
      <c r="I195" s="231">
        <v>3243324</v>
      </c>
      <c r="J195" s="231">
        <v>7007396</v>
      </c>
      <c r="K195" s="231">
        <v>3469194</v>
      </c>
      <c r="L195" s="231">
        <v>4521574</v>
      </c>
      <c r="M195" s="231">
        <v>2821490</v>
      </c>
      <c r="N195" s="233">
        <v>43885367</v>
      </c>
    </row>
    <row r="196" spans="1:14" ht="13.5" thickBot="1" x14ac:dyDescent="0.25">
      <c r="A196" s="242"/>
      <c r="B196" s="232"/>
      <c r="C196" s="232"/>
      <c r="D196" s="232"/>
      <c r="E196" s="232"/>
      <c r="F196" s="232"/>
      <c r="G196" s="232"/>
      <c r="H196" s="232"/>
      <c r="I196" s="232"/>
      <c r="J196" s="232"/>
      <c r="K196" s="232"/>
      <c r="L196" s="232"/>
      <c r="M196" s="232"/>
      <c r="N196" s="234"/>
    </row>
    <row r="197" spans="1:14" x14ac:dyDescent="0.2">
      <c r="A197" s="216" t="s">
        <v>48</v>
      </c>
      <c r="B197" s="231">
        <v>939600</v>
      </c>
      <c r="C197" s="231">
        <v>531360</v>
      </c>
      <c r="D197" s="231">
        <v>1194720</v>
      </c>
      <c r="E197" s="231">
        <v>1179900</v>
      </c>
      <c r="F197" s="231">
        <v>1897020</v>
      </c>
      <c r="G197" s="231">
        <v>939600</v>
      </c>
      <c r="H197" s="231">
        <v>2570740</v>
      </c>
      <c r="I197" s="231">
        <v>2113020</v>
      </c>
      <c r="J197" s="231">
        <v>2582670</v>
      </c>
      <c r="K197" s="231">
        <v>2123820</v>
      </c>
      <c r="L197" s="231">
        <v>2595780</v>
      </c>
      <c r="M197" s="231">
        <v>2359800</v>
      </c>
      <c r="N197" s="233">
        <v>21028030</v>
      </c>
    </row>
    <row r="198" spans="1:14" ht="13.5" thickBot="1" x14ac:dyDescent="0.25">
      <c r="A198" s="241"/>
      <c r="B198" s="232"/>
      <c r="C198" s="232"/>
      <c r="D198" s="232"/>
      <c r="E198" s="232"/>
      <c r="F198" s="232"/>
      <c r="G198" s="232"/>
      <c r="H198" s="232"/>
      <c r="I198" s="232"/>
      <c r="J198" s="232"/>
      <c r="K198" s="232"/>
      <c r="L198" s="232"/>
      <c r="M198" s="232"/>
      <c r="N198" s="234"/>
    </row>
    <row r="199" spans="1:14" x14ac:dyDescent="0.2">
      <c r="A199" s="216" t="s">
        <v>49</v>
      </c>
      <c r="B199" s="231"/>
      <c r="C199" s="231"/>
      <c r="D199" s="231"/>
      <c r="E199" s="231"/>
      <c r="F199" s="231"/>
      <c r="G199" s="231"/>
      <c r="H199" s="231"/>
      <c r="I199" s="231"/>
      <c r="J199" s="231"/>
      <c r="K199" s="231"/>
      <c r="L199" s="231"/>
      <c r="M199" s="231"/>
      <c r="N199" s="233">
        <v>0</v>
      </c>
    </row>
    <row r="200" spans="1:14" ht="13.5" thickBot="1" x14ac:dyDescent="0.25">
      <c r="A200" s="241"/>
      <c r="B200" s="232"/>
      <c r="C200" s="232"/>
      <c r="D200" s="232"/>
      <c r="E200" s="232"/>
      <c r="F200" s="232"/>
      <c r="G200" s="232"/>
      <c r="H200" s="232"/>
      <c r="I200" s="232"/>
      <c r="J200" s="232"/>
      <c r="K200" s="232"/>
      <c r="L200" s="232"/>
      <c r="M200" s="232"/>
      <c r="N200" s="234"/>
    </row>
    <row r="201" spans="1:14" x14ac:dyDescent="0.2">
      <c r="A201" s="218" t="s">
        <v>71</v>
      </c>
      <c r="B201" s="231"/>
      <c r="C201" s="231"/>
      <c r="D201" s="231"/>
      <c r="E201" s="231"/>
      <c r="F201" s="231"/>
      <c r="G201" s="231">
        <v>389052</v>
      </c>
      <c r="H201" s="231">
        <v>260712</v>
      </c>
      <c r="I201" s="231"/>
      <c r="J201" s="231">
        <v>1805952</v>
      </c>
      <c r="K201" s="231">
        <v>1600506</v>
      </c>
      <c r="L201" s="231">
        <v>1203750</v>
      </c>
      <c r="M201" s="231"/>
      <c r="N201" s="233"/>
    </row>
    <row r="202" spans="1:14" ht="13.5" thickBot="1" x14ac:dyDescent="0.25">
      <c r="A202" s="242"/>
      <c r="B202" s="232"/>
      <c r="C202" s="232"/>
      <c r="D202" s="232"/>
      <c r="E202" s="232"/>
      <c r="F202" s="232"/>
      <c r="G202" s="232"/>
      <c r="H202" s="232"/>
      <c r="I202" s="232"/>
      <c r="J202" s="232"/>
      <c r="K202" s="232"/>
      <c r="L202" s="232"/>
      <c r="M202" s="232"/>
      <c r="N202" s="234"/>
    </row>
    <row r="203" spans="1:14" x14ac:dyDescent="0.2">
      <c r="A203" s="216" t="s">
        <v>72</v>
      </c>
      <c r="B203" s="231">
        <v>3038630</v>
      </c>
      <c r="C203" s="231">
        <v>1607160</v>
      </c>
      <c r="D203" s="231">
        <v>211200</v>
      </c>
      <c r="E203" s="231">
        <v>352200</v>
      </c>
      <c r="F203" s="231">
        <v>653400</v>
      </c>
      <c r="G203" s="231"/>
      <c r="H203" s="231">
        <v>916800</v>
      </c>
      <c r="I203" s="231">
        <v>1144000</v>
      </c>
      <c r="J203" s="231">
        <v>1144000</v>
      </c>
      <c r="K203" s="231">
        <v>1008000</v>
      </c>
      <c r="L203" s="231">
        <v>1209044</v>
      </c>
      <c r="M203" s="231">
        <v>1070534</v>
      </c>
      <c r="N203" s="233">
        <v>12354968</v>
      </c>
    </row>
    <row r="204" spans="1:14" ht="13.5" thickBot="1" x14ac:dyDescent="0.25">
      <c r="A204" s="241"/>
      <c r="B204" s="232"/>
      <c r="C204" s="232"/>
      <c r="D204" s="232"/>
      <c r="E204" s="232"/>
      <c r="F204" s="232"/>
      <c r="G204" s="232"/>
      <c r="H204" s="232"/>
      <c r="I204" s="232"/>
      <c r="J204" s="232"/>
      <c r="K204" s="232"/>
      <c r="L204" s="232"/>
      <c r="M204" s="232"/>
      <c r="N204" s="234"/>
    </row>
    <row r="205" spans="1:14" x14ac:dyDescent="0.2">
      <c r="A205" s="216" t="s">
        <v>50</v>
      </c>
      <c r="B205" s="231">
        <v>209600</v>
      </c>
      <c r="C205" s="231">
        <v>1635856</v>
      </c>
      <c r="D205" s="231">
        <v>1502240</v>
      </c>
      <c r="E205" s="231">
        <v>1717768</v>
      </c>
      <c r="F205" s="231">
        <v>1772136</v>
      </c>
      <c r="G205" s="231">
        <v>955200</v>
      </c>
      <c r="H205" s="231">
        <v>1273600</v>
      </c>
      <c r="I205" s="231">
        <v>2184484</v>
      </c>
      <c r="J205" s="231">
        <v>2176798</v>
      </c>
      <c r="K205" s="231">
        <v>1995545</v>
      </c>
      <c r="L205" s="231">
        <v>1499710</v>
      </c>
      <c r="M205" s="231">
        <v>10800</v>
      </c>
      <c r="N205" s="233">
        <v>16933737</v>
      </c>
    </row>
    <row r="206" spans="1:14" ht="13.5" thickBot="1" x14ac:dyDescent="0.25">
      <c r="A206" s="241"/>
      <c r="B206" s="232"/>
      <c r="C206" s="232"/>
      <c r="D206" s="232"/>
      <c r="E206" s="232"/>
      <c r="F206" s="232"/>
      <c r="G206" s="232"/>
      <c r="H206" s="232"/>
      <c r="I206" s="232"/>
      <c r="J206" s="232"/>
      <c r="K206" s="232"/>
      <c r="L206" s="232"/>
      <c r="M206" s="232"/>
      <c r="N206" s="234"/>
    </row>
    <row r="207" spans="1:14" x14ac:dyDescent="0.2">
      <c r="A207" s="214" t="s">
        <v>13</v>
      </c>
      <c r="B207" s="214">
        <v>65258279</v>
      </c>
      <c r="C207" s="214">
        <v>39916363</v>
      </c>
      <c r="D207" s="214">
        <v>52562406</v>
      </c>
      <c r="E207" s="214">
        <v>74475029</v>
      </c>
      <c r="F207" s="214">
        <v>102772832</v>
      </c>
      <c r="G207" s="214">
        <v>82908792</v>
      </c>
      <c r="H207" s="214">
        <v>94450733</v>
      </c>
      <c r="I207" s="214">
        <v>75590093</v>
      </c>
      <c r="J207" s="214">
        <v>82699589</v>
      </c>
      <c r="K207" s="214">
        <v>84647622</v>
      </c>
      <c r="L207" s="214">
        <v>77503173</v>
      </c>
      <c r="M207" s="214">
        <v>49233892</v>
      </c>
      <c r="N207" s="214">
        <v>882018803</v>
      </c>
    </row>
    <row r="208" spans="1:14" ht="13.5" thickBot="1" x14ac:dyDescent="0.25">
      <c r="A208" s="215"/>
      <c r="B208" s="215"/>
      <c r="C208" s="215"/>
      <c r="D208" s="215"/>
      <c r="E208" s="215"/>
      <c r="F208" s="215"/>
      <c r="G208" s="215"/>
      <c r="H208" s="215"/>
      <c r="I208" s="215"/>
      <c r="J208" s="215"/>
      <c r="K208" s="215"/>
      <c r="L208" s="215"/>
      <c r="M208" s="215"/>
      <c r="N208" s="215"/>
    </row>
    <row r="210" spans="13:14" x14ac:dyDescent="0.2">
      <c r="M210" t="s">
        <v>70</v>
      </c>
      <c r="N210" s="25" t="s">
        <v>70</v>
      </c>
    </row>
  </sheetData>
  <mergeCells count="1203">
    <mergeCell ref="A39:A40"/>
    <mergeCell ref="A41:A42"/>
    <mergeCell ref="A43:A44"/>
    <mergeCell ref="A45:A46"/>
    <mergeCell ref="A33:N33"/>
    <mergeCell ref="D14:D15"/>
    <mergeCell ref="J14:J15"/>
    <mergeCell ref="K14:K15"/>
    <mergeCell ref="A37:A38"/>
    <mergeCell ref="C14:C15"/>
    <mergeCell ref="A2:N2"/>
    <mergeCell ref="A6:C6"/>
    <mergeCell ref="A5:C5"/>
    <mergeCell ref="A4:C4"/>
    <mergeCell ref="A12:N12"/>
    <mergeCell ref="A9:C9"/>
    <mergeCell ref="A8:C8"/>
    <mergeCell ref="A7:C7"/>
    <mergeCell ref="E14:E15"/>
    <mergeCell ref="F14:F15"/>
    <mergeCell ref="G14:G15"/>
    <mergeCell ref="H14:H15"/>
    <mergeCell ref="A14:A15"/>
    <mergeCell ref="B14:B15"/>
    <mergeCell ref="I14:I15"/>
    <mergeCell ref="L14:L15"/>
    <mergeCell ref="M14:M15"/>
    <mergeCell ref="N14:N15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A16:A17"/>
    <mergeCell ref="A18:A19"/>
    <mergeCell ref="A20:A21"/>
    <mergeCell ref="A22:A23"/>
    <mergeCell ref="A24:A25"/>
    <mergeCell ref="A26:A27"/>
    <mergeCell ref="B16:B17"/>
    <mergeCell ref="C16:C17"/>
    <mergeCell ref="D16:D17"/>
    <mergeCell ref="A49:A50"/>
    <mergeCell ref="A51:A52"/>
    <mergeCell ref="B39:B40"/>
    <mergeCell ref="C39:C40"/>
    <mergeCell ref="D39:D40"/>
    <mergeCell ref="B45:B46"/>
    <mergeCell ref="C45:C46"/>
    <mergeCell ref="D45:D46"/>
    <mergeCell ref="B26:B27"/>
    <mergeCell ref="A59:A60"/>
    <mergeCell ref="A61:A62"/>
    <mergeCell ref="A63:A64"/>
    <mergeCell ref="A65:A66"/>
    <mergeCell ref="A67:A68"/>
    <mergeCell ref="A47:A48"/>
    <mergeCell ref="A53:A54"/>
    <mergeCell ref="A55:A56"/>
    <mergeCell ref="A57:A58"/>
    <mergeCell ref="A69:A70"/>
    <mergeCell ref="A71:A72"/>
    <mergeCell ref="A73:A74"/>
    <mergeCell ref="A75:A76"/>
    <mergeCell ref="A77:A78"/>
    <mergeCell ref="A79:A80"/>
    <mergeCell ref="A81:A82"/>
    <mergeCell ref="A92:A93"/>
    <mergeCell ref="A94:A95"/>
    <mergeCell ref="A96:A97"/>
    <mergeCell ref="A98:A99"/>
    <mergeCell ref="A100:A101"/>
    <mergeCell ref="A83:A84"/>
    <mergeCell ref="A88:N88"/>
    <mergeCell ref="I83:I84"/>
    <mergeCell ref="J83:J84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27:A128"/>
    <mergeCell ref="A129:A130"/>
    <mergeCell ref="A131:A132"/>
    <mergeCell ref="A133:A134"/>
    <mergeCell ref="A118:A119"/>
    <mergeCell ref="A123:N123"/>
    <mergeCell ref="I118:I119"/>
    <mergeCell ref="J118:J119"/>
    <mergeCell ref="A135:A136"/>
    <mergeCell ref="A137:A138"/>
    <mergeCell ref="A139:A140"/>
    <mergeCell ref="A141:A142"/>
    <mergeCell ref="A143:A144"/>
    <mergeCell ref="A145:A146"/>
    <mergeCell ref="A156:A157"/>
    <mergeCell ref="A152:N152"/>
    <mergeCell ref="H147:H148"/>
    <mergeCell ref="I147:I148"/>
    <mergeCell ref="J147:J148"/>
    <mergeCell ref="K147:K148"/>
    <mergeCell ref="L147:L148"/>
    <mergeCell ref="M147:M148"/>
    <mergeCell ref="N147:N148"/>
    <mergeCell ref="J154:J155"/>
    <mergeCell ref="A158:A159"/>
    <mergeCell ref="A160:A161"/>
    <mergeCell ref="A162:A163"/>
    <mergeCell ref="A164:A165"/>
    <mergeCell ref="A166:A167"/>
    <mergeCell ref="A168:A169"/>
    <mergeCell ref="A176:A177"/>
    <mergeCell ref="A187:A188"/>
    <mergeCell ref="A183:N183"/>
    <mergeCell ref="H178:H179"/>
    <mergeCell ref="I178:I179"/>
    <mergeCell ref="J178:J179"/>
    <mergeCell ref="K178:K179"/>
    <mergeCell ref="L178:L179"/>
    <mergeCell ref="M178:M179"/>
    <mergeCell ref="D178:D179"/>
    <mergeCell ref="A189:A190"/>
    <mergeCell ref="A191:A192"/>
    <mergeCell ref="A193:A194"/>
    <mergeCell ref="A195:A196"/>
    <mergeCell ref="B191:B192"/>
    <mergeCell ref="C191:C192"/>
    <mergeCell ref="B195:B196"/>
    <mergeCell ref="C195:C196"/>
    <mergeCell ref="E178:E179"/>
    <mergeCell ref="A197:A198"/>
    <mergeCell ref="A199:A200"/>
    <mergeCell ref="A201:A202"/>
    <mergeCell ref="A203:A204"/>
    <mergeCell ref="A205:A206"/>
    <mergeCell ref="A178:A179"/>
    <mergeCell ref="B189:B190"/>
    <mergeCell ref="C189:C190"/>
    <mergeCell ref="D189:D190"/>
    <mergeCell ref="A170:A171"/>
    <mergeCell ref="A172:A173"/>
    <mergeCell ref="A174:A175"/>
    <mergeCell ref="B83:B84"/>
    <mergeCell ref="C83:C84"/>
    <mergeCell ref="B187:B188"/>
    <mergeCell ref="C187:C188"/>
    <mergeCell ref="B178:B179"/>
    <mergeCell ref="C178:C179"/>
    <mergeCell ref="B158:B159"/>
    <mergeCell ref="C158:C159"/>
    <mergeCell ref="D83:D84"/>
    <mergeCell ref="E83:E84"/>
    <mergeCell ref="F83:F84"/>
    <mergeCell ref="G83:G84"/>
    <mergeCell ref="H83:H84"/>
    <mergeCell ref="H118:H119"/>
    <mergeCell ref="G147:G148"/>
    <mergeCell ref="F90:F91"/>
    <mergeCell ref="G90:G91"/>
    <mergeCell ref="K83:K84"/>
    <mergeCell ref="L83:L84"/>
    <mergeCell ref="M83:M84"/>
    <mergeCell ref="N83:N84"/>
    <mergeCell ref="B118:B119"/>
    <mergeCell ref="C118:C119"/>
    <mergeCell ref="D118:D119"/>
    <mergeCell ref="E118:E119"/>
    <mergeCell ref="F118:F119"/>
    <mergeCell ref="G118:G119"/>
    <mergeCell ref="K118:K119"/>
    <mergeCell ref="L118:L119"/>
    <mergeCell ref="M118:M119"/>
    <mergeCell ref="N118:N119"/>
    <mergeCell ref="A147:A148"/>
    <mergeCell ref="B147:B148"/>
    <mergeCell ref="C147:C148"/>
    <mergeCell ref="D147:D148"/>
    <mergeCell ref="E147:E148"/>
    <mergeCell ref="F147:F148"/>
    <mergeCell ref="F178:F179"/>
    <mergeCell ref="G178:G179"/>
    <mergeCell ref="N178:N179"/>
    <mergeCell ref="A207:A208"/>
    <mergeCell ref="B207:B208"/>
    <mergeCell ref="C207:C208"/>
    <mergeCell ref="D207:D208"/>
    <mergeCell ref="E207:E208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A90:A91"/>
    <mergeCell ref="B90:B91"/>
    <mergeCell ref="C90:C91"/>
    <mergeCell ref="D90:D91"/>
    <mergeCell ref="E90:E91"/>
    <mergeCell ref="H90:H91"/>
    <mergeCell ref="I90:I91"/>
    <mergeCell ref="J90:J91"/>
    <mergeCell ref="K90:K91"/>
    <mergeCell ref="L90:L91"/>
    <mergeCell ref="M90:M91"/>
    <mergeCell ref="N90:N91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A154:A155"/>
    <mergeCell ref="B154:B155"/>
    <mergeCell ref="C154:C155"/>
    <mergeCell ref="D154:D155"/>
    <mergeCell ref="E154:E155"/>
    <mergeCell ref="F154:F155"/>
    <mergeCell ref="G154:G155"/>
    <mergeCell ref="H154:H155"/>
    <mergeCell ref="I154:I155"/>
    <mergeCell ref="K154:K155"/>
    <mergeCell ref="L154:L155"/>
    <mergeCell ref="M154:M155"/>
    <mergeCell ref="N154:N155"/>
    <mergeCell ref="A185:A186"/>
    <mergeCell ref="B185:B186"/>
    <mergeCell ref="C185:C186"/>
    <mergeCell ref="D185:D186"/>
    <mergeCell ref="E185:E186"/>
    <mergeCell ref="F185:F186"/>
    <mergeCell ref="M185:M186"/>
    <mergeCell ref="N185:N186"/>
    <mergeCell ref="N189:N190"/>
    <mergeCell ref="L191:L192"/>
    <mergeCell ref="G185:G186"/>
    <mergeCell ref="H185:H186"/>
    <mergeCell ref="I185:I186"/>
    <mergeCell ref="J185:J186"/>
    <mergeCell ref="K185:K186"/>
    <mergeCell ref="L185:L186"/>
    <mergeCell ref="J187:J188"/>
    <mergeCell ref="K187:K188"/>
    <mergeCell ref="M205:M206"/>
    <mergeCell ref="L187:L188"/>
    <mergeCell ref="M187:M188"/>
    <mergeCell ref="N187:N188"/>
    <mergeCell ref="L189:L190"/>
    <mergeCell ref="D187:D188"/>
    <mergeCell ref="E187:E188"/>
    <mergeCell ref="F187:F188"/>
    <mergeCell ref="G187:G188"/>
    <mergeCell ref="H187:H188"/>
    <mergeCell ref="I187:I188"/>
    <mergeCell ref="F189:F190"/>
    <mergeCell ref="G189:G190"/>
    <mergeCell ref="H189:H190"/>
    <mergeCell ref="I189:I190"/>
    <mergeCell ref="J189:J190"/>
    <mergeCell ref="M191:M192"/>
    <mergeCell ref="M189:M190"/>
    <mergeCell ref="K189:K190"/>
    <mergeCell ref="D191:D192"/>
    <mergeCell ref="E191:E192"/>
    <mergeCell ref="F191:F192"/>
    <mergeCell ref="G191:G192"/>
    <mergeCell ref="H191:H192"/>
    <mergeCell ref="I191:I192"/>
    <mergeCell ref="J191:J192"/>
    <mergeCell ref="K191:K192"/>
    <mergeCell ref="E189:E190"/>
    <mergeCell ref="N191:N192"/>
    <mergeCell ref="B193:B194"/>
    <mergeCell ref="C193:C194"/>
    <mergeCell ref="D193:D194"/>
    <mergeCell ref="E193:E194"/>
    <mergeCell ref="F193:F194"/>
    <mergeCell ref="G193:G194"/>
    <mergeCell ref="H193:H194"/>
    <mergeCell ref="I193:I194"/>
    <mergeCell ref="J193:J194"/>
    <mergeCell ref="K193:K194"/>
    <mergeCell ref="L193:L194"/>
    <mergeCell ref="M193:M194"/>
    <mergeCell ref="N193:N194"/>
    <mergeCell ref="D195:D196"/>
    <mergeCell ref="E195:E196"/>
    <mergeCell ref="F195:F196"/>
    <mergeCell ref="G195:G196"/>
    <mergeCell ref="H195:H196"/>
    <mergeCell ref="I195:I196"/>
    <mergeCell ref="J195:J196"/>
    <mergeCell ref="K195:K196"/>
    <mergeCell ref="L195:L196"/>
    <mergeCell ref="M195:M196"/>
    <mergeCell ref="N195:N196"/>
    <mergeCell ref="B197:B198"/>
    <mergeCell ref="C197:C198"/>
    <mergeCell ref="D197:D198"/>
    <mergeCell ref="E197:E198"/>
    <mergeCell ref="F197:F198"/>
    <mergeCell ref="G197:G198"/>
    <mergeCell ref="H197:H198"/>
    <mergeCell ref="I197:I198"/>
    <mergeCell ref="J197:J198"/>
    <mergeCell ref="K197:K198"/>
    <mergeCell ref="L197:L198"/>
    <mergeCell ref="M197:M198"/>
    <mergeCell ref="N197:N198"/>
    <mergeCell ref="B199:B200"/>
    <mergeCell ref="C199:C200"/>
    <mergeCell ref="D199:D200"/>
    <mergeCell ref="E199:E200"/>
    <mergeCell ref="F199:F200"/>
    <mergeCell ref="G199:G200"/>
    <mergeCell ref="H199:H200"/>
    <mergeCell ref="I199:I200"/>
    <mergeCell ref="J199:J200"/>
    <mergeCell ref="K199:K200"/>
    <mergeCell ref="L199:L200"/>
    <mergeCell ref="M199:M200"/>
    <mergeCell ref="N199:N200"/>
    <mergeCell ref="B201:B202"/>
    <mergeCell ref="C201:C202"/>
    <mergeCell ref="D201:D202"/>
    <mergeCell ref="E201:E202"/>
    <mergeCell ref="F201:F202"/>
    <mergeCell ref="G201:G202"/>
    <mergeCell ref="H201:H202"/>
    <mergeCell ref="I201:I202"/>
    <mergeCell ref="J201:J202"/>
    <mergeCell ref="K201:K202"/>
    <mergeCell ref="L201:L202"/>
    <mergeCell ref="M201:M202"/>
    <mergeCell ref="N201:N202"/>
    <mergeCell ref="B203:B204"/>
    <mergeCell ref="C203:C204"/>
    <mergeCell ref="D203:D204"/>
    <mergeCell ref="E203:E204"/>
    <mergeCell ref="F203:F204"/>
    <mergeCell ref="G203:G204"/>
    <mergeCell ref="H203:H204"/>
    <mergeCell ref="I203:I204"/>
    <mergeCell ref="J203:J204"/>
    <mergeCell ref="K203:K204"/>
    <mergeCell ref="L203:L204"/>
    <mergeCell ref="M203:M204"/>
    <mergeCell ref="N203:N204"/>
    <mergeCell ref="B205:B206"/>
    <mergeCell ref="C205:C206"/>
    <mergeCell ref="D205:D206"/>
    <mergeCell ref="E205:E206"/>
    <mergeCell ref="F205:F206"/>
    <mergeCell ref="G205:G206"/>
    <mergeCell ref="H205:H206"/>
    <mergeCell ref="I205:I206"/>
    <mergeCell ref="J205:J206"/>
    <mergeCell ref="K205:K206"/>
    <mergeCell ref="L205:L206"/>
    <mergeCell ref="N205:N206"/>
    <mergeCell ref="B156:B157"/>
    <mergeCell ref="C156:C157"/>
    <mergeCell ref="D156:D157"/>
    <mergeCell ref="E156:E157"/>
    <mergeCell ref="F156:F157"/>
    <mergeCell ref="G156:G157"/>
    <mergeCell ref="H156:H157"/>
    <mergeCell ref="I156:I157"/>
    <mergeCell ref="J156:J157"/>
    <mergeCell ref="K156:K157"/>
    <mergeCell ref="L156:L157"/>
    <mergeCell ref="M156:M157"/>
    <mergeCell ref="N156:N157"/>
    <mergeCell ref="D158:D159"/>
    <mergeCell ref="E158:E159"/>
    <mergeCell ref="F158:F159"/>
    <mergeCell ref="G158:G159"/>
    <mergeCell ref="H158:H159"/>
    <mergeCell ref="I158:I159"/>
    <mergeCell ref="J158:J159"/>
    <mergeCell ref="K158:K159"/>
    <mergeCell ref="L158:L159"/>
    <mergeCell ref="M158:M159"/>
    <mergeCell ref="N158:N159"/>
    <mergeCell ref="B160:B161"/>
    <mergeCell ref="C160:C161"/>
    <mergeCell ref="D160:D161"/>
    <mergeCell ref="E160:E161"/>
    <mergeCell ref="F160:F161"/>
    <mergeCell ref="G160:G161"/>
    <mergeCell ref="H160:H161"/>
    <mergeCell ref="I160:I161"/>
    <mergeCell ref="J160:J161"/>
    <mergeCell ref="K160:K161"/>
    <mergeCell ref="L160:L161"/>
    <mergeCell ref="M160:M161"/>
    <mergeCell ref="N160:N161"/>
    <mergeCell ref="B162:B163"/>
    <mergeCell ref="C162:C163"/>
    <mergeCell ref="D162:D163"/>
    <mergeCell ref="E162:E163"/>
    <mergeCell ref="F162:F163"/>
    <mergeCell ref="G162:G163"/>
    <mergeCell ref="H162:H163"/>
    <mergeCell ref="I162:I163"/>
    <mergeCell ref="J162:J163"/>
    <mergeCell ref="K162:K163"/>
    <mergeCell ref="L162:L163"/>
    <mergeCell ref="M162:M163"/>
    <mergeCell ref="N162:N163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L164:L165"/>
    <mergeCell ref="M164:M165"/>
    <mergeCell ref="N164:N165"/>
    <mergeCell ref="B166:B167"/>
    <mergeCell ref="C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66:L167"/>
    <mergeCell ref="M166:M167"/>
    <mergeCell ref="N166:N167"/>
    <mergeCell ref="B168:B169"/>
    <mergeCell ref="C168:C169"/>
    <mergeCell ref="D168:D169"/>
    <mergeCell ref="E168:E169"/>
    <mergeCell ref="F168:F169"/>
    <mergeCell ref="G168:G169"/>
    <mergeCell ref="H168:H169"/>
    <mergeCell ref="I168:I169"/>
    <mergeCell ref="J168:J169"/>
    <mergeCell ref="K168:K169"/>
    <mergeCell ref="L168:L169"/>
    <mergeCell ref="M168:M169"/>
    <mergeCell ref="N168:N169"/>
    <mergeCell ref="B170:B171"/>
    <mergeCell ref="C170:C171"/>
    <mergeCell ref="D170:D171"/>
    <mergeCell ref="E170:E171"/>
    <mergeCell ref="F170:F171"/>
    <mergeCell ref="G170:G171"/>
    <mergeCell ref="H170:H171"/>
    <mergeCell ref="I170:I171"/>
    <mergeCell ref="J170:J171"/>
    <mergeCell ref="K170:K171"/>
    <mergeCell ref="L170:L171"/>
    <mergeCell ref="M170:M171"/>
    <mergeCell ref="N170:N171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L172:L173"/>
    <mergeCell ref="M172:M173"/>
    <mergeCell ref="N172:N173"/>
    <mergeCell ref="B174:B175"/>
    <mergeCell ref="C174:C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L174:L175"/>
    <mergeCell ref="M174:M175"/>
    <mergeCell ref="N174:N175"/>
    <mergeCell ref="B176:B177"/>
    <mergeCell ref="C176:C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L176:L177"/>
    <mergeCell ref="M176:M177"/>
    <mergeCell ref="N176:N177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L129:L130"/>
    <mergeCell ref="M129:M130"/>
    <mergeCell ref="N129:N130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B143:B144"/>
    <mergeCell ref="C143:C144"/>
    <mergeCell ref="D143:D144"/>
    <mergeCell ref="E143:E144"/>
    <mergeCell ref="F143:F144"/>
    <mergeCell ref="G143:G144"/>
    <mergeCell ref="H143:H144"/>
    <mergeCell ref="I143:I144"/>
    <mergeCell ref="J143:J144"/>
    <mergeCell ref="K143:K144"/>
    <mergeCell ref="L143:L144"/>
    <mergeCell ref="M143:M144"/>
    <mergeCell ref="N143:N144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K92:K93"/>
    <mergeCell ref="L92:L93"/>
    <mergeCell ref="M92:M93"/>
    <mergeCell ref="N92:N93"/>
    <mergeCell ref="B94:B95"/>
    <mergeCell ref="C94:C95"/>
    <mergeCell ref="D94:D95"/>
    <mergeCell ref="E94:E95"/>
    <mergeCell ref="F94:F95"/>
    <mergeCell ref="G94:G95"/>
    <mergeCell ref="H94:H95"/>
    <mergeCell ref="I94:I95"/>
    <mergeCell ref="J94:J95"/>
    <mergeCell ref="K94:K95"/>
    <mergeCell ref="L94:L95"/>
    <mergeCell ref="M94:M95"/>
    <mergeCell ref="N94:N95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K96:K97"/>
    <mergeCell ref="L96:L97"/>
    <mergeCell ref="M96:M97"/>
    <mergeCell ref="N96:N97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K98:K99"/>
    <mergeCell ref="L98:L99"/>
    <mergeCell ref="M98:M99"/>
    <mergeCell ref="N98:N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L100:L101"/>
    <mergeCell ref="M100:M101"/>
    <mergeCell ref="N100:N101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N102:N103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N104:N105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L110:L111"/>
    <mergeCell ref="M110:M111"/>
    <mergeCell ref="N110:N111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L112:L113"/>
    <mergeCell ref="M112:M113"/>
    <mergeCell ref="N112:N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M114:M115"/>
    <mergeCell ref="N114:N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M116:M117"/>
    <mergeCell ref="N116:N117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B22:B23"/>
    <mergeCell ref="C22:C23"/>
    <mergeCell ref="D22:D23"/>
    <mergeCell ref="E22:E23"/>
    <mergeCell ref="F22:F23"/>
    <mergeCell ref="G22:G23"/>
    <mergeCell ref="H22:H23"/>
    <mergeCell ref="I22:I23"/>
    <mergeCell ref="N22:N23"/>
    <mergeCell ref="B24:B25"/>
    <mergeCell ref="C24:C25"/>
    <mergeCell ref="D24:D25"/>
    <mergeCell ref="E24:E25"/>
    <mergeCell ref="F24:F25"/>
    <mergeCell ref="G24:G25"/>
    <mergeCell ref="H24:H25"/>
    <mergeCell ref="J22:J23"/>
    <mergeCell ref="K22:K23"/>
    <mergeCell ref="J26:J27"/>
    <mergeCell ref="K26:K27"/>
    <mergeCell ref="L22:L23"/>
    <mergeCell ref="M22:M23"/>
    <mergeCell ref="M24:M25"/>
    <mergeCell ref="N24:N25"/>
    <mergeCell ref="K24:K25"/>
    <mergeCell ref="L24:L25"/>
    <mergeCell ref="N26:N27"/>
    <mergeCell ref="L26:L27"/>
    <mergeCell ref="M26:M27"/>
    <mergeCell ref="H26:H27"/>
    <mergeCell ref="I26:I27"/>
    <mergeCell ref="I24:I25"/>
    <mergeCell ref="J24:J25"/>
    <mergeCell ref="C26:C27"/>
    <mergeCell ref="D26:D27"/>
    <mergeCell ref="E26:E27"/>
    <mergeCell ref="F26:F27"/>
    <mergeCell ref="G26:G27"/>
  </mergeCells>
  <phoneticPr fontId="4" type="noConversion"/>
  <hyperlinks>
    <hyperlink ref="A4" location="'Tn Km 2013'!A34" display="1 - FERROEXPRESO PAMPEANO S.A."/>
    <hyperlink ref="A5" location="'Tn Km 2013'!A60" display="2 - NUEVO CENTRAL ARGENTINO S.A."/>
    <hyperlink ref="A6" location="'Tn Km 2013'!A79" display="3 - FERROSUR ROCA S.A."/>
    <hyperlink ref="A7" location="'Tn Km 2013'!A100" display="4 - BELGRANO CARGAS Y LOGÍSTICA S.A. - Línea San Martín "/>
    <hyperlink ref="A8" location="'Tn Km 2013'!A119" display="5 - BELGRANO CARGAS Y LOGÍSTICA S.A. - Línea Urquiza"/>
    <hyperlink ref="A9" location="'Tn Km 2013'!A137" display="6 - BELGRANO CARGAS Y LOGÍSTICA S.A. - Línea Belgrano"/>
    <hyperlink ref="A4:C4" location="'2004'!A30" display="1 - FERROEXPRESO PAMPEANO S.A."/>
    <hyperlink ref="A5:C5" location="'2004'!A63" display="2 - NUEVO CENTRAL ARGENTINO S.A."/>
    <hyperlink ref="A6:C6" location="'2004'!A117" display="3 - FERROSUR ROCA S.A."/>
    <hyperlink ref="A7:C7" location="'2004'!A149" display="4 - AMERICA LATINA LOGISTICA CENTRAL S.A. "/>
    <hyperlink ref="A8:C8" location="'2004'!A180" display="5 - AMERICA LATINA LOGISTICA MESOPOTAMICA S.A."/>
    <hyperlink ref="A9:C9" location="'2004'!A209" display="6 - BELGRANO CARGAS S.A."/>
  </hyperlinks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Desde 1992 hasta 1996</vt:lpstr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Toneladas.kilómetro de cargas</dc:title>
  <dc:creator>Ing. Daniel Gassman</dc:creator>
  <cp:lastModifiedBy>Eugenia De Vergilio</cp:lastModifiedBy>
  <cp:lastPrinted>2012-10-03T13:21:38Z</cp:lastPrinted>
  <dcterms:created xsi:type="dcterms:W3CDTF">2000-01-25T13:45:46Z</dcterms:created>
  <dcterms:modified xsi:type="dcterms:W3CDTF">2018-04-09T11:55:53Z</dcterms:modified>
</cp:coreProperties>
</file>